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оношилкина Елена\Desktop\"/>
    </mc:Choice>
  </mc:AlternateContent>
  <bookViews>
    <workbookView xWindow="0" yWindow="0" windowWidth="28800" windowHeight="11835" activeTab="2"/>
  </bookViews>
  <sheets>
    <sheet name="КФН" sheetId="18" r:id="rId1"/>
    <sheet name="НП" sheetId="3" r:id="rId2"/>
    <sheet name="план ГКПЗ" sheetId="16" r:id="rId3"/>
    <sheet name="план ЕИ" sheetId="13" r:id="rId4"/>
    <sheet name="Лист1" sheetId="17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xlnm._FilterDatabase" localSheetId="1" hidden="1">НП!$A$9:$AI$959</definedName>
    <definedName name="_xlnm._FilterDatabase" localSheetId="2" hidden="1">'план ГКПЗ'!$A$23:$XEA$163</definedName>
    <definedName name="_xlnm._FilterDatabase" localSheetId="3" hidden="1">'план ЕИ'!$A$10:$G$41</definedName>
    <definedName name="_xlnm.Print_Titles" localSheetId="2">'план ГКПЗ'!$16:$23</definedName>
    <definedName name="_xlnm.Print_Area" localSheetId="1">НП!$A$4:$AI$13</definedName>
  </definedNames>
  <calcPr calcId="152511"/>
</workbook>
</file>

<file path=xl/calcChain.xml><?xml version="1.0" encoding="utf-8"?>
<calcChain xmlns="http://schemas.openxmlformats.org/spreadsheetml/2006/main">
  <c r="AC170" i="16" l="1"/>
  <c r="AD170" i="16"/>
  <c r="AE170" i="16"/>
  <c r="AF170" i="16"/>
  <c r="AG170" i="16"/>
  <c r="AH170" i="16"/>
  <c r="AI170" i="16"/>
  <c r="AJ170" i="16"/>
  <c r="Y140" i="16" l="1"/>
  <c r="AA140" i="16"/>
  <c r="AB140" i="16"/>
  <c r="Z170" i="16"/>
  <c r="AA170" i="16"/>
  <c r="AB170" i="16"/>
  <c r="Y170" i="16"/>
  <c r="D25" i="13" l="1"/>
  <c r="A25" i="13"/>
  <c r="D24" i="13"/>
  <c r="A24" i="13"/>
  <c r="E23" i="13"/>
  <c r="D23" i="13"/>
  <c r="A23" i="13"/>
  <c r="D22" i="13"/>
  <c r="A22" i="13"/>
  <c r="D21" i="13"/>
  <c r="A21" i="13"/>
  <c r="D20" i="13"/>
  <c r="A20" i="13"/>
  <c r="D19" i="13"/>
  <c r="A19" i="13"/>
  <c r="D18" i="13"/>
  <c r="A18" i="13"/>
  <c r="D17" i="13" l="1"/>
  <c r="A17" i="13"/>
  <c r="D16" i="13" l="1"/>
  <c r="C16" i="13"/>
  <c r="A16" i="13"/>
  <c r="D15" i="13"/>
  <c r="A15" i="13"/>
  <c r="D14" i="13"/>
  <c r="C14" i="13"/>
  <c r="A14" i="13"/>
  <c r="D13" i="13" l="1"/>
  <c r="C13" i="13"/>
  <c r="A13" i="13"/>
  <c r="B165" i="16" l="1"/>
  <c r="AC165" i="16"/>
  <c r="AD165" i="16"/>
  <c r="AE165" i="16"/>
  <c r="AF165" i="16"/>
  <c r="AG165" i="16"/>
  <c r="AH165" i="16"/>
  <c r="AI165" i="16"/>
  <c r="AJ165" i="16"/>
  <c r="Z165" i="16"/>
  <c r="C165" i="16" l="1"/>
  <c r="D165" i="16"/>
  <c r="E165" i="16"/>
  <c r="F165" i="16"/>
  <c r="G165" i="16"/>
  <c r="H165" i="16"/>
  <c r="J165" i="16"/>
  <c r="K165" i="16"/>
  <c r="L165" i="16"/>
  <c r="N165" i="16"/>
  <c r="O165" i="16"/>
  <c r="Q165" i="16"/>
  <c r="R165" i="16"/>
  <c r="S165" i="16"/>
  <c r="T165" i="16"/>
  <c r="U165" i="16"/>
  <c r="V165" i="16"/>
  <c r="W165" i="16"/>
  <c r="X165" i="16"/>
  <c r="Z947" i="3" l="1"/>
  <c r="B25" i="13" l="1"/>
  <c r="B24" i="13"/>
  <c r="E21" i="13"/>
  <c r="C21" i="13"/>
  <c r="B21" i="13"/>
  <c r="E20" i="13"/>
  <c r="C20" i="13"/>
  <c r="C19" i="13"/>
  <c r="E18" i="13"/>
  <c r="C18" i="13"/>
  <c r="B18" i="13"/>
  <c r="E17" i="13"/>
  <c r="C17" i="13"/>
  <c r="B17" i="13"/>
  <c r="E16" i="13"/>
  <c r="B16" i="13"/>
  <c r="E15" i="13"/>
  <c r="C15" i="13"/>
  <c r="B15" i="13"/>
  <c r="E14" i="13"/>
  <c r="B14" i="13"/>
  <c r="AK85" i="16" l="1"/>
  <c r="AK84" i="16"/>
  <c r="Z1643" i="3" l="1"/>
  <c r="Z1642" i="3"/>
  <c r="Z1641" i="3"/>
  <c r="Z1640" i="3"/>
  <c r="Z1639" i="3"/>
  <c r="Z1638" i="3"/>
  <c r="Z1637" i="3"/>
  <c r="Z1636" i="3"/>
  <c r="Z1635" i="3"/>
  <c r="Z1634" i="3"/>
  <c r="Z1633" i="3"/>
  <c r="Z1632" i="3"/>
  <c r="Z1631" i="3"/>
  <c r="Z1630" i="3"/>
  <c r="Z1629" i="3"/>
  <c r="Z1628" i="3"/>
  <c r="Z1627" i="3"/>
  <c r="Z1626" i="3"/>
  <c r="Z1625" i="3"/>
  <c r="Z1624" i="3"/>
  <c r="Z1623" i="3"/>
  <c r="Z1622" i="3"/>
  <c r="Z1621" i="3"/>
  <c r="Z1620" i="3"/>
  <c r="Z1619" i="3"/>
  <c r="K1619" i="3"/>
  <c r="Z1618" i="3"/>
  <c r="Z1617" i="3"/>
  <c r="Z1616" i="3"/>
  <c r="Z1615" i="3"/>
  <c r="Z1614" i="3"/>
  <c r="Z1613" i="3"/>
  <c r="Z1612" i="3"/>
  <c r="Z1611" i="3"/>
  <c r="Z1610" i="3"/>
  <c r="Z1609" i="3"/>
  <c r="Z1608" i="3"/>
  <c r="Z1607" i="3"/>
  <c r="Z1606" i="3"/>
  <c r="Z1605" i="3"/>
  <c r="Z1604" i="3"/>
  <c r="Z1603" i="3"/>
  <c r="Z1602" i="3"/>
  <c r="Y1601" i="3"/>
  <c r="Z1600" i="3"/>
  <c r="Z1599" i="3"/>
  <c r="Y1598" i="3"/>
  <c r="Z1597" i="3"/>
  <c r="Z1596" i="3"/>
  <c r="Z1595" i="3"/>
  <c r="Z1594" i="3"/>
  <c r="Z1593" i="3"/>
  <c r="Z1592" i="3"/>
  <c r="Z1591" i="3"/>
  <c r="Z1590" i="3"/>
  <c r="Z1588" i="3"/>
  <c r="Z1587" i="3"/>
  <c r="Z1586" i="3"/>
  <c r="Z1585" i="3"/>
  <c r="Z1584" i="3"/>
  <c r="Z1583" i="3"/>
  <c r="Z1582" i="3"/>
  <c r="Z1581" i="3"/>
  <c r="Z1580" i="3"/>
  <c r="Z1579" i="3"/>
  <c r="Z1578" i="3"/>
  <c r="Z1577" i="3"/>
  <c r="Z1576" i="3"/>
  <c r="Z1575" i="3"/>
  <c r="Z1574" i="3"/>
  <c r="Z1573" i="3"/>
  <c r="Z1572" i="3"/>
  <c r="Z1571" i="3"/>
  <c r="Z1570" i="3"/>
  <c r="Z1569" i="3"/>
  <c r="Z1568" i="3"/>
  <c r="Z1567" i="3"/>
  <c r="Z1566" i="3"/>
  <c r="Z1565" i="3"/>
  <c r="Z1564" i="3"/>
  <c r="Z1563" i="3"/>
  <c r="Z1562" i="3"/>
  <c r="Z1555" i="3"/>
  <c r="Z1554" i="3"/>
  <c r="Z1553" i="3"/>
  <c r="Z1552" i="3"/>
  <c r="Z1551" i="3"/>
  <c r="Z1550" i="3"/>
  <c r="Z1549" i="3"/>
  <c r="Z1548" i="3"/>
  <c r="Z1547" i="3"/>
  <c r="Z1546" i="3"/>
  <c r="Z1545" i="3"/>
  <c r="Z1544" i="3"/>
  <c r="Z1543" i="3"/>
  <c r="Z1542" i="3"/>
  <c r="Z1541" i="3"/>
  <c r="Z1540" i="3"/>
  <c r="Z1539" i="3"/>
  <c r="Z1538" i="3"/>
  <c r="Z1537" i="3"/>
  <c r="Z1536" i="3"/>
  <c r="Z1535" i="3"/>
  <c r="Z1534" i="3"/>
  <c r="W1533" i="3"/>
  <c r="Z1533" i="3" s="1"/>
  <c r="W1532" i="3"/>
  <c r="Z1532" i="3" s="1"/>
  <c r="W1531" i="3"/>
  <c r="Z1531" i="3" s="1"/>
  <c r="W1530" i="3"/>
  <c r="Z1530" i="3" s="1"/>
  <c r="W1529" i="3"/>
  <c r="Z1529" i="3" s="1"/>
  <c r="W1528" i="3"/>
  <c r="Z1528" i="3" s="1"/>
  <c r="W1527" i="3"/>
  <c r="Z1527" i="3" s="1"/>
  <c r="Z1526" i="3"/>
  <c r="W1526" i="3"/>
  <c r="W1525" i="3"/>
  <c r="Z1525" i="3" s="1"/>
  <c r="W1524" i="3"/>
  <c r="Z1524" i="3" s="1"/>
  <c r="W1523" i="3"/>
  <c r="Z1523" i="3" s="1"/>
  <c r="W1522" i="3"/>
  <c r="Z1522" i="3" s="1"/>
  <c r="W1521" i="3"/>
  <c r="Z1521" i="3" s="1"/>
  <c r="W1520" i="3"/>
  <c r="Z1520" i="3" s="1"/>
  <c r="W1519" i="3"/>
  <c r="Z1519" i="3" s="1"/>
  <c r="W1518" i="3"/>
  <c r="Z1518" i="3" s="1"/>
  <c r="W1517" i="3"/>
  <c r="Z1517" i="3" s="1"/>
  <c r="W1516" i="3"/>
  <c r="Z1516" i="3" s="1"/>
  <c r="W1515" i="3"/>
  <c r="Z1515" i="3" s="1"/>
  <c r="W1514" i="3"/>
  <c r="Z1514" i="3" s="1"/>
  <c r="W1513" i="3"/>
  <c r="Z1513" i="3" s="1"/>
  <c r="W1512" i="3"/>
  <c r="Z1512" i="3" s="1"/>
  <c r="W1511" i="3"/>
  <c r="Z1511" i="3" s="1"/>
  <c r="W1510" i="3"/>
  <c r="Z1510" i="3" s="1"/>
  <c r="W1509" i="3"/>
  <c r="Z1509" i="3" s="1"/>
  <c r="W1508" i="3"/>
  <c r="Z1508" i="3" s="1"/>
  <c r="W1507" i="3"/>
  <c r="Z1507" i="3" s="1"/>
  <c r="W1506" i="3"/>
  <c r="Z1506" i="3" s="1"/>
  <c r="W1505" i="3"/>
  <c r="Z1505" i="3" s="1"/>
  <c r="W1504" i="3"/>
  <c r="Z1504" i="3" s="1"/>
  <c r="W1503" i="3"/>
  <c r="Z1503" i="3" s="1"/>
  <c r="W1502" i="3"/>
  <c r="Z1502" i="3" s="1"/>
  <c r="W1501" i="3"/>
  <c r="Z1501" i="3" s="1"/>
  <c r="Z1500" i="3"/>
  <c r="W1500" i="3"/>
  <c r="W1499" i="3"/>
  <c r="Z1499" i="3" s="1"/>
  <c r="Z1497" i="3"/>
  <c r="Z1496" i="3"/>
  <c r="Z1495" i="3"/>
  <c r="Z1494" i="3"/>
  <c r="Z1493" i="3"/>
  <c r="Z1492" i="3"/>
  <c r="Z1491" i="3"/>
  <c r="Z1490" i="3"/>
  <c r="Z1489" i="3"/>
  <c r="Z1488" i="3"/>
  <c r="Z1487" i="3"/>
  <c r="Z1486" i="3"/>
  <c r="Z1485" i="3"/>
  <c r="Z1484" i="3"/>
  <c r="Z1483" i="3"/>
  <c r="Z1482" i="3"/>
  <c r="Z1481" i="3"/>
  <c r="Z1480" i="3"/>
  <c r="Z1479" i="3"/>
  <c r="Z1478" i="3"/>
  <c r="Z1477" i="3"/>
  <c r="Z1476" i="3"/>
  <c r="Z1475" i="3"/>
  <c r="Z1474" i="3"/>
  <c r="Z1473" i="3"/>
  <c r="Z1472" i="3"/>
  <c r="Z1471" i="3"/>
  <c r="Z1470" i="3"/>
  <c r="Z1469" i="3"/>
  <c r="Z1468" i="3"/>
  <c r="Z1467" i="3"/>
  <c r="Z1466" i="3"/>
  <c r="Z1465" i="3"/>
  <c r="Z1464" i="3"/>
  <c r="Z1463" i="3"/>
  <c r="Z1462" i="3"/>
  <c r="Z1461" i="3"/>
  <c r="Z1460" i="3"/>
  <c r="Z1459" i="3"/>
  <c r="Z1458" i="3"/>
  <c r="Z1457" i="3"/>
  <c r="Z1456" i="3"/>
  <c r="Z1455" i="3"/>
  <c r="Z1454" i="3"/>
  <c r="Z1453" i="3"/>
  <c r="Z1452" i="3"/>
  <c r="Z1451" i="3"/>
  <c r="Z1450" i="3"/>
  <c r="Z1449" i="3"/>
  <c r="Z1448" i="3"/>
  <c r="Z1447" i="3"/>
  <c r="Z1446" i="3"/>
  <c r="Z1445" i="3"/>
  <c r="Z1444" i="3"/>
  <c r="Z1443" i="3"/>
  <c r="Z1442" i="3"/>
  <c r="Z1441" i="3"/>
  <c r="Z1440" i="3"/>
  <c r="Z1439" i="3"/>
  <c r="Z1438" i="3"/>
  <c r="Z1437" i="3"/>
  <c r="Z1436" i="3"/>
  <c r="Z1435" i="3"/>
  <c r="Z1434" i="3"/>
  <c r="Z1433" i="3"/>
  <c r="Z1432" i="3"/>
  <c r="Z1431" i="3"/>
  <c r="Z1430" i="3"/>
  <c r="Z1429" i="3"/>
  <c r="Z1428" i="3"/>
  <c r="Z1427" i="3"/>
  <c r="Z1426" i="3"/>
  <c r="Z1425" i="3"/>
  <c r="Z1424" i="3"/>
  <c r="Z1423" i="3"/>
  <c r="Z1422" i="3"/>
  <c r="Z1421" i="3"/>
  <c r="Z1420" i="3"/>
  <c r="Z1419" i="3"/>
  <c r="Z1418" i="3"/>
  <c r="Z1417" i="3"/>
  <c r="Z1416" i="3"/>
  <c r="Z1415" i="3"/>
  <c r="Z1414" i="3"/>
  <c r="Z1413" i="3"/>
  <c r="Z1412" i="3"/>
  <c r="Z1411" i="3"/>
  <c r="Z1410" i="3"/>
  <c r="Z1409" i="3"/>
  <c r="Z1408" i="3"/>
  <c r="Z1407" i="3"/>
  <c r="Z1406" i="3"/>
  <c r="Z1405" i="3"/>
  <c r="Z1404" i="3"/>
  <c r="Z1403" i="3"/>
  <c r="Z1402" i="3"/>
  <c r="Z1401" i="3"/>
  <c r="Z1400" i="3"/>
  <c r="Z1399" i="3"/>
  <c r="Z1398" i="3"/>
  <c r="Z1397" i="3"/>
  <c r="Z1396" i="3"/>
  <c r="Z1395" i="3"/>
  <c r="Z1394" i="3"/>
  <c r="Z1393" i="3"/>
  <c r="Z1392" i="3"/>
  <c r="Z1391" i="3"/>
  <c r="Z1390" i="3"/>
  <c r="Z1389" i="3"/>
  <c r="Z1388" i="3"/>
  <c r="Z1387" i="3"/>
  <c r="Z1386" i="3"/>
  <c r="Z1385" i="3"/>
  <c r="Z1384" i="3"/>
  <c r="Z1383" i="3"/>
  <c r="Z1382" i="3"/>
  <c r="Z1381" i="3"/>
  <c r="Z1380" i="3"/>
  <c r="Z1379" i="3"/>
  <c r="Z1378" i="3"/>
  <c r="Z1377" i="3"/>
  <c r="Z1376" i="3"/>
  <c r="Z1375" i="3"/>
  <c r="Z1374" i="3"/>
  <c r="Z1373" i="3"/>
  <c r="Z1372" i="3"/>
  <c r="Z1371" i="3"/>
  <c r="Z1370" i="3"/>
  <c r="Z1369" i="3"/>
  <c r="Z1368" i="3"/>
  <c r="Z1367" i="3"/>
  <c r="Z1366" i="3"/>
  <c r="Z1365" i="3"/>
  <c r="Z1364" i="3"/>
  <c r="Z1363" i="3"/>
  <c r="Z1362" i="3"/>
  <c r="Z1361" i="3"/>
  <c r="Z1360" i="3"/>
  <c r="Z1359" i="3"/>
  <c r="Z1358" i="3"/>
  <c r="Z1357" i="3"/>
  <c r="Z1356" i="3"/>
  <c r="Z1355" i="3"/>
  <c r="Z1354" i="3"/>
  <c r="Z1353" i="3"/>
  <c r="Z1352" i="3"/>
  <c r="Z1351" i="3"/>
  <c r="Z1350" i="3"/>
  <c r="Z1349" i="3"/>
  <c r="Z1348" i="3"/>
  <c r="Z1347" i="3"/>
  <c r="Z1346" i="3"/>
  <c r="Z1345" i="3"/>
  <c r="Z1344" i="3"/>
  <c r="Z1343" i="3"/>
  <c r="Z1342" i="3"/>
  <c r="Z1341" i="3"/>
  <c r="Z1340" i="3"/>
  <c r="Z1339" i="3"/>
  <c r="Z1338" i="3"/>
  <c r="Z1337" i="3"/>
  <c r="Z1336" i="3"/>
  <c r="Z1335" i="3"/>
  <c r="Z1334" i="3"/>
  <c r="Z1333" i="3"/>
  <c r="Z1332" i="3"/>
  <c r="Z1331" i="3"/>
  <c r="Z1330" i="3"/>
  <c r="Z1329" i="3"/>
  <c r="Z1328" i="3"/>
  <c r="Z1327" i="3"/>
  <c r="Z1326" i="3"/>
  <c r="Z1325" i="3"/>
  <c r="Z1324" i="3"/>
  <c r="Z1323" i="3"/>
  <c r="Z1322" i="3"/>
  <c r="Z1321" i="3"/>
  <c r="Z1320" i="3"/>
  <c r="Z1319" i="3"/>
  <c r="Z1318" i="3"/>
  <c r="Z1317" i="3"/>
  <c r="Z1316" i="3"/>
  <c r="Y1315" i="3"/>
  <c r="Z1314" i="3"/>
  <c r="Z1313" i="3"/>
  <c r="Z1312" i="3"/>
  <c r="Z1311" i="3"/>
  <c r="Z1310" i="3"/>
  <c r="Y1309" i="3"/>
  <c r="Z1307" i="3"/>
  <c r="Z1305" i="3"/>
  <c r="Z1304" i="3"/>
  <c r="W1301" i="3"/>
  <c r="Z1301" i="3" s="1"/>
  <c r="W1300" i="3"/>
  <c r="W1299" i="3"/>
  <c r="Z1299" i="3" s="1"/>
  <c r="W1298" i="3"/>
  <c r="Z1298" i="3" s="1"/>
  <c r="W1297" i="3"/>
  <c r="Z1297" i="3" s="1"/>
  <c r="W1296" i="3"/>
  <c r="Z1296" i="3" s="1"/>
  <c r="W1295" i="3"/>
  <c r="Z1295" i="3" s="1"/>
  <c r="W1294" i="3"/>
  <c r="Z1294" i="3" s="1"/>
  <c r="W1293" i="3"/>
  <c r="Z1293" i="3" s="1"/>
  <c r="Z1292" i="3"/>
  <c r="Z1290" i="3"/>
  <c r="Z1289" i="3"/>
  <c r="W1288" i="3"/>
  <c r="W1287" i="3"/>
  <c r="W1286" i="3"/>
  <c r="Z1286" i="3" s="1"/>
  <c r="W1285" i="3"/>
  <c r="Z1285" i="3" s="1"/>
  <c r="W1284" i="3"/>
  <c r="Z1284" i="3" s="1"/>
  <c r="W1283" i="3"/>
  <c r="Z1283" i="3" s="1"/>
  <c r="W1282" i="3"/>
  <c r="Z1278" i="3"/>
  <c r="Z1277" i="3"/>
  <c r="W1275" i="3"/>
  <c r="Y1275" i="3" s="1"/>
  <c r="W1274" i="3"/>
  <c r="W1272" i="3"/>
  <c r="Y1272" i="3" s="1"/>
  <c r="Z1272" i="3" s="1"/>
  <c r="W1271" i="3"/>
  <c r="Z1271" i="3" s="1"/>
  <c r="W1270" i="3"/>
  <c r="Z1270" i="3" s="1"/>
  <c r="W1269" i="3"/>
  <c r="Z1269" i="3" s="1"/>
  <c r="W1268" i="3"/>
  <c r="Z1268" i="3" s="1"/>
  <c r="W1267" i="3"/>
  <c r="Z1267" i="3" s="1"/>
  <c r="W1266" i="3"/>
  <c r="Z1266" i="3" s="1"/>
  <c r="W1265" i="3"/>
  <c r="Z1265" i="3" s="1"/>
  <c r="W1264" i="3"/>
  <c r="Z1264" i="3" s="1"/>
  <c r="W1263" i="3"/>
  <c r="Z1263" i="3" s="1"/>
  <c r="W1262" i="3"/>
  <c r="Z1262" i="3" s="1"/>
  <c r="W1261" i="3"/>
  <c r="Z1261" i="3" s="1"/>
  <c r="W1260" i="3"/>
  <c r="Z1260" i="3" s="1"/>
  <c r="W1259" i="3"/>
  <c r="Z1259" i="3" s="1"/>
  <c r="W1258" i="3"/>
  <c r="Z1258" i="3" s="1"/>
  <c r="W1257" i="3"/>
  <c r="Z1257" i="3" s="1"/>
  <c r="W1256" i="3"/>
  <c r="Z1256" i="3" s="1"/>
  <c r="W1255" i="3"/>
  <c r="Z1255" i="3" s="1"/>
  <c r="W1254" i="3"/>
  <c r="Z1254" i="3" s="1"/>
  <c r="W1253" i="3"/>
  <c r="Z1253" i="3" s="1"/>
  <c r="W1252" i="3"/>
  <c r="Z1252" i="3" s="1"/>
  <c r="W1251" i="3"/>
  <c r="Z1251" i="3" s="1"/>
  <c r="W1250" i="3"/>
  <c r="Z1250" i="3" s="1"/>
  <c r="W1249" i="3"/>
  <c r="Z1249" i="3" s="1"/>
  <c r="W1248" i="3"/>
  <c r="Z1248" i="3" s="1"/>
  <c r="W1247" i="3"/>
  <c r="Z1247" i="3" s="1"/>
  <c r="W1246" i="3"/>
  <c r="Z1246" i="3" s="1"/>
  <c r="W1245" i="3"/>
  <c r="Z1245" i="3" s="1"/>
  <c r="W1244" i="3"/>
  <c r="Z1244" i="3" s="1"/>
  <c r="W1243" i="3"/>
  <c r="Z1243" i="3" s="1"/>
  <c r="W1242" i="3"/>
  <c r="Z1242" i="3" s="1"/>
  <c r="W1241" i="3"/>
  <c r="Z1241" i="3" s="1"/>
  <c r="W1240" i="3"/>
  <c r="Z1240" i="3" s="1"/>
  <c r="W1239" i="3"/>
  <c r="Z1239" i="3" s="1"/>
  <c r="W1238" i="3"/>
  <c r="Z1238" i="3" s="1"/>
  <c r="W1237" i="3"/>
  <c r="Z1237" i="3" s="1"/>
  <c r="W1236" i="3"/>
  <c r="Z1236" i="3" s="1"/>
  <c r="W1235" i="3"/>
  <c r="Z1235" i="3" s="1"/>
  <c r="W1234" i="3"/>
  <c r="Z1234" i="3" s="1"/>
  <c r="W1233" i="3"/>
  <c r="Z1233" i="3" s="1"/>
  <c r="W1232" i="3"/>
  <c r="Z1232" i="3" s="1"/>
  <c r="W1231" i="3"/>
  <c r="Z1231" i="3" s="1"/>
  <c r="W1230" i="3"/>
  <c r="Z1230" i="3" s="1"/>
  <c r="W1229" i="3"/>
  <c r="Z1229" i="3" s="1"/>
  <c r="W1228" i="3"/>
  <c r="Z1228" i="3" s="1"/>
  <c r="W1227" i="3"/>
  <c r="Z1227" i="3" s="1"/>
  <c r="W1226" i="3"/>
  <c r="Z1226" i="3" s="1"/>
  <c r="W1225" i="3"/>
  <c r="Z1225" i="3" s="1"/>
  <c r="W1224" i="3"/>
  <c r="Z1224" i="3" s="1"/>
  <c r="W1223" i="3"/>
  <c r="Z1223" i="3" s="1"/>
  <c r="Y1222" i="3"/>
  <c r="L1222" i="3"/>
  <c r="Y1221" i="3"/>
  <c r="L1221" i="3"/>
  <c r="Y1220" i="3"/>
  <c r="L1220" i="3"/>
  <c r="Y1219" i="3"/>
  <c r="L1219" i="3"/>
  <c r="Y1218" i="3"/>
  <c r="L1218" i="3"/>
  <c r="Y1217" i="3"/>
  <c r="L1217" i="3"/>
  <c r="Y1216" i="3"/>
  <c r="L1216" i="3"/>
  <c r="Y1215" i="3"/>
  <c r="L1215" i="3"/>
  <c r="Y1214" i="3"/>
  <c r="L1214" i="3"/>
  <c r="W1213" i="3"/>
  <c r="Z1213" i="3" s="1"/>
  <c r="W1212" i="3"/>
  <c r="Z1212" i="3" s="1"/>
  <c r="W1211" i="3"/>
  <c r="Z1211" i="3" s="1"/>
  <c r="W1210" i="3"/>
  <c r="Z1210" i="3" s="1"/>
  <c r="W1209" i="3"/>
  <c r="Z1209" i="3" s="1"/>
  <c r="W1208" i="3"/>
  <c r="Z1208" i="3" s="1"/>
  <c r="W1207" i="3"/>
  <c r="Z1207" i="3" s="1"/>
  <c r="W1206" i="3"/>
  <c r="Z1206" i="3" s="1"/>
  <c r="W1205" i="3"/>
  <c r="Z1205" i="3" s="1"/>
  <c r="W1204" i="3"/>
  <c r="Z1204" i="3" s="1"/>
  <c r="W1203" i="3"/>
  <c r="Z1203" i="3" s="1"/>
  <c r="W1202" i="3"/>
  <c r="Z1202" i="3" s="1"/>
  <c r="W1201" i="3"/>
  <c r="Z1201" i="3" s="1"/>
  <c r="W1200" i="3"/>
  <c r="Z1200" i="3" s="1"/>
  <c r="W1199" i="3"/>
  <c r="Z1199" i="3" s="1"/>
  <c r="W1198" i="3"/>
  <c r="Z1198" i="3" s="1"/>
  <c r="W1197" i="3"/>
  <c r="Z1197" i="3" s="1"/>
  <c r="W1196" i="3"/>
  <c r="Z1196" i="3" s="1"/>
  <c r="W1195" i="3"/>
  <c r="Z1195" i="3" s="1"/>
  <c r="Y1194" i="3"/>
  <c r="L1194" i="3"/>
  <c r="Y1193" i="3"/>
  <c r="L1193" i="3"/>
  <c r="Y1192" i="3"/>
  <c r="L1192" i="3"/>
  <c r="Y1191" i="3"/>
  <c r="L1191" i="3"/>
  <c r="Y1190" i="3"/>
  <c r="L1190" i="3"/>
  <c r="Y1189" i="3"/>
  <c r="L1189" i="3"/>
  <c r="Y1188" i="3"/>
  <c r="L1188" i="3"/>
  <c r="Y1187" i="3"/>
  <c r="L1187" i="3"/>
  <c r="Y1186" i="3"/>
  <c r="L1186" i="3"/>
  <c r="Y1185" i="3"/>
  <c r="L1185" i="3"/>
  <c r="Y1184" i="3"/>
  <c r="L1184" i="3"/>
  <c r="Y1183" i="3"/>
  <c r="L1183" i="3"/>
  <c r="Y1182" i="3"/>
  <c r="L1182" i="3"/>
  <c r="Y1181" i="3"/>
  <c r="L1181" i="3"/>
  <c r="Y1180" i="3"/>
  <c r="L1180" i="3"/>
  <c r="Y1179" i="3"/>
  <c r="L1179" i="3"/>
  <c r="Y1178" i="3"/>
  <c r="L1178" i="3"/>
  <c r="Y1177" i="3"/>
  <c r="L1177" i="3"/>
  <c r="Y1176" i="3"/>
  <c r="L1176" i="3"/>
  <c r="Y1175" i="3"/>
  <c r="L1175" i="3"/>
  <c r="Y1174" i="3"/>
  <c r="L1174" i="3"/>
  <c r="Y1173" i="3"/>
  <c r="L1173" i="3"/>
  <c r="Y1172" i="3"/>
  <c r="L1172" i="3"/>
  <c r="Y1171" i="3"/>
  <c r="L1171" i="3"/>
  <c r="Y1170" i="3"/>
  <c r="L1170" i="3"/>
  <c r="Y1169" i="3"/>
  <c r="L1169" i="3"/>
  <c r="Y1168" i="3"/>
  <c r="L1168" i="3"/>
  <c r="Y1167" i="3"/>
  <c r="L1167" i="3"/>
  <c r="Y1166" i="3"/>
  <c r="L1166" i="3"/>
  <c r="Y1165" i="3"/>
  <c r="L1165" i="3"/>
  <c r="W1164" i="3"/>
  <c r="W1163" i="3"/>
  <c r="Z1163" i="3" s="1"/>
  <c r="W1162" i="3"/>
  <c r="Z1162" i="3" s="1"/>
  <c r="W1161" i="3"/>
  <c r="Z1161" i="3" s="1"/>
  <c r="W1160" i="3"/>
  <c r="Z1160" i="3" s="1"/>
  <c r="W1159" i="3"/>
  <c r="Z1159" i="3" s="1"/>
  <c r="W1158" i="3"/>
  <c r="Z1158" i="3" s="1"/>
  <c r="W1157" i="3"/>
  <c r="Z1157" i="3" s="1"/>
  <c r="W1156" i="3"/>
  <c r="Z1156" i="3" s="1"/>
  <c r="W1155" i="3"/>
  <c r="Z1155" i="3" s="1"/>
  <c r="W1154" i="3"/>
  <c r="Z1154" i="3" s="1"/>
  <c r="W1153" i="3"/>
  <c r="Z1153" i="3" s="1"/>
  <c r="W1152" i="3"/>
  <c r="Z1152" i="3" s="1"/>
  <c r="W1151" i="3"/>
  <c r="Z1151" i="3" s="1"/>
  <c r="W1150" i="3"/>
  <c r="Z1150" i="3" s="1"/>
  <c r="W1149" i="3"/>
  <c r="Z1149" i="3" s="1"/>
  <c r="W1148" i="3"/>
  <c r="Z1148" i="3" s="1"/>
  <c r="W1147" i="3"/>
  <c r="Z1147" i="3" s="1"/>
  <c r="W1146" i="3"/>
  <c r="Z1146" i="3" s="1"/>
  <c r="W1145" i="3"/>
  <c r="Z1145" i="3" s="1"/>
  <c r="W1144" i="3"/>
  <c r="Z1144" i="3" s="1"/>
  <c r="W1143" i="3"/>
  <c r="Z1143" i="3" s="1"/>
  <c r="W1142" i="3"/>
  <c r="Z1142" i="3" s="1"/>
  <c r="W1141" i="3"/>
  <c r="Z1141" i="3" s="1"/>
  <c r="W1140" i="3"/>
  <c r="Z1140" i="3" s="1"/>
  <c r="W1139" i="3"/>
  <c r="Z1139" i="3" s="1"/>
  <c r="W1138" i="3"/>
  <c r="Z1138" i="3" s="1"/>
  <c r="W1137" i="3"/>
  <c r="Z1137" i="3" s="1"/>
  <c r="W1136" i="3"/>
  <c r="Z1136" i="3" s="1"/>
  <c r="W1135" i="3"/>
  <c r="Z1135" i="3" s="1"/>
  <c r="W1134" i="3"/>
  <c r="Z1134" i="3" s="1"/>
  <c r="W1133" i="3"/>
  <c r="Z1133" i="3" s="1"/>
  <c r="W1132" i="3"/>
  <c r="Z1132" i="3" s="1"/>
  <c r="W1131" i="3"/>
  <c r="Z1131" i="3" s="1"/>
  <c r="W1130" i="3"/>
  <c r="Z1130" i="3" s="1"/>
  <c r="W1129" i="3"/>
  <c r="Z1129" i="3" s="1"/>
  <c r="W1128" i="3"/>
  <c r="Z1128" i="3" s="1"/>
  <c r="W1127" i="3"/>
  <c r="Z1127" i="3" s="1"/>
  <c r="W1126" i="3"/>
  <c r="Z1126" i="3" s="1"/>
  <c r="W1125" i="3"/>
  <c r="Z1125" i="3" s="1"/>
  <c r="W1124" i="3"/>
  <c r="Z1124" i="3" s="1"/>
  <c r="W1123" i="3"/>
  <c r="Z1123" i="3" s="1"/>
  <c r="W1122" i="3"/>
  <c r="Z1122" i="3" s="1"/>
  <c r="W1121" i="3"/>
  <c r="Z1121" i="3" s="1"/>
  <c r="W1120" i="3"/>
  <c r="Z1120" i="3" s="1"/>
  <c r="W1119" i="3"/>
  <c r="Z1119" i="3" s="1"/>
  <c r="W1118" i="3"/>
  <c r="Z1118" i="3" s="1"/>
  <c r="W1117" i="3"/>
  <c r="Z1117" i="3" s="1"/>
  <c r="W1116" i="3"/>
  <c r="Z1116" i="3" s="1"/>
  <c r="W1115" i="3"/>
  <c r="Z1115" i="3" s="1"/>
  <c r="W1114" i="3"/>
  <c r="Z1114" i="3" s="1"/>
  <c r="W1113" i="3"/>
  <c r="Z1113" i="3" s="1"/>
  <c r="W1112" i="3"/>
  <c r="Z1112" i="3" s="1"/>
  <c r="W1111" i="3"/>
  <c r="Z1111" i="3" s="1"/>
  <c r="W1110" i="3"/>
  <c r="Z1110" i="3" s="1"/>
  <c r="W1109" i="3"/>
  <c r="Z1109" i="3" s="1"/>
  <c r="W1108" i="3"/>
  <c r="Z1108" i="3" s="1"/>
  <c r="W1107" i="3"/>
  <c r="Z1107" i="3" s="1"/>
  <c r="W1106" i="3"/>
  <c r="Z1106" i="3" s="1"/>
  <c r="W1105" i="3"/>
  <c r="Z1105" i="3" s="1"/>
  <c r="W1104" i="3"/>
  <c r="Z1104" i="3" s="1"/>
  <c r="W1103" i="3"/>
  <c r="Z1103" i="3" s="1"/>
  <c r="W1102" i="3"/>
  <c r="Z1102" i="3" s="1"/>
  <c r="W1101" i="3"/>
  <c r="Z1101" i="3" s="1"/>
  <c r="W1100" i="3"/>
  <c r="Z1100" i="3" s="1"/>
  <c r="W1099" i="3"/>
  <c r="Z1099" i="3" s="1"/>
  <c r="W1098" i="3"/>
  <c r="Z1098" i="3" s="1"/>
  <c r="W1097" i="3"/>
  <c r="Z1097" i="3" s="1"/>
  <c r="W1096" i="3"/>
  <c r="Z1096" i="3" s="1"/>
  <c r="W1095" i="3"/>
  <c r="Z1095" i="3" s="1"/>
  <c r="W1094" i="3"/>
  <c r="Z1094" i="3" s="1"/>
  <c r="W1093" i="3"/>
  <c r="Z1093" i="3" s="1"/>
  <c r="W1092" i="3"/>
  <c r="Z1092" i="3" s="1"/>
  <c r="W1091" i="3"/>
  <c r="Z1091" i="3" s="1"/>
  <c r="W1090" i="3"/>
  <c r="Y1089" i="3"/>
  <c r="Y1088" i="3"/>
  <c r="Y1087" i="3"/>
  <c r="Y1086" i="3"/>
  <c r="Y1085" i="3"/>
  <c r="Y1084" i="3"/>
  <c r="Y1083" i="3"/>
  <c r="Y1082" i="3"/>
  <c r="Y1081" i="3"/>
  <c r="Y1080" i="3"/>
  <c r="Y1079" i="3"/>
  <c r="W1078" i="3"/>
  <c r="Z1078" i="3" s="1"/>
  <c r="W1077" i="3"/>
  <c r="Z1077" i="3" s="1"/>
  <c r="W1076" i="3"/>
  <c r="Z1076" i="3" s="1"/>
  <c r="W1075" i="3"/>
  <c r="Z1075" i="3" s="1"/>
  <c r="W1074" i="3"/>
  <c r="Z1074" i="3" s="1"/>
  <c r="Y1073" i="3"/>
  <c r="Y1072" i="3"/>
  <c r="Y1071" i="3"/>
  <c r="Y1070" i="3"/>
  <c r="Y1069" i="3"/>
  <c r="Y1068" i="3"/>
  <c r="Y1067" i="3"/>
  <c r="Y1066" i="3"/>
  <c r="Y1065" i="3"/>
  <c r="Y1064" i="3"/>
  <c r="Y1063" i="3"/>
  <c r="Y1062" i="3"/>
  <c r="Y1061" i="3"/>
  <c r="Y1060" i="3"/>
  <c r="Y1059" i="3"/>
  <c r="Y1058" i="3"/>
  <c r="Y1057" i="3"/>
  <c r="Y1056" i="3"/>
  <c r="Y1055" i="3"/>
  <c r="Y1054" i="3"/>
  <c r="Y1053" i="3"/>
  <c r="Y1052" i="3"/>
  <c r="Y1051" i="3"/>
  <c r="Y1050" i="3"/>
  <c r="Y1049" i="3"/>
  <c r="Y1048" i="3"/>
  <c r="Y1047" i="3"/>
  <c r="Y1046" i="3"/>
  <c r="Y1045" i="3"/>
  <c r="Y1044" i="3"/>
  <c r="Y1043" i="3"/>
  <c r="Y1042" i="3"/>
  <c r="Y1041" i="3"/>
  <c r="Y1040" i="3"/>
  <c r="Y1039" i="3"/>
  <c r="Y1038" i="3"/>
  <c r="Y1037" i="3"/>
  <c r="Y1036" i="3"/>
  <c r="Y1035" i="3"/>
  <c r="Y1034" i="3"/>
  <c r="Y1033" i="3"/>
  <c r="Y1032" i="3"/>
  <c r="Y1031" i="3"/>
  <c r="Y1030" i="3"/>
  <c r="W1029" i="3"/>
  <c r="Y1029" i="3" s="1"/>
  <c r="Y1028" i="3"/>
  <c r="W1027" i="3"/>
  <c r="Y1027" i="3" s="1"/>
  <c r="W1026" i="3"/>
  <c r="Y1026" i="3" s="1"/>
  <c r="Y1025" i="3"/>
  <c r="W1024" i="3"/>
  <c r="Y1024" i="3" s="1"/>
  <c r="W1023" i="3"/>
  <c r="Y1023" i="3" s="1"/>
  <c r="Y1022" i="3"/>
  <c r="W1021" i="3"/>
  <c r="Y1021" i="3" s="1"/>
  <c r="W1020" i="3"/>
  <c r="Y1020" i="3" s="1"/>
  <c r="W1019" i="3"/>
  <c r="Y1019" i="3" s="1"/>
  <c r="W1018" i="3"/>
  <c r="Y1018" i="3" s="1"/>
  <c r="Y1017" i="3"/>
  <c r="Y1016" i="3"/>
  <c r="W1015" i="3"/>
  <c r="Y1015" i="3" s="1"/>
  <c r="W1014" i="3"/>
  <c r="Y1014" i="3" s="1"/>
  <c r="W1013" i="3"/>
  <c r="Y1013" i="3" s="1"/>
  <c r="W1012" i="3"/>
  <c r="Y1012" i="3" s="1"/>
  <c r="W1011" i="3"/>
  <c r="Y1011" i="3" s="1"/>
  <c r="W1010" i="3"/>
  <c r="Y1010" i="3" s="1"/>
  <c r="W1009" i="3"/>
  <c r="Z1009" i="3" s="1"/>
  <c r="W1008" i="3"/>
  <c r="Z1008" i="3" s="1"/>
  <c r="W1007" i="3"/>
  <c r="Z1007" i="3" s="1"/>
  <c r="W1006" i="3"/>
  <c r="Z1006" i="3" s="1"/>
  <c r="W1005" i="3"/>
  <c r="Z1005" i="3" s="1"/>
  <c r="W1004" i="3"/>
  <c r="W1003" i="3"/>
  <c r="W1002" i="3"/>
  <c r="W1001" i="3"/>
  <c r="Y1001" i="3" s="1"/>
  <c r="Z1001" i="3" s="1"/>
  <c r="W1000" i="3"/>
  <c r="W999" i="3"/>
  <c r="Y999" i="3" s="1"/>
  <c r="Z999" i="3" s="1"/>
  <c r="W998" i="3"/>
  <c r="W997" i="3"/>
  <c r="W996" i="3"/>
  <c r="W995" i="3"/>
  <c r="W994" i="3"/>
  <c r="W993" i="3"/>
  <c r="Y993" i="3" s="1"/>
  <c r="W992" i="3"/>
  <c r="Y992" i="3" s="1"/>
  <c r="Z991" i="3"/>
  <c r="Z990" i="3"/>
  <c r="Z989" i="3"/>
  <c r="Z988" i="3"/>
  <c r="Z987" i="3"/>
  <c r="Z986" i="3"/>
  <c r="Z985" i="3"/>
  <c r="Z984" i="3"/>
  <c r="Z983" i="3"/>
  <c r="Z982" i="3"/>
  <c r="Z981" i="3"/>
  <c r="Z980" i="3"/>
  <c r="Z979" i="3"/>
  <c r="Z978" i="3"/>
  <c r="Z977" i="3"/>
  <c r="Z976" i="3"/>
  <c r="Z975" i="3"/>
  <c r="Z974" i="3"/>
  <c r="Z973" i="3"/>
  <c r="Z972" i="3"/>
  <c r="Z971" i="3"/>
  <c r="Z970" i="3"/>
  <c r="Z969" i="3"/>
  <c r="Z968" i="3"/>
  <c r="Z967" i="3"/>
  <c r="Z966" i="3"/>
  <c r="Z965" i="3"/>
  <c r="Z964" i="3"/>
  <c r="Z963" i="3"/>
  <c r="W962" i="3"/>
  <c r="Z962" i="3" s="1"/>
  <c r="W961" i="3"/>
  <c r="W960" i="3"/>
  <c r="Y960" i="3" s="1"/>
  <c r="Z960" i="3" s="1"/>
  <c r="W959" i="3"/>
  <c r="Y959" i="3" s="1"/>
  <c r="Z959" i="3" s="1"/>
  <c r="Z992" i="3" l="1"/>
  <c r="Y995" i="3"/>
  <c r="Z995" i="3" s="1"/>
  <c r="Y962" i="3"/>
  <c r="Z1275" i="3"/>
  <c r="Y994" i="3"/>
  <c r="Z994" i="3" s="1"/>
  <c r="Y1002" i="3"/>
  <c r="Z1002" i="3" s="1"/>
  <c r="Y1274" i="3"/>
  <c r="Z1274" i="3" s="1"/>
  <c r="Y1282" i="3"/>
  <c r="Z1282" i="3" s="1"/>
  <c r="M873" i="3" l="1"/>
  <c r="I30" i="16" l="1"/>
  <c r="I165" i="16" s="1"/>
  <c r="V926" i="3" l="1"/>
  <c r="O926" i="3"/>
  <c r="W927" i="3" l="1"/>
  <c r="Y912" i="3" l="1"/>
  <c r="Y913" i="3"/>
  <c r="W913" i="3"/>
  <c r="Z913" i="3" l="1"/>
  <c r="Y836" i="3"/>
  <c r="W836" i="3"/>
  <c r="Z836" i="3" l="1"/>
  <c r="Y957" i="3" l="1"/>
  <c r="Z957" i="3" s="1"/>
  <c r="AK82" i="16" l="1"/>
  <c r="Z954" i="3"/>
  <c r="Z955" i="3"/>
  <c r="Z956" i="3"/>
  <c r="AK80" i="16" l="1"/>
  <c r="Z943" i="3"/>
  <c r="Z944" i="3"/>
  <c r="Z945" i="3"/>
  <c r="Z946" i="3"/>
  <c r="Z948" i="3"/>
  <c r="Z949" i="3"/>
  <c r="Z950" i="3"/>
  <c r="Z951" i="3"/>
  <c r="Z952" i="3"/>
  <c r="Z953" i="3"/>
  <c r="AK79" i="16" l="1"/>
  <c r="AK81" i="16"/>
  <c r="AK78" i="16"/>
  <c r="Z940" i="3"/>
  <c r="Z941" i="3"/>
  <c r="Z942" i="3"/>
  <c r="AK77" i="16" l="1"/>
  <c r="Z933" i="3"/>
  <c r="Z934" i="3"/>
  <c r="Z935" i="3"/>
  <c r="Z936" i="3"/>
  <c r="Z937" i="3"/>
  <c r="Z938" i="3"/>
  <c r="Z939" i="3"/>
  <c r="Z932" i="3"/>
  <c r="W929" i="3" l="1"/>
  <c r="Y929" i="3" s="1"/>
  <c r="P873" i="3" l="1"/>
  <c r="S873" i="3" s="1"/>
  <c r="V873" i="3" s="1"/>
  <c r="AK37" i="16" l="1"/>
  <c r="W178" i="3"/>
  <c r="Z178" i="3" s="1"/>
  <c r="W179" i="3"/>
  <c r="Z179" i="3" s="1"/>
  <c r="W180" i="3"/>
  <c r="Z180" i="3" s="1"/>
  <c r="W181" i="3"/>
  <c r="W182" i="3"/>
  <c r="Z182" i="3" s="1"/>
  <c r="W183" i="3"/>
  <c r="Z183" i="3" s="1"/>
  <c r="W184" i="3"/>
  <c r="Z184" i="3" s="1"/>
  <c r="W185" i="3"/>
  <c r="Z185" i="3" s="1"/>
  <c r="W186" i="3"/>
  <c r="Z186" i="3" s="1"/>
  <c r="W187" i="3"/>
  <c r="Z187" i="3" s="1"/>
  <c r="W188" i="3"/>
  <c r="Z188" i="3" s="1"/>
  <c r="Z181" i="3"/>
  <c r="W909" i="3" l="1"/>
  <c r="Y909" i="3" s="1"/>
  <c r="Z909" i="3" s="1"/>
  <c r="W908" i="3" l="1"/>
  <c r="Y908" i="3" s="1"/>
  <c r="Z908" i="3" s="1"/>
  <c r="W923" i="3" l="1"/>
  <c r="W166" i="3" l="1"/>
  <c r="Z166" i="3" s="1"/>
  <c r="W165" i="3"/>
  <c r="Z165" i="3" s="1"/>
  <c r="W163" i="3"/>
  <c r="Z163" i="3" s="1"/>
  <c r="W164" i="3"/>
  <c r="Z164" i="3" s="1"/>
  <c r="W161" i="3"/>
  <c r="Z161" i="3" s="1"/>
  <c r="W162" i="3"/>
  <c r="Z162" i="3" s="1"/>
  <c r="W160" i="3"/>
  <c r="Z160" i="3" s="1"/>
  <c r="AK35" i="16" l="1"/>
  <c r="W103" i="3"/>
  <c r="Z103" i="3" s="1"/>
  <c r="W102" i="3"/>
  <c r="Z102" i="3" s="1"/>
  <c r="W101" i="3"/>
  <c r="Z101" i="3" s="1"/>
  <c r="W100" i="3"/>
  <c r="Z100" i="3" s="1"/>
  <c r="W99" i="3"/>
  <c r="Z99" i="3" s="1"/>
  <c r="AK28" i="16" l="1"/>
  <c r="AK34" i="16" l="1"/>
  <c r="Z82" i="3"/>
  <c r="Z83" i="3"/>
  <c r="Z84" i="3"/>
  <c r="Z85" i="3"/>
  <c r="Z86" i="3"/>
  <c r="Z87" i="3"/>
  <c r="Z88" i="3"/>
  <c r="Z89" i="3"/>
  <c r="Z90" i="3"/>
  <c r="Z91" i="3"/>
  <c r="Z92" i="3"/>
  <c r="Z93" i="3"/>
  <c r="Z94" i="3"/>
  <c r="Z95" i="3"/>
  <c r="Z96" i="3"/>
  <c r="Z97" i="3"/>
  <c r="Z98" i="3"/>
  <c r="Z81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AK27" i="16" l="1"/>
  <c r="Z76" i="3"/>
  <c r="Z77" i="3"/>
  <c r="Z78" i="3"/>
  <c r="Z79" i="3"/>
  <c r="Z80" i="3"/>
  <c r="Z75" i="3"/>
  <c r="K80" i="3"/>
  <c r="K79" i="3"/>
  <c r="K78" i="3"/>
  <c r="K77" i="3"/>
  <c r="K76" i="3"/>
  <c r="K75" i="3"/>
  <c r="AK26" i="16" l="1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10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5" i="3"/>
  <c r="K14" i="3"/>
  <c r="K13" i="3"/>
  <c r="K12" i="3"/>
  <c r="K11" i="3"/>
  <c r="K10" i="3"/>
  <c r="M886" i="3" l="1"/>
  <c r="W886" i="3" s="1"/>
  <c r="Y886" i="3" s="1"/>
  <c r="Z886" i="3" s="1"/>
  <c r="Y885" i="3" l="1"/>
  <c r="W889" i="3" l="1"/>
  <c r="Z889" i="3" s="1"/>
  <c r="W890" i="3"/>
  <c r="Z890" i="3" s="1"/>
  <c r="W891" i="3"/>
  <c r="Z891" i="3" s="1"/>
  <c r="W892" i="3"/>
  <c r="Z892" i="3" s="1"/>
  <c r="W893" i="3"/>
  <c r="Z893" i="3" s="1"/>
  <c r="W894" i="3"/>
  <c r="Z894" i="3" s="1"/>
  <c r="W895" i="3"/>
  <c r="Z895" i="3" s="1"/>
  <c r="W888" i="3"/>
  <c r="Z888" i="3" s="1"/>
  <c r="Z838" i="3" l="1"/>
  <c r="Z839" i="3"/>
  <c r="Z840" i="3"/>
  <c r="Z841" i="3"/>
  <c r="Z842" i="3"/>
  <c r="Z843" i="3"/>
  <c r="Z844" i="3"/>
  <c r="Z845" i="3"/>
  <c r="Z846" i="3"/>
  <c r="Z847" i="3"/>
  <c r="Z848" i="3"/>
  <c r="Z837" i="3"/>
  <c r="W764" i="3" l="1"/>
  <c r="Z764" i="3" s="1"/>
  <c r="W765" i="3"/>
  <c r="Z765" i="3" s="1"/>
  <c r="W766" i="3"/>
  <c r="Z766" i="3" s="1"/>
  <c r="W767" i="3"/>
  <c r="Z767" i="3" s="1"/>
  <c r="W768" i="3"/>
  <c r="Z768" i="3" s="1"/>
  <c r="W769" i="3"/>
  <c r="Z769" i="3" s="1"/>
  <c r="W863" i="3" l="1"/>
  <c r="Z863" i="3" s="1"/>
  <c r="W864" i="3"/>
  <c r="Z864" i="3" s="1"/>
  <c r="W865" i="3"/>
  <c r="Z865" i="3" s="1"/>
  <c r="W866" i="3"/>
  <c r="Z866" i="3" s="1"/>
  <c r="W867" i="3"/>
  <c r="Z867" i="3" s="1"/>
  <c r="W868" i="3"/>
  <c r="Z868" i="3" s="1"/>
  <c r="W887" i="3" l="1"/>
  <c r="Y887" i="3" s="1"/>
  <c r="Z887" i="3" s="1"/>
  <c r="L903" i="3" l="1"/>
  <c r="M903" i="3"/>
  <c r="N903" i="3"/>
  <c r="O903" i="3"/>
  <c r="P903" i="3"/>
  <c r="Q903" i="3"/>
  <c r="R903" i="3"/>
  <c r="S903" i="3"/>
  <c r="T903" i="3"/>
  <c r="U903" i="3"/>
  <c r="V903" i="3"/>
  <c r="K903" i="3"/>
  <c r="W881" i="3" l="1"/>
  <c r="Y881" i="3" s="1"/>
  <c r="Z881" i="3" s="1"/>
  <c r="Q881" i="3"/>
  <c r="Y882" i="3" l="1"/>
  <c r="U880" i="3" l="1"/>
  <c r="W880" i="3" s="1"/>
  <c r="Y880" i="3" s="1"/>
  <c r="Z880" i="3" s="1"/>
  <c r="Y883" i="3" l="1"/>
  <c r="W510" i="3" l="1"/>
  <c r="Z510" i="3" s="1"/>
  <c r="W511" i="3"/>
  <c r="Z511" i="3" s="1"/>
  <c r="W512" i="3"/>
  <c r="Z512" i="3" s="1"/>
  <c r="W513" i="3"/>
  <c r="Z513" i="3" s="1"/>
  <c r="W514" i="3"/>
  <c r="Z514" i="3" s="1"/>
  <c r="W515" i="3"/>
  <c r="Z515" i="3" s="1"/>
  <c r="W516" i="3"/>
  <c r="Z516" i="3" s="1"/>
  <c r="W517" i="3"/>
  <c r="Z517" i="3" s="1"/>
  <c r="W518" i="3"/>
  <c r="Z518" i="3" s="1"/>
  <c r="W519" i="3"/>
  <c r="Z519" i="3" s="1"/>
  <c r="W520" i="3"/>
  <c r="Z520" i="3" s="1"/>
  <c r="W521" i="3"/>
  <c r="Z521" i="3" s="1"/>
  <c r="W522" i="3"/>
  <c r="Z522" i="3" s="1"/>
  <c r="W523" i="3"/>
  <c r="Z523" i="3" s="1"/>
  <c r="W524" i="3"/>
  <c r="Z524" i="3" s="1"/>
  <c r="W525" i="3"/>
  <c r="Z525" i="3" s="1"/>
  <c r="W526" i="3"/>
  <c r="Z526" i="3" s="1"/>
  <c r="W527" i="3"/>
  <c r="Z527" i="3" s="1"/>
  <c r="Y509" i="3" l="1"/>
  <c r="W509" i="3"/>
  <c r="Z509" i="3" l="1"/>
  <c r="Y508" i="3"/>
  <c r="W508" i="3" l="1"/>
  <c r="Z508" i="3" s="1"/>
  <c r="Y911" i="3" l="1"/>
  <c r="W167" i="3" l="1"/>
  <c r="Z167" i="3" s="1"/>
  <c r="W168" i="3"/>
  <c r="Z168" i="3" s="1"/>
  <c r="W169" i="3"/>
  <c r="Z169" i="3" s="1"/>
  <c r="W170" i="3"/>
  <c r="Z170" i="3" s="1"/>
  <c r="W171" i="3"/>
  <c r="Z171" i="3" s="1"/>
  <c r="W172" i="3"/>
  <c r="Z172" i="3" s="1"/>
  <c r="W173" i="3"/>
  <c r="Z173" i="3" s="1"/>
  <c r="W174" i="3"/>
  <c r="Z174" i="3" s="1"/>
  <c r="W175" i="3"/>
  <c r="Z175" i="3" s="1"/>
  <c r="W176" i="3"/>
  <c r="Z176" i="3" s="1"/>
  <c r="AK36" i="16" l="1"/>
  <c r="W504" i="3"/>
  <c r="Z504" i="3" s="1"/>
  <c r="W505" i="3"/>
  <c r="Z505" i="3" s="1"/>
  <c r="W506" i="3"/>
  <c r="Z506" i="3" s="1"/>
  <c r="W507" i="3"/>
  <c r="Z507" i="3" s="1"/>
  <c r="Y151" i="3" l="1"/>
  <c r="W189" i="3"/>
  <c r="Z189" i="3" s="1"/>
  <c r="W190" i="3"/>
  <c r="Z190" i="3" s="1"/>
  <c r="W191" i="3"/>
  <c r="Z191" i="3" s="1"/>
  <c r="W192" i="3"/>
  <c r="Z192" i="3" s="1"/>
  <c r="W193" i="3"/>
  <c r="Z193" i="3" s="1"/>
  <c r="W194" i="3"/>
  <c r="Z194" i="3" s="1"/>
  <c r="W195" i="3"/>
  <c r="Z195" i="3" s="1"/>
  <c r="W196" i="3"/>
  <c r="Z196" i="3" s="1"/>
  <c r="W197" i="3"/>
  <c r="Z197" i="3" s="1"/>
  <c r="W198" i="3"/>
  <c r="Z198" i="3" s="1"/>
  <c r="W199" i="3"/>
  <c r="Z199" i="3" s="1"/>
  <c r="W200" i="3"/>
  <c r="Z200" i="3" s="1"/>
  <c r="W201" i="3"/>
  <c r="Z201" i="3" s="1"/>
  <c r="W202" i="3"/>
  <c r="Z202" i="3" s="1"/>
  <c r="W203" i="3"/>
  <c r="Z203" i="3" s="1"/>
  <c r="W204" i="3"/>
  <c r="Z204" i="3" s="1"/>
  <c r="W205" i="3"/>
  <c r="Z205" i="3" s="1"/>
  <c r="W206" i="3"/>
  <c r="Z206" i="3" s="1"/>
  <c r="W207" i="3"/>
  <c r="Z207" i="3" s="1"/>
  <c r="W208" i="3"/>
  <c r="Z208" i="3" s="1"/>
  <c r="W209" i="3"/>
  <c r="Z209" i="3" s="1"/>
  <c r="W210" i="3"/>
  <c r="Z210" i="3" s="1"/>
  <c r="W211" i="3"/>
  <c r="Z211" i="3" s="1"/>
  <c r="W212" i="3"/>
  <c r="Z212" i="3" s="1"/>
  <c r="W213" i="3"/>
  <c r="Z213" i="3" s="1"/>
  <c r="W214" i="3"/>
  <c r="Z214" i="3" s="1"/>
  <c r="W215" i="3"/>
  <c r="Z215" i="3" s="1"/>
  <c r="W216" i="3"/>
  <c r="Z216" i="3" s="1"/>
  <c r="W217" i="3"/>
  <c r="Z217" i="3" s="1"/>
  <c r="W218" i="3"/>
  <c r="Z218" i="3" s="1"/>
  <c r="W219" i="3"/>
  <c r="Z219" i="3" s="1"/>
  <c r="W220" i="3"/>
  <c r="Z220" i="3" s="1"/>
  <c r="W221" i="3"/>
  <c r="Z221" i="3" s="1"/>
  <c r="W222" i="3"/>
  <c r="Z222" i="3" s="1"/>
  <c r="W223" i="3"/>
  <c r="Z223" i="3" s="1"/>
  <c r="W224" i="3"/>
  <c r="Z224" i="3" s="1"/>
  <c r="W225" i="3"/>
  <c r="Z225" i="3" s="1"/>
  <c r="W226" i="3"/>
  <c r="Z226" i="3" s="1"/>
  <c r="W227" i="3"/>
  <c r="Z227" i="3" s="1"/>
  <c r="W228" i="3"/>
  <c r="Z228" i="3" s="1"/>
  <c r="W229" i="3"/>
  <c r="Z229" i="3" s="1"/>
  <c r="W230" i="3"/>
  <c r="Z230" i="3" s="1"/>
  <c r="W231" i="3"/>
  <c r="Z231" i="3" s="1"/>
  <c r="W232" i="3"/>
  <c r="Z232" i="3" s="1"/>
  <c r="W233" i="3"/>
  <c r="Z233" i="3" s="1"/>
  <c r="W234" i="3"/>
  <c r="Z234" i="3" s="1"/>
  <c r="W235" i="3"/>
  <c r="Z235" i="3" s="1"/>
  <c r="W236" i="3"/>
  <c r="Z236" i="3" s="1"/>
  <c r="W237" i="3"/>
  <c r="Z237" i="3" s="1"/>
  <c r="W238" i="3"/>
  <c r="Z238" i="3" s="1"/>
  <c r="W239" i="3"/>
  <c r="Z239" i="3" s="1"/>
  <c r="W240" i="3"/>
  <c r="Z240" i="3" s="1"/>
  <c r="W241" i="3"/>
  <c r="Z241" i="3" s="1"/>
  <c r="W242" i="3"/>
  <c r="Z242" i="3" s="1"/>
  <c r="W243" i="3"/>
  <c r="Z243" i="3" s="1"/>
  <c r="W244" i="3"/>
  <c r="Z244" i="3" s="1"/>
  <c r="W245" i="3"/>
  <c r="Z245" i="3" s="1"/>
  <c r="W246" i="3"/>
  <c r="Z246" i="3" s="1"/>
  <c r="W247" i="3"/>
  <c r="Z247" i="3" s="1"/>
  <c r="W248" i="3"/>
  <c r="Z248" i="3" s="1"/>
  <c r="W249" i="3"/>
  <c r="Z249" i="3" s="1"/>
  <c r="W250" i="3"/>
  <c r="Z250" i="3" s="1"/>
  <c r="W251" i="3"/>
  <c r="Z251" i="3" s="1"/>
  <c r="W252" i="3"/>
  <c r="Z252" i="3" s="1"/>
  <c r="W253" i="3"/>
  <c r="Z253" i="3" s="1"/>
  <c r="W254" i="3"/>
  <c r="Z254" i="3" s="1"/>
  <c r="W255" i="3"/>
  <c r="Z255" i="3" s="1"/>
  <c r="W256" i="3"/>
  <c r="Z256" i="3" s="1"/>
  <c r="W257" i="3"/>
  <c r="Z257" i="3" s="1"/>
  <c r="W258" i="3"/>
  <c r="Z258" i="3" s="1"/>
  <c r="W259" i="3"/>
  <c r="Z259" i="3" s="1"/>
  <c r="W260" i="3"/>
  <c r="Z260" i="3" s="1"/>
  <c r="W261" i="3"/>
  <c r="Z261" i="3" s="1"/>
  <c r="W262" i="3"/>
  <c r="Z262" i="3" s="1"/>
  <c r="W263" i="3"/>
  <c r="Z263" i="3" s="1"/>
  <c r="W264" i="3"/>
  <c r="Z264" i="3" s="1"/>
  <c r="W265" i="3"/>
  <c r="Z265" i="3" s="1"/>
  <c r="W266" i="3"/>
  <c r="Z266" i="3" s="1"/>
  <c r="W267" i="3"/>
  <c r="Z267" i="3" s="1"/>
  <c r="W268" i="3"/>
  <c r="Z268" i="3" s="1"/>
  <c r="W269" i="3"/>
  <c r="Z269" i="3" s="1"/>
  <c r="W270" i="3"/>
  <c r="Z270" i="3" s="1"/>
  <c r="W271" i="3"/>
  <c r="Z271" i="3" s="1"/>
  <c r="W272" i="3"/>
  <c r="Z272" i="3" s="1"/>
  <c r="W273" i="3"/>
  <c r="Z273" i="3" s="1"/>
  <c r="W274" i="3"/>
  <c r="Z274" i="3" s="1"/>
  <c r="W275" i="3"/>
  <c r="Z275" i="3" s="1"/>
  <c r="W276" i="3"/>
  <c r="Z276" i="3" s="1"/>
  <c r="W277" i="3"/>
  <c r="Z277" i="3" s="1"/>
  <c r="W278" i="3"/>
  <c r="Z278" i="3" s="1"/>
  <c r="W279" i="3"/>
  <c r="Z279" i="3" s="1"/>
  <c r="W280" i="3"/>
  <c r="Z280" i="3" s="1"/>
  <c r="W281" i="3"/>
  <c r="Z281" i="3" s="1"/>
  <c r="W282" i="3"/>
  <c r="Z282" i="3" s="1"/>
  <c r="W283" i="3"/>
  <c r="Z283" i="3" s="1"/>
  <c r="W284" i="3"/>
  <c r="Z284" i="3" s="1"/>
  <c r="W285" i="3"/>
  <c r="Z285" i="3" s="1"/>
  <c r="W286" i="3"/>
  <c r="Z286" i="3" s="1"/>
  <c r="W287" i="3"/>
  <c r="Z287" i="3" s="1"/>
  <c r="W288" i="3"/>
  <c r="Z288" i="3" s="1"/>
  <c r="W289" i="3"/>
  <c r="Z289" i="3" s="1"/>
  <c r="W290" i="3"/>
  <c r="Z290" i="3" s="1"/>
  <c r="W291" i="3"/>
  <c r="Z291" i="3" s="1"/>
  <c r="W292" i="3"/>
  <c r="Z292" i="3" s="1"/>
  <c r="W293" i="3"/>
  <c r="Z293" i="3" s="1"/>
  <c r="W294" i="3"/>
  <c r="Z294" i="3" s="1"/>
  <c r="W295" i="3"/>
  <c r="Z295" i="3" s="1"/>
  <c r="W296" i="3"/>
  <c r="Z296" i="3" s="1"/>
  <c r="W297" i="3"/>
  <c r="Z297" i="3" s="1"/>
  <c r="W298" i="3"/>
  <c r="Z298" i="3" s="1"/>
  <c r="W299" i="3"/>
  <c r="Z299" i="3" s="1"/>
  <c r="W300" i="3"/>
  <c r="Z300" i="3" s="1"/>
  <c r="W301" i="3"/>
  <c r="Z301" i="3" s="1"/>
  <c r="W302" i="3"/>
  <c r="Z302" i="3" s="1"/>
  <c r="W303" i="3"/>
  <c r="Z303" i="3" s="1"/>
  <c r="W304" i="3"/>
  <c r="Z304" i="3" s="1"/>
  <c r="W305" i="3"/>
  <c r="Z305" i="3" s="1"/>
  <c r="W306" i="3"/>
  <c r="Z306" i="3" s="1"/>
  <c r="W307" i="3"/>
  <c r="Z307" i="3" s="1"/>
  <c r="W308" i="3"/>
  <c r="Z308" i="3" s="1"/>
  <c r="W309" i="3"/>
  <c r="Z309" i="3" s="1"/>
  <c r="W310" i="3"/>
  <c r="Z310" i="3" s="1"/>
  <c r="W311" i="3"/>
  <c r="Z311" i="3" s="1"/>
  <c r="W312" i="3"/>
  <c r="Z312" i="3" s="1"/>
  <c r="W313" i="3"/>
  <c r="Z313" i="3" s="1"/>
  <c r="W314" i="3"/>
  <c r="Z314" i="3" s="1"/>
  <c r="W315" i="3"/>
  <c r="Z315" i="3" s="1"/>
  <c r="W316" i="3"/>
  <c r="Z316" i="3" s="1"/>
  <c r="W317" i="3"/>
  <c r="Z317" i="3" s="1"/>
  <c r="W318" i="3"/>
  <c r="Z318" i="3" s="1"/>
  <c r="W319" i="3"/>
  <c r="Z319" i="3" s="1"/>
  <c r="W320" i="3"/>
  <c r="Z320" i="3" s="1"/>
  <c r="W321" i="3"/>
  <c r="Z321" i="3" s="1"/>
  <c r="W322" i="3"/>
  <c r="Z322" i="3" s="1"/>
  <c r="W323" i="3"/>
  <c r="Z323" i="3" s="1"/>
  <c r="W324" i="3"/>
  <c r="Z324" i="3" s="1"/>
  <c r="W325" i="3"/>
  <c r="Z325" i="3" s="1"/>
  <c r="W326" i="3"/>
  <c r="Z326" i="3" s="1"/>
  <c r="W327" i="3"/>
  <c r="Z327" i="3" s="1"/>
  <c r="W328" i="3"/>
  <c r="Z328" i="3" s="1"/>
  <c r="W329" i="3"/>
  <c r="Z329" i="3" s="1"/>
  <c r="W330" i="3"/>
  <c r="Z330" i="3" s="1"/>
  <c r="W331" i="3"/>
  <c r="Z331" i="3" s="1"/>
  <c r="W332" i="3"/>
  <c r="Z332" i="3" s="1"/>
  <c r="W333" i="3"/>
  <c r="Z333" i="3" s="1"/>
  <c r="W334" i="3"/>
  <c r="Z334" i="3" s="1"/>
  <c r="W335" i="3"/>
  <c r="Z335" i="3" s="1"/>
  <c r="W336" i="3"/>
  <c r="Z336" i="3" s="1"/>
  <c r="W337" i="3"/>
  <c r="Z337" i="3" s="1"/>
  <c r="W338" i="3"/>
  <c r="Z338" i="3" s="1"/>
  <c r="W339" i="3"/>
  <c r="Z339" i="3" s="1"/>
  <c r="W340" i="3"/>
  <c r="Z340" i="3" s="1"/>
  <c r="W341" i="3"/>
  <c r="Z341" i="3" s="1"/>
  <c r="W342" i="3"/>
  <c r="Z342" i="3" s="1"/>
  <c r="W343" i="3"/>
  <c r="Z343" i="3" s="1"/>
  <c r="W344" i="3"/>
  <c r="Z344" i="3" s="1"/>
  <c r="W345" i="3"/>
  <c r="Z345" i="3" s="1"/>
  <c r="W346" i="3"/>
  <c r="Z346" i="3" s="1"/>
  <c r="W347" i="3"/>
  <c r="Z347" i="3" s="1"/>
  <c r="W348" i="3"/>
  <c r="Z348" i="3" s="1"/>
  <c r="W349" i="3"/>
  <c r="Z349" i="3" s="1"/>
  <c r="W350" i="3"/>
  <c r="Z350" i="3" s="1"/>
  <c r="W351" i="3"/>
  <c r="Z351" i="3" s="1"/>
  <c r="W352" i="3"/>
  <c r="Z352" i="3" s="1"/>
  <c r="W353" i="3"/>
  <c r="Z353" i="3" s="1"/>
  <c r="W354" i="3"/>
  <c r="Z354" i="3" s="1"/>
  <c r="W355" i="3"/>
  <c r="Z355" i="3" s="1"/>
  <c r="W356" i="3"/>
  <c r="Z356" i="3" s="1"/>
  <c r="W357" i="3"/>
  <c r="Z357" i="3" s="1"/>
  <c r="W358" i="3"/>
  <c r="Z358" i="3" s="1"/>
  <c r="W359" i="3"/>
  <c r="Z359" i="3" s="1"/>
  <c r="W360" i="3"/>
  <c r="Z360" i="3" s="1"/>
  <c r="W361" i="3"/>
  <c r="Z361" i="3" s="1"/>
  <c r="W362" i="3"/>
  <c r="Z362" i="3" s="1"/>
  <c r="W363" i="3"/>
  <c r="Z363" i="3" s="1"/>
  <c r="W364" i="3"/>
  <c r="Z364" i="3" s="1"/>
  <c r="W365" i="3"/>
  <c r="Z365" i="3" s="1"/>
  <c r="W366" i="3"/>
  <c r="Z366" i="3" s="1"/>
  <c r="W367" i="3"/>
  <c r="Z367" i="3" s="1"/>
  <c r="W368" i="3"/>
  <c r="Z368" i="3" s="1"/>
  <c r="W369" i="3"/>
  <c r="Z369" i="3" s="1"/>
  <c r="W370" i="3"/>
  <c r="Z370" i="3" s="1"/>
  <c r="W371" i="3"/>
  <c r="Z371" i="3" s="1"/>
  <c r="W372" i="3"/>
  <c r="Z372" i="3" s="1"/>
  <c r="W373" i="3"/>
  <c r="Z373" i="3" s="1"/>
  <c r="W374" i="3"/>
  <c r="Z374" i="3" s="1"/>
  <c r="W375" i="3"/>
  <c r="Z375" i="3" s="1"/>
  <c r="W376" i="3"/>
  <c r="Z376" i="3" s="1"/>
  <c r="W377" i="3"/>
  <c r="Z377" i="3" s="1"/>
  <c r="W378" i="3"/>
  <c r="Z378" i="3" s="1"/>
  <c r="W379" i="3"/>
  <c r="Z379" i="3" s="1"/>
  <c r="W380" i="3"/>
  <c r="Z380" i="3" s="1"/>
  <c r="W381" i="3"/>
  <c r="Z381" i="3" s="1"/>
  <c r="W382" i="3"/>
  <c r="Z382" i="3" s="1"/>
  <c r="W383" i="3"/>
  <c r="Z383" i="3" s="1"/>
  <c r="W384" i="3"/>
  <c r="Z384" i="3" s="1"/>
  <c r="W385" i="3"/>
  <c r="Z385" i="3" s="1"/>
  <c r="W386" i="3"/>
  <c r="Z386" i="3" s="1"/>
  <c r="W387" i="3"/>
  <c r="Z387" i="3" s="1"/>
  <c r="W388" i="3"/>
  <c r="Z388" i="3" s="1"/>
  <c r="W389" i="3"/>
  <c r="Z389" i="3" s="1"/>
  <c r="W390" i="3"/>
  <c r="Z390" i="3" s="1"/>
  <c r="W391" i="3"/>
  <c r="Z391" i="3" s="1"/>
  <c r="W392" i="3"/>
  <c r="Z392" i="3" s="1"/>
  <c r="W393" i="3"/>
  <c r="Z393" i="3" s="1"/>
  <c r="W394" i="3"/>
  <c r="Z394" i="3" s="1"/>
  <c r="W395" i="3"/>
  <c r="Z395" i="3" s="1"/>
  <c r="W396" i="3"/>
  <c r="Z396" i="3" s="1"/>
  <c r="W397" i="3"/>
  <c r="Z397" i="3" s="1"/>
  <c r="W398" i="3"/>
  <c r="Z398" i="3" s="1"/>
  <c r="W399" i="3"/>
  <c r="Z399" i="3" s="1"/>
  <c r="W400" i="3"/>
  <c r="Z400" i="3" s="1"/>
  <c r="W401" i="3"/>
  <c r="Z401" i="3" s="1"/>
  <c r="W402" i="3"/>
  <c r="Z402" i="3" s="1"/>
  <c r="W403" i="3"/>
  <c r="Z403" i="3" s="1"/>
  <c r="W404" i="3"/>
  <c r="Z404" i="3" s="1"/>
  <c r="W405" i="3"/>
  <c r="Z405" i="3" s="1"/>
  <c r="W406" i="3"/>
  <c r="Z406" i="3" s="1"/>
  <c r="W487" i="3" l="1"/>
  <c r="Z487" i="3" s="1"/>
  <c r="W488" i="3"/>
  <c r="Z488" i="3" s="1"/>
  <c r="W489" i="3"/>
  <c r="Z489" i="3" s="1"/>
  <c r="W490" i="3"/>
  <c r="Z490" i="3" s="1"/>
  <c r="W491" i="3"/>
  <c r="Z491" i="3" s="1"/>
  <c r="W492" i="3"/>
  <c r="Z492" i="3" s="1"/>
  <c r="W493" i="3"/>
  <c r="Z493" i="3" s="1"/>
  <c r="W494" i="3"/>
  <c r="Z494" i="3" s="1"/>
  <c r="W495" i="3"/>
  <c r="Z495" i="3" s="1"/>
  <c r="W496" i="3"/>
  <c r="Z496" i="3" s="1"/>
  <c r="W497" i="3"/>
  <c r="Z497" i="3" s="1"/>
  <c r="W498" i="3"/>
  <c r="Z498" i="3" s="1"/>
  <c r="W499" i="3"/>
  <c r="Z499" i="3" s="1"/>
  <c r="W500" i="3"/>
  <c r="Z500" i="3" s="1"/>
  <c r="W501" i="3"/>
  <c r="Z501" i="3" s="1"/>
  <c r="W502" i="3"/>
  <c r="Z502" i="3" s="1"/>
  <c r="W503" i="3"/>
  <c r="Z503" i="3" s="1"/>
  <c r="W683" i="3" l="1"/>
  <c r="Z683" i="3" s="1"/>
  <c r="W684" i="3"/>
  <c r="Z684" i="3" s="1"/>
  <c r="W685" i="3"/>
  <c r="Z685" i="3" s="1"/>
  <c r="W686" i="3"/>
  <c r="Z686" i="3" s="1"/>
  <c r="W687" i="3"/>
  <c r="Z687" i="3" s="1"/>
  <c r="W688" i="3"/>
  <c r="Z688" i="3" s="1"/>
  <c r="W689" i="3"/>
  <c r="Z689" i="3" s="1"/>
  <c r="W690" i="3"/>
  <c r="Z690" i="3" s="1"/>
  <c r="W691" i="3"/>
  <c r="Z691" i="3" s="1"/>
  <c r="W692" i="3"/>
  <c r="Z692" i="3" s="1"/>
  <c r="W693" i="3"/>
  <c r="Z693" i="3" s="1"/>
  <c r="W694" i="3"/>
  <c r="Z694" i="3" s="1"/>
  <c r="W695" i="3"/>
  <c r="Z695" i="3" s="1"/>
  <c r="W696" i="3"/>
  <c r="Z696" i="3" s="1"/>
  <c r="W697" i="3"/>
  <c r="Z697" i="3" s="1"/>
  <c r="W698" i="3"/>
  <c r="Z698" i="3" s="1"/>
  <c r="W699" i="3"/>
  <c r="Z699" i="3" s="1"/>
  <c r="W700" i="3"/>
  <c r="Z700" i="3" s="1"/>
  <c r="W701" i="3"/>
  <c r="Z701" i="3" s="1"/>
  <c r="W702" i="3"/>
  <c r="Z702" i="3" s="1"/>
  <c r="W703" i="3"/>
  <c r="Z703" i="3" s="1"/>
  <c r="W704" i="3"/>
  <c r="Z704" i="3" s="1"/>
  <c r="W705" i="3"/>
  <c r="Z705" i="3" s="1"/>
  <c r="W706" i="3"/>
  <c r="Z706" i="3" s="1"/>
  <c r="W707" i="3"/>
  <c r="Z707" i="3" s="1"/>
  <c r="W708" i="3"/>
  <c r="Z708" i="3" s="1"/>
  <c r="W709" i="3"/>
  <c r="Z709" i="3" s="1"/>
  <c r="W710" i="3"/>
  <c r="Z710" i="3" s="1"/>
  <c r="W711" i="3"/>
  <c r="Z711" i="3" s="1"/>
  <c r="W712" i="3"/>
  <c r="Z712" i="3" s="1"/>
  <c r="W713" i="3"/>
  <c r="Z713" i="3" s="1"/>
  <c r="W714" i="3"/>
  <c r="Z714" i="3" s="1"/>
  <c r="W715" i="3"/>
  <c r="Z715" i="3" s="1"/>
  <c r="W716" i="3"/>
  <c r="Z716" i="3" s="1"/>
  <c r="W717" i="3"/>
  <c r="Z717" i="3" s="1"/>
  <c r="W718" i="3"/>
  <c r="Z718" i="3" s="1"/>
  <c r="W719" i="3"/>
  <c r="Z719" i="3" s="1"/>
  <c r="W720" i="3"/>
  <c r="Z720" i="3" s="1"/>
  <c r="W721" i="3"/>
  <c r="Z721" i="3" s="1"/>
  <c r="W722" i="3"/>
  <c r="Z722" i="3" s="1"/>
  <c r="W723" i="3"/>
  <c r="Z723" i="3" s="1"/>
  <c r="W724" i="3"/>
  <c r="Z724" i="3" s="1"/>
  <c r="W725" i="3"/>
  <c r="Z725" i="3" s="1"/>
  <c r="W726" i="3"/>
  <c r="Z726" i="3" s="1"/>
  <c r="W727" i="3"/>
  <c r="Z727" i="3" s="1"/>
  <c r="W728" i="3"/>
  <c r="Z728" i="3" s="1"/>
  <c r="W729" i="3"/>
  <c r="Z729" i="3" s="1"/>
  <c r="W730" i="3"/>
  <c r="Z730" i="3" s="1"/>
  <c r="W731" i="3"/>
  <c r="Z731" i="3" s="1"/>
  <c r="W732" i="3"/>
  <c r="Z732" i="3" s="1"/>
  <c r="W733" i="3"/>
  <c r="Z733" i="3" s="1"/>
  <c r="W734" i="3"/>
  <c r="Z734" i="3" s="1"/>
  <c r="W735" i="3"/>
  <c r="Z735" i="3" s="1"/>
  <c r="W736" i="3"/>
  <c r="Z736" i="3" s="1"/>
  <c r="W737" i="3"/>
  <c r="Z737" i="3" s="1"/>
  <c r="W738" i="3"/>
  <c r="Z738" i="3" s="1"/>
  <c r="W739" i="3"/>
  <c r="Z739" i="3" s="1"/>
  <c r="W740" i="3"/>
  <c r="Z740" i="3" s="1"/>
  <c r="W741" i="3"/>
  <c r="Z741" i="3" s="1"/>
  <c r="W742" i="3"/>
  <c r="Z742" i="3" s="1"/>
  <c r="W743" i="3"/>
  <c r="Z743" i="3" s="1"/>
  <c r="W744" i="3"/>
  <c r="Z744" i="3" s="1"/>
  <c r="W745" i="3"/>
  <c r="Z745" i="3" s="1"/>
  <c r="W746" i="3"/>
  <c r="Z746" i="3" s="1"/>
  <c r="W747" i="3"/>
  <c r="Z747" i="3" s="1"/>
  <c r="W748" i="3"/>
  <c r="Z748" i="3" s="1"/>
  <c r="W749" i="3"/>
  <c r="Z749" i="3" s="1"/>
  <c r="W750" i="3"/>
  <c r="Z750" i="3" s="1"/>
  <c r="W751" i="3"/>
  <c r="Z751" i="3" s="1"/>
  <c r="W752" i="3"/>
  <c r="Z752" i="3" s="1"/>
  <c r="W753" i="3"/>
  <c r="Z753" i="3" s="1"/>
  <c r="W754" i="3"/>
  <c r="Z754" i="3" s="1"/>
  <c r="W755" i="3"/>
  <c r="Z755" i="3" s="1"/>
  <c r="W756" i="3"/>
  <c r="Z756" i="3" s="1"/>
  <c r="W757" i="3"/>
  <c r="Z757" i="3" s="1"/>
  <c r="W758" i="3"/>
  <c r="Z758" i="3" s="1"/>
  <c r="W759" i="3"/>
  <c r="Z759" i="3" s="1"/>
  <c r="W760" i="3"/>
  <c r="Z760" i="3" s="1"/>
  <c r="W761" i="3"/>
  <c r="Z761" i="3" s="1"/>
  <c r="W762" i="3"/>
  <c r="Z762" i="3" s="1"/>
  <c r="W763" i="3"/>
  <c r="Z763" i="3" s="1"/>
  <c r="W682" i="3"/>
  <c r="Z682" i="3" s="1"/>
  <c r="W820" i="3" l="1"/>
  <c r="Z820" i="3" s="1"/>
  <c r="W821" i="3"/>
  <c r="Z821" i="3" s="1"/>
  <c r="W822" i="3"/>
  <c r="Z822" i="3" s="1"/>
  <c r="W823" i="3"/>
  <c r="Z823" i="3" s="1"/>
  <c r="W824" i="3"/>
  <c r="Z824" i="3" s="1"/>
  <c r="W825" i="3"/>
  <c r="Z825" i="3" s="1"/>
  <c r="W826" i="3"/>
  <c r="Z826" i="3" s="1"/>
  <c r="W827" i="3"/>
  <c r="Z827" i="3" s="1"/>
  <c r="W828" i="3"/>
  <c r="Z828" i="3" s="1"/>
  <c r="W829" i="3"/>
  <c r="Z829" i="3" s="1"/>
  <c r="W830" i="3"/>
  <c r="Z830" i="3" s="1"/>
  <c r="W831" i="3"/>
  <c r="Z831" i="3" s="1"/>
  <c r="W832" i="3"/>
  <c r="Z832" i="3" s="1"/>
  <c r="W833" i="3"/>
  <c r="Z833" i="3" s="1"/>
  <c r="W834" i="3"/>
  <c r="Z834" i="3" s="1"/>
  <c r="W835" i="3"/>
  <c r="Z835" i="3" s="1"/>
  <c r="Z812" i="3"/>
  <c r="W407" i="3" l="1"/>
  <c r="Z407" i="3" s="1"/>
  <c r="W408" i="3"/>
  <c r="Z408" i="3" s="1"/>
  <c r="W409" i="3"/>
  <c r="Z409" i="3" s="1"/>
  <c r="W410" i="3"/>
  <c r="Z410" i="3" s="1"/>
  <c r="W411" i="3"/>
  <c r="Z411" i="3" s="1"/>
  <c r="W412" i="3"/>
  <c r="Z412" i="3" s="1"/>
  <c r="W413" i="3"/>
  <c r="Z413" i="3" s="1"/>
  <c r="W414" i="3"/>
  <c r="Z414" i="3" s="1"/>
  <c r="W415" i="3"/>
  <c r="Z415" i="3" s="1"/>
  <c r="W416" i="3"/>
  <c r="Z416" i="3" s="1"/>
  <c r="W417" i="3"/>
  <c r="Z417" i="3" s="1"/>
  <c r="W418" i="3"/>
  <c r="Z418" i="3" s="1"/>
  <c r="W419" i="3"/>
  <c r="Z419" i="3" s="1"/>
  <c r="W420" i="3"/>
  <c r="Z420" i="3" s="1"/>
  <c r="W421" i="3"/>
  <c r="Z421" i="3" s="1"/>
  <c r="W422" i="3"/>
  <c r="Z422" i="3" s="1"/>
  <c r="W423" i="3"/>
  <c r="Z423" i="3" s="1"/>
  <c r="W424" i="3"/>
  <c r="Z424" i="3" s="1"/>
  <c r="W425" i="3"/>
  <c r="Z425" i="3" s="1"/>
  <c r="W426" i="3"/>
  <c r="Z426" i="3" s="1"/>
  <c r="W427" i="3"/>
  <c r="Z427" i="3" s="1"/>
  <c r="W428" i="3"/>
  <c r="Z428" i="3" s="1"/>
  <c r="W429" i="3"/>
  <c r="Z429" i="3" s="1"/>
  <c r="W430" i="3"/>
  <c r="Z430" i="3" s="1"/>
  <c r="W431" i="3"/>
  <c r="Z431" i="3" s="1"/>
  <c r="W432" i="3"/>
  <c r="Z432" i="3" s="1"/>
  <c r="W433" i="3"/>
  <c r="Z433" i="3" s="1"/>
  <c r="W434" i="3"/>
  <c r="Z434" i="3" s="1"/>
  <c r="W435" i="3"/>
  <c r="Z435" i="3" s="1"/>
  <c r="W436" i="3"/>
  <c r="Z436" i="3" s="1"/>
  <c r="W437" i="3"/>
  <c r="Z437" i="3" s="1"/>
  <c r="W438" i="3"/>
  <c r="Z438" i="3" s="1"/>
  <c r="W439" i="3"/>
  <c r="Z439" i="3" s="1"/>
  <c r="W440" i="3"/>
  <c r="Z440" i="3" s="1"/>
  <c r="W441" i="3"/>
  <c r="Z441" i="3" s="1"/>
  <c r="W442" i="3"/>
  <c r="Z442" i="3" s="1"/>
  <c r="W443" i="3"/>
  <c r="Z443" i="3" s="1"/>
  <c r="W444" i="3"/>
  <c r="Z444" i="3" s="1"/>
  <c r="W445" i="3"/>
  <c r="Z445" i="3" s="1"/>
  <c r="W446" i="3"/>
  <c r="Z446" i="3" s="1"/>
  <c r="W447" i="3"/>
  <c r="Z447" i="3" s="1"/>
  <c r="W448" i="3"/>
  <c r="Z448" i="3" s="1"/>
  <c r="W449" i="3"/>
  <c r="Z449" i="3" s="1"/>
  <c r="W450" i="3"/>
  <c r="Z450" i="3" s="1"/>
  <c r="W451" i="3"/>
  <c r="Z451" i="3" s="1"/>
  <c r="W452" i="3"/>
  <c r="Z452" i="3" s="1"/>
  <c r="W453" i="3"/>
  <c r="Z453" i="3" s="1"/>
  <c r="W454" i="3"/>
  <c r="Z454" i="3" s="1"/>
  <c r="W455" i="3"/>
  <c r="Z455" i="3" s="1"/>
  <c r="W456" i="3"/>
  <c r="Z456" i="3" s="1"/>
  <c r="W457" i="3"/>
  <c r="Z457" i="3" s="1"/>
  <c r="W458" i="3"/>
  <c r="Z458" i="3" s="1"/>
  <c r="W459" i="3"/>
  <c r="Z459" i="3" s="1"/>
  <c r="W460" i="3"/>
  <c r="Z460" i="3" s="1"/>
  <c r="W461" i="3"/>
  <c r="Z461" i="3" s="1"/>
  <c r="W462" i="3"/>
  <c r="Z462" i="3" s="1"/>
  <c r="W463" i="3"/>
  <c r="Z463" i="3" s="1"/>
  <c r="W464" i="3"/>
  <c r="Z464" i="3" s="1"/>
  <c r="W465" i="3"/>
  <c r="Z465" i="3" s="1"/>
  <c r="W466" i="3"/>
  <c r="Z466" i="3" s="1"/>
  <c r="W467" i="3"/>
  <c r="Z467" i="3" s="1"/>
  <c r="W468" i="3"/>
  <c r="Z468" i="3" s="1"/>
  <c r="W469" i="3"/>
  <c r="Z469" i="3" s="1"/>
  <c r="W470" i="3"/>
  <c r="Z470" i="3" s="1"/>
  <c r="W471" i="3"/>
  <c r="Z471" i="3" s="1"/>
  <c r="W472" i="3"/>
  <c r="Z472" i="3" s="1"/>
  <c r="W473" i="3"/>
  <c r="Z473" i="3" s="1"/>
  <c r="W474" i="3"/>
  <c r="Z474" i="3" s="1"/>
  <c r="W475" i="3"/>
  <c r="Z475" i="3" s="1"/>
  <c r="W476" i="3"/>
  <c r="Z476" i="3" s="1"/>
  <c r="W477" i="3"/>
  <c r="Z477" i="3" s="1"/>
  <c r="W478" i="3"/>
  <c r="Z478" i="3" s="1"/>
  <c r="W479" i="3"/>
  <c r="Z479" i="3" s="1"/>
  <c r="W480" i="3"/>
  <c r="Z480" i="3" s="1"/>
  <c r="W481" i="3"/>
  <c r="Z481" i="3" s="1"/>
  <c r="W482" i="3"/>
  <c r="Z482" i="3" s="1"/>
  <c r="W483" i="3"/>
  <c r="Z483" i="3" s="1"/>
  <c r="W484" i="3"/>
  <c r="Z484" i="3" s="1"/>
  <c r="W485" i="3"/>
  <c r="Z485" i="3" s="1"/>
  <c r="W486" i="3"/>
  <c r="Z486" i="3" s="1"/>
  <c r="W916" i="3" l="1"/>
  <c r="Y916" i="3" s="1"/>
  <c r="Z916" i="3" s="1"/>
  <c r="W915" i="3"/>
  <c r="Y915" i="3" s="1"/>
  <c r="Z915" i="3" s="1"/>
  <c r="W914" i="3"/>
  <c r="Y914" i="3" s="1"/>
  <c r="Z914" i="3" s="1"/>
  <c r="W919" i="3" l="1"/>
  <c r="Y919" i="3" s="1"/>
  <c r="Z919" i="3" s="1"/>
  <c r="Y922" i="3" l="1"/>
  <c r="Y877" i="3" l="1"/>
  <c r="Y878" i="3" l="1"/>
  <c r="W930" i="3" l="1"/>
  <c r="AK76" i="16" l="1"/>
  <c r="W770" i="3"/>
  <c r="M165" i="16" s="1"/>
  <c r="Y770" i="3"/>
  <c r="Z770" i="3" l="1"/>
  <c r="AK33" i="16" l="1"/>
  <c r="Y153" i="3"/>
  <c r="Y152" i="3"/>
  <c r="W797" i="3" l="1"/>
  <c r="Z797" i="3" s="1"/>
  <c r="W798" i="3"/>
  <c r="Z798" i="3" s="1"/>
  <c r="W799" i="3"/>
  <c r="Z799" i="3" s="1"/>
  <c r="W800" i="3"/>
  <c r="Z800" i="3" s="1"/>
  <c r="W801" i="3"/>
  <c r="Z801" i="3" s="1"/>
  <c r="W802" i="3"/>
  <c r="Z802" i="3" s="1"/>
  <c r="W803" i="3"/>
  <c r="Z803" i="3" s="1"/>
  <c r="W804" i="3"/>
  <c r="Z804" i="3" s="1"/>
  <c r="W805" i="3"/>
  <c r="Z805" i="3" s="1"/>
  <c r="W806" i="3"/>
  <c r="Z806" i="3" s="1"/>
  <c r="W902" i="3" l="1"/>
  <c r="AK57" i="16" l="1"/>
  <c r="AK58" i="16"/>
  <c r="W901" i="3" l="1"/>
  <c r="Y901" i="3" s="1"/>
  <c r="Z901" i="3" s="1"/>
  <c r="Y902" i="3"/>
  <c r="Z902" i="3" s="1"/>
  <c r="W900" i="3"/>
  <c r="Y900" i="3" s="1"/>
  <c r="Z900" i="3" s="1"/>
  <c r="Y876" i="3" l="1"/>
  <c r="Z876" i="3" s="1"/>
  <c r="Y875" i="3"/>
  <c r="Z875" i="3" s="1"/>
  <c r="W875" i="3"/>
  <c r="W876" i="3"/>
  <c r="Y872" i="3" l="1"/>
  <c r="Y871" i="3"/>
  <c r="Y870" i="3" l="1"/>
  <c r="Y869" i="3"/>
  <c r="W870" i="3" l="1"/>
  <c r="Z870" i="3" s="1"/>
  <c r="W871" i="3"/>
  <c r="Z871" i="3" s="1"/>
  <c r="W872" i="3"/>
  <c r="Z872" i="3" s="1"/>
  <c r="AK31" i="16" l="1"/>
  <c r="AK32" i="16"/>
  <c r="Z142" i="3"/>
  <c r="Y150" i="3" l="1"/>
  <c r="Y149" i="3"/>
  <c r="Y148" i="3"/>
  <c r="Y147" i="3"/>
  <c r="Y146" i="3"/>
  <c r="Y145" i="3"/>
  <c r="Y144" i="3" l="1"/>
  <c r="Y143" i="3"/>
  <c r="Y141" i="3"/>
  <c r="Y140" i="3"/>
  <c r="Y139" i="3"/>
  <c r="Y138" i="3"/>
  <c r="Y137" i="3"/>
  <c r="Y136" i="3"/>
  <c r="Y135" i="3"/>
  <c r="Y134" i="3"/>
  <c r="Y133" i="3"/>
  <c r="Y132" i="3" l="1"/>
  <c r="Y131" i="3"/>
  <c r="Y130" i="3"/>
  <c r="Y129" i="3"/>
  <c r="Y128" i="3"/>
  <c r="Y127" i="3"/>
  <c r="Y126" i="3"/>
  <c r="Y125" i="3"/>
  <c r="Y124" i="3"/>
  <c r="Y123" i="3"/>
  <c r="Y122" i="3"/>
  <c r="Y121" i="3"/>
  <c r="Y120" i="3"/>
  <c r="Y119" i="3"/>
  <c r="Y118" i="3"/>
  <c r="Y117" i="3"/>
  <c r="Y116" i="3"/>
  <c r="Y115" i="3"/>
  <c r="W115" i="3"/>
  <c r="W116" i="3"/>
  <c r="W117" i="3"/>
  <c r="W118" i="3"/>
  <c r="W119" i="3"/>
  <c r="W120" i="3"/>
  <c r="W121" i="3"/>
  <c r="W122" i="3"/>
  <c r="W123" i="3"/>
  <c r="W124" i="3"/>
  <c r="W125" i="3"/>
  <c r="W126" i="3"/>
  <c r="W127" i="3"/>
  <c r="W128" i="3"/>
  <c r="W129" i="3"/>
  <c r="W130" i="3"/>
  <c r="W131" i="3"/>
  <c r="W132" i="3"/>
  <c r="W133" i="3"/>
  <c r="Z133" i="3" s="1"/>
  <c r="W134" i="3"/>
  <c r="Z134" i="3" s="1"/>
  <c r="W135" i="3"/>
  <c r="Z135" i="3" s="1"/>
  <c r="W136" i="3"/>
  <c r="Z136" i="3" s="1"/>
  <c r="W137" i="3"/>
  <c r="Z137" i="3" s="1"/>
  <c r="W138" i="3"/>
  <c r="Z138" i="3" s="1"/>
  <c r="W139" i="3"/>
  <c r="Z139" i="3" s="1"/>
  <c r="W140" i="3"/>
  <c r="Z140" i="3" s="1"/>
  <c r="W141" i="3"/>
  <c r="Z141" i="3" s="1"/>
  <c r="W143" i="3"/>
  <c r="Z143" i="3" s="1"/>
  <c r="W144" i="3"/>
  <c r="Z144" i="3" s="1"/>
  <c r="Z145" i="3"/>
  <c r="W146" i="3"/>
  <c r="Z146" i="3" s="1"/>
  <c r="W147" i="3"/>
  <c r="Z147" i="3" s="1"/>
  <c r="W148" i="3"/>
  <c r="Z148" i="3" s="1"/>
  <c r="W149" i="3"/>
  <c r="Z149" i="3" s="1"/>
  <c r="W150" i="3"/>
  <c r="Z150" i="3" s="1"/>
  <c r="W151" i="3"/>
  <c r="Z151" i="3" s="1"/>
  <c r="Y114" i="3"/>
  <c r="W114" i="3"/>
  <c r="Z116" i="3" l="1"/>
  <c r="Z131" i="3"/>
  <c r="Z118" i="3"/>
  <c r="Z122" i="3"/>
  <c r="Z126" i="3"/>
  <c r="Z130" i="3"/>
  <c r="Z120" i="3"/>
  <c r="Z124" i="3"/>
  <c r="Z128" i="3"/>
  <c r="Z132" i="3"/>
  <c r="Z115" i="3"/>
  <c r="Z119" i="3"/>
  <c r="Z123" i="3"/>
  <c r="Z127" i="3"/>
  <c r="Z117" i="3"/>
  <c r="Z121" i="3"/>
  <c r="Z125" i="3"/>
  <c r="Z129" i="3"/>
  <c r="Z114" i="3"/>
  <c r="AK30" i="16" l="1"/>
  <c r="Y111" i="3"/>
  <c r="W111" i="3" l="1"/>
  <c r="Z111" i="3" s="1"/>
  <c r="P30" i="16"/>
  <c r="Y113" i="3"/>
  <c r="Y112" i="3"/>
  <c r="Y110" i="3"/>
  <c r="Y109" i="3"/>
  <c r="Y108" i="3"/>
  <c r="Y107" i="3"/>
  <c r="Y106" i="3"/>
  <c r="Y105" i="3"/>
  <c r="Y905" i="3" l="1"/>
  <c r="Z905" i="3" s="1"/>
  <c r="U924" i="3" l="1"/>
  <c r="Q924" i="3"/>
  <c r="P924" i="3"/>
  <c r="W924" i="3" l="1"/>
  <c r="AK142" i="16"/>
  <c r="AK143" i="16"/>
  <c r="AK144" i="16"/>
  <c r="Y155" i="16"/>
  <c r="Y931" i="3" l="1"/>
  <c r="Z931" i="3" s="1"/>
  <c r="Z929" i="3"/>
  <c r="AK75" i="16" l="1"/>
  <c r="Y930" i="3"/>
  <c r="Z930" i="3" s="1"/>
  <c r="AK38" i="16" l="1"/>
  <c r="AK39" i="16"/>
  <c r="AK40" i="16"/>
  <c r="AK41" i="16"/>
  <c r="AK45" i="16"/>
  <c r="AK46" i="16"/>
  <c r="AK47" i="16"/>
  <c r="AK48" i="16"/>
  <c r="AK52" i="16"/>
  <c r="AK53" i="16"/>
  <c r="AK54" i="16"/>
  <c r="AK60" i="16"/>
  <c r="AK62" i="16"/>
  <c r="AK66" i="16"/>
  <c r="AK67" i="16"/>
  <c r="AK69" i="16"/>
  <c r="AK25" i="16"/>
  <c r="Y528" i="3" l="1"/>
  <c r="Y529" i="3"/>
  <c r="Y530" i="3"/>
  <c r="Y531" i="3"/>
  <c r="Y532" i="3"/>
  <c r="Y533" i="3"/>
  <c r="Y534" i="3"/>
  <c r="Y535" i="3"/>
  <c r="Y536" i="3"/>
  <c r="Y537" i="3"/>
  <c r="Y538" i="3"/>
  <c r="Y539" i="3"/>
  <c r="Y540" i="3"/>
  <c r="Y541" i="3"/>
  <c r="Y542" i="3"/>
  <c r="Y543" i="3"/>
  <c r="Y544" i="3"/>
  <c r="Y545" i="3"/>
  <c r="Y546" i="3"/>
  <c r="Y547" i="3"/>
  <c r="Y548" i="3"/>
  <c r="Y549" i="3"/>
  <c r="Y550" i="3"/>
  <c r="Y551" i="3"/>
  <c r="Y552" i="3"/>
  <c r="Y553" i="3"/>
  <c r="Y554" i="3"/>
  <c r="Y555" i="3"/>
  <c r="Y556" i="3"/>
  <c r="Y557" i="3"/>
  <c r="Y558" i="3"/>
  <c r="Y559" i="3"/>
  <c r="Y560" i="3"/>
  <c r="Y561" i="3"/>
  <c r="Y562" i="3"/>
  <c r="Y563" i="3"/>
  <c r="Y564" i="3"/>
  <c r="Y565" i="3"/>
  <c r="Y566" i="3"/>
  <c r="Y567" i="3"/>
  <c r="Y568" i="3"/>
  <c r="Y569" i="3"/>
  <c r="Y570" i="3"/>
  <c r="Y571" i="3"/>
  <c r="Y572" i="3"/>
  <c r="Y573" i="3"/>
  <c r="Y574" i="3"/>
  <c r="Y575" i="3"/>
  <c r="Y576" i="3"/>
  <c r="Y577" i="3"/>
  <c r="Y578" i="3"/>
  <c r="Y579" i="3"/>
  <c r="Y580" i="3"/>
  <c r="Y581" i="3"/>
  <c r="Y582" i="3"/>
  <c r="Y583" i="3"/>
  <c r="Y584" i="3"/>
  <c r="Y585" i="3"/>
  <c r="Y586" i="3"/>
  <c r="Y587" i="3"/>
  <c r="Y588" i="3"/>
  <c r="Y589" i="3"/>
  <c r="Y590" i="3"/>
  <c r="Y591" i="3"/>
  <c r="Y592" i="3"/>
  <c r="Y593" i="3"/>
  <c r="Y594" i="3"/>
  <c r="Y595" i="3"/>
  <c r="Y596" i="3"/>
  <c r="Y597" i="3"/>
  <c r="Y598" i="3"/>
  <c r="Y599" i="3"/>
  <c r="Y600" i="3"/>
  <c r="Y601" i="3"/>
  <c r="Y602" i="3"/>
  <c r="Y603" i="3"/>
  <c r="Y604" i="3"/>
  <c r="Y605" i="3"/>
  <c r="Y606" i="3"/>
  <c r="Y607" i="3"/>
  <c r="Y608" i="3"/>
  <c r="Y609" i="3"/>
  <c r="Y610" i="3"/>
  <c r="Y611" i="3"/>
  <c r="Y612" i="3"/>
  <c r="Y613" i="3"/>
  <c r="Y614" i="3"/>
  <c r="Y615" i="3"/>
  <c r="Y616" i="3"/>
  <c r="Y617" i="3"/>
  <c r="Y618" i="3"/>
  <c r="Y619" i="3"/>
  <c r="Y620" i="3"/>
  <c r="Y621" i="3"/>
  <c r="Y622" i="3"/>
  <c r="Y623" i="3"/>
  <c r="Y624" i="3"/>
  <c r="Y625" i="3"/>
  <c r="Y626" i="3"/>
  <c r="Y627" i="3"/>
  <c r="Y628" i="3"/>
  <c r="Y629" i="3"/>
  <c r="Y630" i="3"/>
  <c r="Y631" i="3"/>
  <c r="Y632" i="3"/>
  <c r="Y633" i="3"/>
  <c r="Y634" i="3"/>
  <c r="Y635" i="3"/>
  <c r="Y636" i="3"/>
  <c r="Y637" i="3"/>
  <c r="Y638" i="3"/>
  <c r="Y639" i="3"/>
  <c r="Y640" i="3"/>
  <c r="Y641" i="3"/>
  <c r="Y642" i="3"/>
  <c r="Y643" i="3"/>
  <c r="Y644" i="3"/>
  <c r="Y645" i="3"/>
  <c r="Y646" i="3"/>
  <c r="Y647" i="3"/>
  <c r="Y648" i="3"/>
  <c r="Y649" i="3"/>
  <c r="Y650" i="3"/>
  <c r="Y651" i="3"/>
  <c r="Y652" i="3"/>
  <c r="Y653" i="3"/>
  <c r="Y654" i="3"/>
  <c r="Y655" i="3"/>
  <c r="Y656" i="3"/>
  <c r="Y657" i="3"/>
  <c r="Y658" i="3"/>
  <c r="Y659" i="3"/>
  <c r="Y660" i="3"/>
  <c r="Y661" i="3"/>
  <c r="Y662" i="3"/>
  <c r="Y663" i="3"/>
  <c r="Y664" i="3"/>
  <c r="Y665" i="3"/>
  <c r="Y666" i="3"/>
  <c r="Y667" i="3"/>
  <c r="Y668" i="3"/>
  <c r="Y669" i="3"/>
  <c r="Y670" i="3"/>
  <c r="Y671" i="3"/>
  <c r="Y672" i="3"/>
  <c r="Y673" i="3"/>
  <c r="Y674" i="3"/>
  <c r="Y675" i="3"/>
  <c r="Y676" i="3"/>
  <c r="Y677" i="3"/>
  <c r="Y678" i="3"/>
  <c r="Y679" i="3"/>
  <c r="Y680" i="3"/>
  <c r="Y681" i="3"/>
  <c r="AK73" i="16" l="1"/>
  <c r="W928" i="3"/>
  <c r="Y928" i="3" s="1"/>
  <c r="Z928" i="3" s="1"/>
  <c r="AK74" i="16" s="1"/>
  <c r="W926" i="3"/>
  <c r="Y926" i="3" s="1"/>
  <c r="Z926" i="3" s="1"/>
  <c r="AK72" i="16" s="1"/>
  <c r="Y925" i="3" l="1"/>
  <c r="Z925" i="3" s="1"/>
  <c r="U925" i="3"/>
  <c r="Q925" i="3"/>
  <c r="P925" i="3"/>
  <c r="W907" i="3" l="1"/>
  <c r="Y907" i="3" s="1"/>
  <c r="Z907" i="3" s="1"/>
  <c r="W906" i="3"/>
  <c r="Y906" i="3" s="1"/>
  <c r="Z906" i="3" s="1"/>
  <c r="W673" i="3" l="1"/>
  <c r="Z673" i="3" s="1"/>
  <c r="W674" i="3"/>
  <c r="Z674" i="3" s="1"/>
  <c r="W675" i="3"/>
  <c r="Z675" i="3" s="1"/>
  <c r="W884" i="3" l="1"/>
  <c r="Y884" i="3" s="1"/>
  <c r="P70" i="16" l="1"/>
  <c r="Y923" i="3" l="1"/>
  <c r="AK70" i="16" s="1"/>
  <c r="W681" i="3" l="1"/>
  <c r="Z681" i="3" s="1"/>
  <c r="W556" i="3" l="1"/>
  <c r="Z556" i="3" s="1"/>
  <c r="W557" i="3"/>
  <c r="Z557" i="3" s="1"/>
  <c r="W558" i="3"/>
  <c r="Z558" i="3" s="1"/>
  <c r="W559" i="3"/>
  <c r="Z559" i="3" s="1"/>
  <c r="W560" i="3"/>
  <c r="Z560" i="3" s="1"/>
  <c r="W561" i="3"/>
  <c r="Z561" i="3" s="1"/>
  <c r="W562" i="3"/>
  <c r="Z562" i="3" s="1"/>
  <c r="W563" i="3"/>
  <c r="Z563" i="3" s="1"/>
  <c r="W564" i="3"/>
  <c r="Z564" i="3" s="1"/>
  <c r="W565" i="3"/>
  <c r="Z565" i="3" s="1"/>
  <c r="W566" i="3"/>
  <c r="Z566" i="3" s="1"/>
  <c r="W567" i="3"/>
  <c r="Z567" i="3" s="1"/>
  <c r="W568" i="3"/>
  <c r="Z568" i="3" s="1"/>
  <c r="W569" i="3"/>
  <c r="Z569" i="3" s="1"/>
  <c r="W570" i="3"/>
  <c r="Z570" i="3" s="1"/>
  <c r="W571" i="3"/>
  <c r="Z571" i="3" s="1"/>
  <c r="W572" i="3"/>
  <c r="Z572" i="3" s="1"/>
  <c r="W573" i="3"/>
  <c r="Z573" i="3" s="1"/>
  <c r="W574" i="3"/>
  <c r="Z574" i="3" s="1"/>
  <c r="W575" i="3"/>
  <c r="Z575" i="3" s="1"/>
  <c r="W576" i="3"/>
  <c r="Z576" i="3" s="1"/>
  <c r="W577" i="3"/>
  <c r="Z577" i="3" s="1"/>
  <c r="W578" i="3"/>
  <c r="Z578" i="3" s="1"/>
  <c r="W579" i="3"/>
  <c r="Z579" i="3" s="1"/>
  <c r="W580" i="3"/>
  <c r="Z580" i="3" s="1"/>
  <c r="W581" i="3"/>
  <c r="Z581" i="3" s="1"/>
  <c r="W582" i="3"/>
  <c r="Z582" i="3" s="1"/>
  <c r="W583" i="3"/>
  <c r="Z583" i="3" s="1"/>
  <c r="W584" i="3"/>
  <c r="Z584" i="3" s="1"/>
  <c r="W585" i="3"/>
  <c r="Z585" i="3" s="1"/>
  <c r="W586" i="3"/>
  <c r="Z586" i="3" s="1"/>
  <c r="W587" i="3"/>
  <c r="Z587" i="3" s="1"/>
  <c r="W588" i="3"/>
  <c r="Z588" i="3" s="1"/>
  <c r="W589" i="3"/>
  <c r="Z589" i="3" s="1"/>
  <c r="W590" i="3"/>
  <c r="Z590" i="3" s="1"/>
  <c r="W591" i="3"/>
  <c r="Z591" i="3" s="1"/>
  <c r="W592" i="3"/>
  <c r="Z592" i="3" s="1"/>
  <c r="W593" i="3"/>
  <c r="Z593" i="3" s="1"/>
  <c r="W594" i="3"/>
  <c r="Z594" i="3" s="1"/>
  <c r="W595" i="3"/>
  <c r="Z595" i="3" s="1"/>
  <c r="W596" i="3"/>
  <c r="Z596" i="3" s="1"/>
  <c r="W597" i="3"/>
  <c r="Z597" i="3" s="1"/>
  <c r="W598" i="3"/>
  <c r="Z598" i="3" s="1"/>
  <c r="W599" i="3"/>
  <c r="Z599" i="3" s="1"/>
  <c r="W600" i="3"/>
  <c r="Z600" i="3" s="1"/>
  <c r="W601" i="3"/>
  <c r="Z601" i="3" s="1"/>
  <c r="W602" i="3"/>
  <c r="Z602" i="3" s="1"/>
  <c r="W603" i="3"/>
  <c r="Z603" i="3" s="1"/>
  <c r="W604" i="3"/>
  <c r="Z604" i="3" s="1"/>
  <c r="W605" i="3"/>
  <c r="Z605" i="3" s="1"/>
  <c r="W606" i="3"/>
  <c r="Z606" i="3" s="1"/>
  <c r="W607" i="3"/>
  <c r="Z607" i="3" s="1"/>
  <c r="W608" i="3"/>
  <c r="Z608" i="3" s="1"/>
  <c r="W609" i="3"/>
  <c r="Z609" i="3" s="1"/>
  <c r="W610" i="3"/>
  <c r="Z610" i="3" s="1"/>
  <c r="W611" i="3"/>
  <c r="Z611" i="3" s="1"/>
  <c r="W612" i="3"/>
  <c r="Z612" i="3" s="1"/>
  <c r="W613" i="3"/>
  <c r="Z613" i="3" s="1"/>
  <c r="W614" i="3"/>
  <c r="Z614" i="3" s="1"/>
  <c r="W615" i="3"/>
  <c r="Z615" i="3" s="1"/>
  <c r="W616" i="3"/>
  <c r="Z616" i="3" s="1"/>
  <c r="W617" i="3"/>
  <c r="Z617" i="3" s="1"/>
  <c r="W618" i="3"/>
  <c r="Z618" i="3" s="1"/>
  <c r="W619" i="3"/>
  <c r="Z619" i="3" s="1"/>
  <c r="W620" i="3"/>
  <c r="Z620" i="3" s="1"/>
  <c r="W621" i="3"/>
  <c r="Z621" i="3" s="1"/>
  <c r="W622" i="3"/>
  <c r="Z622" i="3" s="1"/>
  <c r="W623" i="3"/>
  <c r="Z623" i="3" s="1"/>
  <c r="W624" i="3"/>
  <c r="Z624" i="3" s="1"/>
  <c r="W625" i="3"/>
  <c r="Z625" i="3" s="1"/>
  <c r="W626" i="3"/>
  <c r="Z626" i="3" s="1"/>
  <c r="W627" i="3"/>
  <c r="Z627" i="3" s="1"/>
  <c r="W628" i="3"/>
  <c r="Z628" i="3" s="1"/>
  <c r="W629" i="3"/>
  <c r="Z629" i="3" s="1"/>
  <c r="W630" i="3"/>
  <c r="Z630" i="3" s="1"/>
  <c r="W631" i="3"/>
  <c r="Z631" i="3" s="1"/>
  <c r="W632" i="3"/>
  <c r="Z632" i="3" s="1"/>
  <c r="W633" i="3"/>
  <c r="Z633" i="3" s="1"/>
  <c r="W634" i="3"/>
  <c r="Z634" i="3" s="1"/>
  <c r="W635" i="3"/>
  <c r="Z635" i="3" s="1"/>
  <c r="W636" i="3"/>
  <c r="Z636" i="3" s="1"/>
  <c r="W637" i="3"/>
  <c r="Z637" i="3" s="1"/>
  <c r="W638" i="3"/>
  <c r="Z638" i="3" s="1"/>
  <c r="W639" i="3"/>
  <c r="Z639" i="3" s="1"/>
  <c r="W640" i="3"/>
  <c r="Z640" i="3" s="1"/>
  <c r="W641" i="3"/>
  <c r="Z641" i="3" s="1"/>
  <c r="W642" i="3"/>
  <c r="Z642" i="3" s="1"/>
  <c r="W643" i="3"/>
  <c r="Z643" i="3" s="1"/>
  <c r="W644" i="3"/>
  <c r="Z644" i="3" s="1"/>
  <c r="W645" i="3"/>
  <c r="Z645" i="3" s="1"/>
  <c r="W646" i="3"/>
  <c r="Z646" i="3" s="1"/>
  <c r="W647" i="3"/>
  <c r="Z647" i="3" s="1"/>
  <c r="W648" i="3"/>
  <c r="Z648" i="3" s="1"/>
  <c r="W649" i="3"/>
  <c r="Z649" i="3" s="1"/>
  <c r="W650" i="3"/>
  <c r="Z650" i="3" s="1"/>
  <c r="W651" i="3"/>
  <c r="Z651" i="3" s="1"/>
  <c r="W652" i="3"/>
  <c r="Z652" i="3" s="1"/>
  <c r="W653" i="3"/>
  <c r="Z653" i="3" s="1"/>
  <c r="W654" i="3"/>
  <c r="Z654" i="3" s="1"/>
  <c r="W655" i="3"/>
  <c r="Z655" i="3" s="1"/>
  <c r="W656" i="3"/>
  <c r="Z656" i="3" s="1"/>
  <c r="W657" i="3"/>
  <c r="Z657" i="3" s="1"/>
  <c r="W658" i="3"/>
  <c r="Z658" i="3" s="1"/>
  <c r="W659" i="3"/>
  <c r="Z659" i="3" s="1"/>
  <c r="W660" i="3"/>
  <c r="Z660" i="3" s="1"/>
  <c r="W661" i="3"/>
  <c r="Z661" i="3" s="1"/>
  <c r="W662" i="3"/>
  <c r="Z662" i="3" s="1"/>
  <c r="W663" i="3"/>
  <c r="Z663" i="3" s="1"/>
  <c r="W664" i="3"/>
  <c r="Z664" i="3" s="1"/>
  <c r="W665" i="3"/>
  <c r="Z665" i="3" s="1"/>
  <c r="W666" i="3"/>
  <c r="Z666" i="3" s="1"/>
  <c r="W667" i="3"/>
  <c r="Z667" i="3" s="1"/>
  <c r="W668" i="3"/>
  <c r="Z668" i="3" s="1"/>
  <c r="W669" i="3"/>
  <c r="Z669" i="3" s="1"/>
  <c r="W670" i="3"/>
  <c r="Z670" i="3" s="1"/>
  <c r="W671" i="3"/>
  <c r="Z671" i="3" s="1"/>
  <c r="W672" i="3"/>
  <c r="Z672" i="3" s="1"/>
  <c r="W676" i="3"/>
  <c r="Z676" i="3" s="1"/>
  <c r="W677" i="3"/>
  <c r="Z677" i="3" s="1"/>
  <c r="W678" i="3"/>
  <c r="Z678" i="3" s="1"/>
  <c r="W679" i="3"/>
  <c r="Z679" i="3" s="1"/>
  <c r="W680" i="3"/>
  <c r="Z680" i="3" s="1"/>
  <c r="W539" i="3"/>
  <c r="Z539" i="3" s="1"/>
  <c r="Z923" i="3" l="1"/>
  <c r="Y924" i="3"/>
  <c r="Z924" i="3" s="1"/>
  <c r="AK71" i="16" l="1"/>
  <c r="W878" i="3" l="1"/>
  <c r="Z878" i="3" s="1"/>
  <c r="W877" i="3"/>
  <c r="Z877" i="3" s="1"/>
  <c r="Z885" i="3" l="1"/>
  <c r="Z884" i="3" l="1"/>
  <c r="Y879" i="3" l="1"/>
  <c r="W879" i="3"/>
  <c r="Z879" i="3" l="1"/>
  <c r="W883" i="3"/>
  <c r="Z883" i="3" s="1"/>
  <c r="W882" i="3" l="1"/>
  <c r="Z882" i="3" s="1"/>
  <c r="W104" i="3" l="1"/>
  <c r="Z104" i="3" s="1"/>
  <c r="AK29" i="16" l="1"/>
  <c r="W807" i="3"/>
  <c r="Z807" i="3" s="1"/>
  <c r="W808" i="3"/>
  <c r="Z808" i="3" s="1"/>
  <c r="W809" i="3"/>
  <c r="Z809" i="3" s="1"/>
  <c r="W810" i="3"/>
  <c r="Z810" i="3" s="1"/>
  <c r="W811" i="3"/>
  <c r="Z811" i="3" s="1"/>
  <c r="W813" i="3"/>
  <c r="Z813" i="3" s="1"/>
  <c r="W814" i="3"/>
  <c r="Z814" i="3" s="1"/>
  <c r="W815" i="3"/>
  <c r="Z815" i="3" s="1"/>
  <c r="W816" i="3"/>
  <c r="Z816" i="3" s="1"/>
  <c r="W817" i="3"/>
  <c r="Z817" i="3" s="1"/>
  <c r="W818" i="3"/>
  <c r="Z818" i="3" s="1"/>
  <c r="W819" i="3"/>
  <c r="Z819" i="3" s="1"/>
  <c r="W869" i="3" l="1"/>
  <c r="Z869" i="3" s="1"/>
  <c r="AK49" i="16" l="1"/>
  <c r="W107" i="3" l="1"/>
  <c r="Z107" i="3" s="1"/>
  <c r="W106" i="3"/>
  <c r="Z106" i="3" s="1"/>
  <c r="W921" i="3" l="1"/>
  <c r="Y921" i="3" s="1"/>
  <c r="Z921" i="3" s="1"/>
  <c r="W788" i="3" l="1"/>
  <c r="Z788" i="3" s="1"/>
  <c r="W775" i="3"/>
  <c r="Z775" i="3" s="1"/>
  <c r="W776" i="3"/>
  <c r="Z776" i="3" s="1"/>
  <c r="W157" i="3" l="1"/>
  <c r="Z157" i="3" s="1"/>
  <c r="W156" i="3" l="1"/>
  <c r="Z156" i="3" s="1"/>
  <c r="W155" i="3" l="1"/>
  <c r="Z155" i="3" s="1"/>
  <c r="W899" i="3" l="1"/>
  <c r="Y899" i="3" s="1"/>
  <c r="Z899" i="3" s="1"/>
  <c r="W855" i="3" l="1"/>
  <c r="Z855" i="3" s="1"/>
  <c r="W856" i="3"/>
  <c r="Z856" i="3" s="1"/>
  <c r="W857" i="3"/>
  <c r="Z857" i="3" s="1"/>
  <c r="W858" i="3"/>
  <c r="Z858" i="3" s="1"/>
  <c r="W859" i="3"/>
  <c r="Z859" i="3" s="1"/>
  <c r="W860" i="3"/>
  <c r="Z860" i="3" s="1"/>
  <c r="W861" i="3"/>
  <c r="Z861" i="3" s="1"/>
  <c r="W862" i="3"/>
  <c r="Z862" i="3" s="1"/>
  <c r="P71" i="16" l="1"/>
  <c r="P69" i="16"/>
  <c r="P68" i="16"/>
  <c r="P67" i="16"/>
  <c r="P66" i="16"/>
  <c r="P65" i="16"/>
  <c r="P64" i="16"/>
  <c r="P63" i="16"/>
  <c r="P62" i="16"/>
  <c r="P61" i="16"/>
  <c r="P60" i="16"/>
  <c r="P59" i="16"/>
  <c r="P56" i="16"/>
  <c r="P55" i="16"/>
  <c r="P54" i="16"/>
  <c r="P53" i="16"/>
  <c r="P52" i="16"/>
  <c r="P51" i="16"/>
  <c r="P50" i="16"/>
  <c r="P49" i="16"/>
  <c r="P48" i="16"/>
  <c r="P47" i="16"/>
  <c r="P46" i="16"/>
  <c r="P45" i="16"/>
  <c r="P44" i="16"/>
  <c r="P43" i="16"/>
  <c r="P41" i="16"/>
  <c r="P40" i="16"/>
  <c r="P39" i="16"/>
  <c r="P38" i="16"/>
  <c r="P29" i="16"/>
  <c r="P25" i="16"/>
  <c r="P165" i="16" l="1"/>
  <c r="W873" i="3"/>
  <c r="Z873" i="3" s="1"/>
  <c r="W874" i="3"/>
  <c r="W896" i="3"/>
  <c r="Y896" i="3" s="1"/>
  <c r="Z896" i="3" s="1"/>
  <c r="W897" i="3"/>
  <c r="W903" i="3"/>
  <c r="Z903" i="3" s="1"/>
  <c r="W904" i="3"/>
  <c r="Y904" i="3" s="1"/>
  <c r="Z904" i="3" s="1"/>
  <c r="W910" i="3"/>
  <c r="Y910" i="3" s="1"/>
  <c r="Z910" i="3" s="1"/>
  <c r="W898" i="3"/>
  <c r="Y898" i="3" s="1"/>
  <c r="Z898" i="3" s="1"/>
  <c r="W911" i="3"/>
  <c r="Z911" i="3" s="1"/>
  <c r="W912" i="3"/>
  <c r="Z912" i="3" s="1"/>
  <c r="W917" i="3"/>
  <c r="Y917" i="3" s="1"/>
  <c r="Z917" i="3" s="1"/>
  <c r="W918" i="3"/>
  <c r="Y918" i="3" s="1"/>
  <c r="Z918" i="3" s="1"/>
  <c r="W920" i="3"/>
  <c r="Y920" i="3" s="1"/>
  <c r="Z920" i="3" s="1"/>
  <c r="W922" i="3"/>
  <c r="Z922" i="3" s="1"/>
  <c r="W854" i="3"/>
  <c r="Z854" i="3" s="1"/>
  <c r="W853" i="3"/>
  <c r="Z853" i="3" s="1"/>
  <c r="W852" i="3"/>
  <c r="Z852" i="3" s="1"/>
  <c r="W851" i="3"/>
  <c r="Z851" i="3" s="1"/>
  <c r="W850" i="3"/>
  <c r="Z850" i="3" s="1"/>
  <c r="W849" i="3"/>
  <c r="Z849" i="3" s="1"/>
  <c r="W796" i="3"/>
  <c r="Z796" i="3" s="1"/>
  <c r="W795" i="3"/>
  <c r="Z795" i="3" s="1"/>
  <c r="W794" i="3"/>
  <c r="Z794" i="3" s="1"/>
  <c r="W793" i="3"/>
  <c r="Z793" i="3" s="1"/>
  <c r="W792" i="3"/>
  <c r="Z792" i="3" s="1"/>
  <c r="W791" i="3"/>
  <c r="Z791" i="3" s="1"/>
  <c r="W790" i="3"/>
  <c r="Z790" i="3" s="1"/>
  <c r="W789" i="3"/>
  <c r="Z789" i="3" s="1"/>
  <c r="W787" i="3"/>
  <c r="Z787" i="3" s="1"/>
  <c r="W786" i="3"/>
  <c r="Z786" i="3" s="1"/>
  <c r="W785" i="3"/>
  <c r="Z785" i="3" s="1"/>
  <c r="W784" i="3"/>
  <c r="Z784" i="3" s="1"/>
  <c r="W783" i="3"/>
  <c r="Z783" i="3" s="1"/>
  <c r="W782" i="3"/>
  <c r="Z782" i="3" s="1"/>
  <c r="W781" i="3"/>
  <c r="Z781" i="3" s="1"/>
  <c r="W780" i="3"/>
  <c r="Z780" i="3" s="1"/>
  <c r="W779" i="3"/>
  <c r="Z779" i="3" s="1"/>
  <c r="W778" i="3"/>
  <c r="Z778" i="3" s="1"/>
  <c r="W777" i="3"/>
  <c r="Z777" i="3" s="1"/>
  <c r="W774" i="3"/>
  <c r="Z774" i="3" s="1"/>
  <c r="W773" i="3"/>
  <c r="Z773" i="3" s="1"/>
  <c r="W772" i="3"/>
  <c r="Y772" i="3" s="1"/>
  <c r="W771" i="3"/>
  <c r="Y771" i="3" s="1"/>
  <c r="W555" i="3"/>
  <c r="Z555" i="3" s="1"/>
  <c r="W554" i="3"/>
  <c r="Z554" i="3" s="1"/>
  <c r="W553" i="3"/>
  <c r="Z553" i="3" s="1"/>
  <c r="W552" i="3"/>
  <c r="Z552" i="3" s="1"/>
  <c r="W551" i="3"/>
  <c r="Z551" i="3" s="1"/>
  <c r="W550" i="3"/>
  <c r="Z550" i="3" s="1"/>
  <c r="W549" i="3"/>
  <c r="Z549" i="3" s="1"/>
  <c r="W548" i="3"/>
  <c r="Z548" i="3" s="1"/>
  <c r="W547" i="3"/>
  <c r="Z547" i="3" s="1"/>
  <c r="W546" i="3"/>
  <c r="Z546" i="3" s="1"/>
  <c r="W545" i="3"/>
  <c r="Z545" i="3" s="1"/>
  <c r="W544" i="3"/>
  <c r="Z544" i="3" s="1"/>
  <c r="W543" i="3"/>
  <c r="Z543" i="3" s="1"/>
  <c r="W542" i="3"/>
  <c r="Z542" i="3" s="1"/>
  <c r="W541" i="3"/>
  <c r="Z541" i="3" s="1"/>
  <c r="W540" i="3"/>
  <c r="Z540" i="3" s="1"/>
  <c r="W538" i="3"/>
  <c r="Z538" i="3" s="1"/>
  <c r="W537" i="3"/>
  <c r="Z537" i="3" s="1"/>
  <c r="W536" i="3"/>
  <c r="Z536" i="3" s="1"/>
  <c r="W535" i="3"/>
  <c r="Z535" i="3" s="1"/>
  <c r="W534" i="3"/>
  <c r="Z534" i="3" s="1"/>
  <c r="W533" i="3"/>
  <c r="Z533" i="3" s="1"/>
  <c r="W532" i="3"/>
  <c r="Z532" i="3" s="1"/>
  <c r="W531" i="3"/>
  <c r="Z531" i="3" s="1"/>
  <c r="W530" i="3"/>
  <c r="Z530" i="3" s="1"/>
  <c r="W529" i="3"/>
  <c r="Z529" i="3" s="1"/>
  <c r="W528" i="3"/>
  <c r="Z528" i="3" s="1"/>
  <c r="W177" i="3"/>
  <c r="Z177" i="3" s="1"/>
  <c r="W153" i="3"/>
  <c r="W152" i="3"/>
  <c r="W113" i="3"/>
  <c r="Z113" i="3" s="1"/>
  <c r="W112" i="3"/>
  <c r="Z112" i="3" s="1"/>
  <c r="W159" i="3"/>
  <c r="Z159" i="3" s="1"/>
  <c r="W158" i="3"/>
  <c r="Z158" i="3" s="1"/>
  <c r="W154" i="3"/>
  <c r="Z154" i="3" s="1"/>
  <c r="W110" i="3"/>
  <c r="Z110" i="3" s="1"/>
  <c r="W109" i="3"/>
  <c r="Z109" i="3" s="1"/>
  <c r="W108" i="3"/>
  <c r="Z108" i="3" s="1"/>
  <c r="W105" i="3"/>
  <c r="Z105" i="3" s="1"/>
  <c r="AK68" i="16" l="1"/>
  <c r="AK59" i="16"/>
  <c r="AK63" i="16"/>
  <c r="Y874" i="3"/>
  <c r="Z874" i="3" s="1"/>
  <c r="Y873" i="3"/>
  <c r="AK50" i="16" s="1"/>
  <c r="AK55" i="16"/>
  <c r="Z771" i="3"/>
  <c r="Y897" i="3"/>
  <c r="Z897" i="3"/>
  <c r="AK61" i="16"/>
  <c r="Z772" i="3"/>
  <c r="Y903" i="3"/>
  <c r="AK64" i="16"/>
  <c r="Z152" i="3"/>
  <c r="Z153" i="3"/>
  <c r="Y165" i="16" l="1"/>
  <c r="AK42" i="16"/>
  <c r="AA165" i="16"/>
  <c r="AK51" i="16"/>
  <c r="AK43" i="16"/>
  <c r="AB165" i="16"/>
  <c r="AK56" i="16"/>
  <c r="AK44" i="16"/>
  <c r="AK65" i="16"/>
  <c r="Y163" i="16"/>
  <c r="AK170" i="16" l="1"/>
  <c r="AK165" i="16"/>
</calcChain>
</file>

<file path=xl/comments1.xml><?xml version="1.0" encoding="utf-8"?>
<comments xmlns="http://schemas.openxmlformats.org/spreadsheetml/2006/main">
  <authors>
    <author>profil10</author>
  </authors>
  <commentList>
    <comment ref="E1276" authorId="0" shapeId="0">
      <text>
        <r>
          <rPr>
            <b/>
            <sz val="10"/>
            <color indexed="81"/>
            <rFont val="Tahoma"/>
            <family val="2"/>
            <charset val="204"/>
          </rPr>
          <t>profil10: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<sst xmlns="http://schemas.openxmlformats.org/spreadsheetml/2006/main" count="23788" uniqueCount="2641">
  <si>
    <t>УТВЕРЖДАЮ</t>
  </si>
  <si>
    <t/>
  </si>
  <si>
    <t>"_____"_____________________ 201__ г.</t>
  </si>
  <si>
    <t>Код общества/Полное наименование общества</t>
  </si>
  <si>
    <t>Адрес местонахождения</t>
  </si>
  <si>
    <t>Телефон</t>
  </si>
  <si>
    <t>Электронная почта</t>
  </si>
  <si>
    <t>ИНН</t>
  </si>
  <si>
    <t>КПП</t>
  </si>
  <si>
    <t>ОКАТО</t>
  </si>
  <si>
    <t>Валюта составления</t>
  </si>
  <si>
    <t>Российский рубль</t>
  </si>
  <si>
    <t>Курс ЦБ</t>
  </si>
  <si>
    <t>1</t>
  </si>
  <si>
    <t>Год ГКПЗ</t>
  </si>
  <si>
    <t>Порядковый номер</t>
  </si>
  <si>
    <t>Код Общества</t>
  </si>
  <si>
    <t>Подразделение - потребитель продукции</t>
  </si>
  <si>
    <t>ОКВЭД2</t>
  </si>
  <si>
    <t>ОКДП2</t>
  </si>
  <si>
    <t xml:space="preserve">Номер совместной/консолидированной закупки 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</si>
  <si>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</si>
  <si>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</si>
  <si>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</si>
  <si>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</si>
  <si>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</si>
  <si>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</si>
  <si>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</si>
  <si>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</si>
  <si>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</si>
  <si>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</si>
  <si>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</si>
  <si>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</si>
  <si>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</si>
  <si>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Планируемая дата заключения договора</t>
  </si>
  <si>
    <t>Код функционального направления деятельности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</si>
  <si>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</si>
  <si>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</si>
  <si>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 ( при наличии)</t>
  </si>
  <si>
    <t>Закупка у субъектов МСП</t>
  </si>
  <si>
    <t>Закупка у субъектов МСП по субподрядным  договорам (1 уровня)</t>
  </si>
  <si>
    <t>Справочно: Начальная (максимальная) цена лота в рублевом эквиваленте/иностранной валюте</t>
  </si>
  <si>
    <t>Комментарий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</si>
  <si>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</si>
  <si>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</si>
  <si>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</si>
  <si>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</si>
  <si>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</si>
  <si>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</si>
  <si>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х</t>
  </si>
  <si>
    <t>Итого за II квартал:</t>
  </si>
  <si>
    <t>Итого за III квартал:</t>
  </si>
  <si>
    <t>Итого за IV квартал:</t>
  </si>
  <si>
    <t>Плановая дата подведения итогов закупочной процедуры (чч.мм.гг)</t>
  </si>
  <si>
    <t>График поставки</t>
  </si>
  <si>
    <t>Лоты, под поставки продукции  планируемого года</t>
  </si>
  <si>
    <t>Лоты,  под поставки продукции последующих лет (первоочередные)</t>
  </si>
  <si>
    <t>Итого  лоты ГКПЗ планируемого года:</t>
  </si>
  <si>
    <t>Итого по разделу "Справочно"</t>
  </si>
  <si>
    <t xml:space="preserve">Итого за II квартал: </t>
  </si>
  <si>
    <t>Наименование статьи затрат Бизнес-плана в формате АСКП3</t>
  </si>
  <si>
    <t>Справочно: Лоты ГКПЗ предшествующих лет, под поставки продукции планируемого и последующих лет (закупочные процедуры планируемого года)</t>
  </si>
  <si>
    <t>Справочно: Лоты ГКПЗ предшествующих лет, под поставки продукции планируемого м последующих лет (закупочные процедуры предшествующих лет)</t>
  </si>
  <si>
    <t>Количество лотов ___</t>
  </si>
  <si>
    <t>закупочные процедуры планируемого года</t>
  </si>
  <si>
    <t>закупочные процедуры следующего года</t>
  </si>
  <si>
    <t>Стоимость в у.е.</t>
  </si>
  <si>
    <t>Курс</t>
  </si>
  <si>
    <t>Дата перевода</t>
  </si>
  <si>
    <t>Информация о лотах в у.е./иностранной валюте</t>
  </si>
  <si>
    <t>Иностранная валюта</t>
  </si>
  <si>
    <t>1.2</t>
  </si>
  <si>
    <t>1.4</t>
  </si>
  <si>
    <t>2</t>
  </si>
  <si>
    <t>1.3.1</t>
  </si>
  <si>
    <t>4</t>
  </si>
  <si>
    <t>1.5</t>
  </si>
  <si>
    <t>1.6</t>
  </si>
  <si>
    <t>1.8</t>
  </si>
  <si>
    <t>9</t>
  </si>
  <si>
    <t>10</t>
  </si>
  <si>
    <t>11</t>
  </si>
  <si>
    <t>1.11</t>
  </si>
  <si>
    <t>12</t>
  </si>
  <si>
    <t>1.12</t>
  </si>
  <si>
    <t>13</t>
  </si>
  <si>
    <t>1.14</t>
  </si>
  <si>
    <t>3</t>
  </si>
  <si>
    <t>Код позиции</t>
  </si>
  <si>
    <t>Наименование товаров, работ и услуг</t>
  </si>
  <si>
    <t>ГОСТ, ОСТ,  Артикул и т.п.</t>
  </si>
  <si>
    <t>Единица измерения</t>
  </si>
  <si>
    <t>Филиал</t>
  </si>
  <si>
    <t>Объем поставок по месяцам планируемого года (в натуральном выражении)</t>
  </si>
  <si>
    <t>Объем поставок  в периодах, следующих  за планируемым годом (в натуральном выражении)</t>
  </si>
  <si>
    <t>Плановая цена единицы закупки планируемого года  (без учета НДС)</t>
  </si>
  <si>
    <t xml:space="preserve">Фактическая стоимость  закупки (без учета НДС) текущего года </t>
  </si>
  <si>
    <t>Дополнительные требования и условия поставки</t>
  </si>
  <si>
    <t>Ответственный исполнитель от организации</t>
  </si>
  <si>
    <t>Код организации</t>
  </si>
  <si>
    <t>Название лота</t>
  </si>
  <si>
    <t>Структурное подразделение</t>
  </si>
  <si>
    <t>(планируемая дата поставки по договору)</t>
  </si>
  <si>
    <t>Итого за год (сумма граф 10-21)</t>
  </si>
  <si>
    <t>Наименование (кодовое буквенное обозначение)                     (условное обозначение)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</si>
  <si>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</si>
  <si>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</si>
  <si>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</si>
  <si>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</si>
  <si>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</si>
  <si>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</si>
  <si>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</si>
  <si>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</si>
  <si>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</si>
  <si>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</si>
  <si>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</si>
  <si>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</si>
  <si>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ОКВЭД 2 </t>
  </si>
  <si>
    <t>Код КСУ НСИ</t>
  </si>
  <si>
    <t>Сумма</t>
  </si>
  <si>
    <t>Требования согласно техническому заданию</t>
  </si>
  <si>
    <t>Упрощенная процедура закупки</t>
  </si>
  <si>
    <t>Открытый запрос предложений</t>
  </si>
  <si>
    <t>Обоснование**</t>
  </si>
  <si>
    <r>
      <t xml:space="preserve">Остатки товаров(в натуральном выражении) по </t>
    </r>
    <r>
      <rPr>
        <b/>
        <u/>
        <sz val="10"/>
        <rFont val="Times New Roman"/>
        <family val="1"/>
        <charset val="204"/>
      </rPr>
      <t>данным бухгалтерского/складского учета</t>
    </r>
  </si>
  <si>
    <t>Контрагент*</t>
  </si>
  <si>
    <t>Итого лоты закупочных процедур планируемого года :</t>
  </si>
  <si>
    <t>Наименование ЕП                                                (в случае, если выбран планируемый способ закупки «у единственного поставщика»)</t>
  </si>
  <si>
    <t>Услуги  /  поставка</t>
  </si>
  <si>
    <t xml:space="preserve">По Обществу: </t>
  </si>
  <si>
    <t xml:space="preserve">Филиалу: </t>
  </si>
  <si>
    <t xml:space="preserve">СОГЛАСОВАНО: </t>
  </si>
  <si>
    <t>__________________</t>
  </si>
  <si>
    <t>Комментарий СБ</t>
  </si>
  <si>
    <t>Приложение №2</t>
  </si>
  <si>
    <t>Приложение №4</t>
  </si>
  <si>
    <t>Приложение №5</t>
  </si>
  <si>
    <t>Абрикос</t>
  </si>
  <si>
    <t>УЕ</t>
  </si>
  <si>
    <t>СП Лукоморье</t>
  </si>
  <si>
    <t>Товары продовольственные для АО "Санаторий-профилакторий "Лукоморье"</t>
  </si>
  <si>
    <t xml:space="preserve"> АО "Санаторий-профилакторий "Лукоморье"</t>
  </si>
  <si>
    <t>Поставка</t>
  </si>
  <si>
    <t>Услуги/Поставка</t>
  </si>
  <si>
    <t>180</t>
  </si>
  <si>
    <t>10.89.15</t>
  </si>
  <si>
    <t>10.89.19.296</t>
  </si>
  <si>
    <t>Бананы</t>
  </si>
  <si>
    <t>Ванилин</t>
  </si>
  <si>
    <t>Варенец</t>
  </si>
  <si>
    <t>Груша</t>
  </si>
  <si>
    <t>Карбонад</t>
  </si>
  <si>
    <t>Картофель</t>
  </si>
  <si>
    <t>Киви</t>
  </si>
  <si>
    <t>Крупа геркулес</t>
  </si>
  <si>
    <t>Крупа горох</t>
  </si>
  <si>
    <t>Крупа кукурузная</t>
  </si>
  <si>
    <t>Крупа пшеничная</t>
  </si>
  <si>
    <t>Крупа пшено</t>
  </si>
  <si>
    <t>Лимон</t>
  </si>
  <si>
    <t>Лук репчатый</t>
  </si>
  <si>
    <t>Масло сливочное</t>
  </si>
  <si>
    <t>Морковь</t>
  </si>
  <si>
    <t>Нектарин</t>
  </si>
  <si>
    <t>Перец болгарский</t>
  </si>
  <si>
    <t>Редька</t>
  </si>
  <si>
    <t>Свекла</t>
  </si>
  <si>
    <t>Сода пищевая</t>
  </si>
  <si>
    <t>Хлеб дарницкий</t>
  </si>
  <si>
    <t>Хлеб пшеничный</t>
  </si>
  <si>
    <t>Черешня</t>
  </si>
  <si>
    <t>Чеснок</t>
  </si>
  <si>
    <t>Яйцо</t>
  </si>
  <si>
    <t>Говядина</t>
  </si>
  <si>
    <t>Килограмм</t>
  </si>
  <si>
    <t>32.50</t>
  </si>
  <si>
    <t>32.50.13.190</t>
  </si>
  <si>
    <t>Болт мебельный</t>
  </si>
  <si>
    <t>Валик малярный</t>
  </si>
  <si>
    <t>Вентиль</t>
  </si>
  <si>
    <t>Вилка с заземлением</t>
  </si>
  <si>
    <t>Воздуховод</t>
  </si>
  <si>
    <t>Выключатель</t>
  </si>
  <si>
    <t>Гайка</t>
  </si>
  <si>
    <t>Гипсокартон</t>
  </si>
  <si>
    <t>Грунтовка</t>
  </si>
  <si>
    <t>Доводчик дверной</t>
  </si>
  <si>
    <t>Дюбель-гвоздь</t>
  </si>
  <si>
    <t>Емкость -контейнер 1 л</t>
  </si>
  <si>
    <t>Жидкость стеклоомывателя</t>
  </si>
  <si>
    <t>Задвижка накладная</t>
  </si>
  <si>
    <t>Зажим троса</t>
  </si>
  <si>
    <t>Затирка 0,8 кг</t>
  </si>
  <si>
    <t>Зеркало</t>
  </si>
  <si>
    <t>Изолента</t>
  </si>
  <si>
    <t>Кабель- канал 20х10 Элекор</t>
  </si>
  <si>
    <t>Кабель-канал</t>
  </si>
  <si>
    <t>Кисть круглая</t>
  </si>
  <si>
    <t>Кисть плоская</t>
  </si>
  <si>
    <t>Клеенка подкладная</t>
  </si>
  <si>
    <t>Клей обойный</t>
  </si>
  <si>
    <t>Клей секунда</t>
  </si>
  <si>
    <t>Ложка столовая</t>
  </si>
  <si>
    <t>Ложка чайная</t>
  </si>
  <si>
    <t>Пена монтажная</t>
  </si>
  <si>
    <t>Плинтус потолочный</t>
  </si>
  <si>
    <t>Рассеиватель для лейки</t>
  </si>
  <si>
    <t>Растворитель</t>
  </si>
  <si>
    <t>Решетка вентиляционная</t>
  </si>
  <si>
    <t>Розетка</t>
  </si>
  <si>
    <t>Салфетки бумажные</t>
  </si>
  <si>
    <t>Салфетки влажные</t>
  </si>
  <si>
    <t>Сверло по металлу</t>
  </si>
  <si>
    <t>Светильник НПБ</t>
  </si>
  <si>
    <t>Сиденье с крышкой для унитаза</t>
  </si>
  <si>
    <t>Слив для унитаза</t>
  </si>
  <si>
    <t>Талреп крюк-кольца</t>
  </si>
  <si>
    <t>Тачка строительная</t>
  </si>
  <si>
    <t>Топор</t>
  </si>
  <si>
    <t>Трап универсальный пластик</t>
  </si>
  <si>
    <t>Хомут</t>
  </si>
  <si>
    <t>Цемент</t>
  </si>
  <si>
    <t>Шланг для душа</t>
  </si>
  <si>
    <t>Шланг наливной д/стир. машин</t>
  </si>
  <si>
    <t>Шланг поливочный армированный</t>
  </si>
  <si>
    <t>Шнур плетенный</t>
  </si>
  <si>
    <t>22.19</t>
  </si>
  <si>
    <t>22.19.73.120</t>
  </si>
  <si>
    <t xml:space="preserve">Инвентарь и прочие товары эксплуатационного значения для АО «Санаторий-профилакторий «Лукоморье» </t>
  </si>
  <si>
    <t>Медикаменты, оборудование и товары медицинского назначения для АО "Санаторий-профилакторий "Лукоморье"</t>
  </si>
  <si>
    <t>Товары канцелярские для АО "Санаторий-профилакторий "Лукоморье"</t>
  </si>
  <si>
    <t>Штука</t>
  </si>
  <si>
    <t>17.23</t>
  </si>
  <si>
    <t>Клей ПВА (для бумаги, картона)</t>
  </si>
  <si>
    <t>14.12</t>
  </si>
  <si>
    <t>14.12.30.190</t>
  </si>
  <si>
    <t>Спецодежда для АО "Санаторий-профилакторий "Лукоморье"</t>
  </si>
  <si>
    <t>Бензин</t>
  </si>
  <si>
    <t>19.20</t>
  </si>
  <si>
    <t>19.20.21.100</t>
  </si>
  <si>
    <t>Материалы горюче-смазочные для АО «Санаторий-профилакторий «Лукоморье»</t>
  </si>
  <si>
    <t xml:space="preserve">Услуги регистратора для АО «Санаторий-профилакторий «Лукоморье» </t>
  </si>
  <si>
    <t>Услуги регистратора</t>
  </si>
  <si>
    <t>66.11</t>
  </si>
  <si>
    <t>66.11.12.120</t>
  </si>
  <si>
    <t xml:space="preserve">Дератизация, дезинсекция и дезинфекция для АО «Санаторий-профилакторий «Лукоморье» </t>
  </si>
  <si>
    <t>Услуги</t>
  </si>
  <si>
    <t>Услуги дератизация, дезинсекция и дезинфекция</t>
  </si>
  <si>
    <t>81.29.11.000</t>
  </si>
  <si>
    <t>Сода кальцинированная</t>
  </si>
  <si>
    <t>чистящее средство "Санитарный"</t>
  </si>
  <si>
    <t>освежитель воздуха FAX 300мл.</t>
  </si>
  <si>
    <t>белизна</t>
  </si>
  <si>
    <t>мешки для мусора с ручками 35л</t>
  </si>
  <si>
    <t>мешки для мусора 120 л.</t>
  </si>
  <si>
    <t>Пакет полиэтиленовый 300х400мм бытового назначения</t>
  </si>
  <si>
    <t>моющее ср-во "Фэйри"</t>
  </si>
  <si>
    <t>перчатки резиновые</t>
  </si>
  <si>
    <t>17.22</t>
  </si>
  <si>
    <t>17.22.000</t>
  </si>
  <si>
    <t xml:space="preserve">Средства санитарно-гигиенические для АО «Санаторий-профилакторий «Лукоморье» </t>
  </si>
  <si>
    <t>32.30</t>
  </si>
  <si>
    <t>32.30.15.230</t>
  </si>
  <si>
    <t xml:space="preserve">Товары спортивно-развлекательные для АО «Санаторий-профилакторий «Лукоморье» </t>
  </si>
  <si>
    <t>бланки путевок (дет. и взр.)</t>
  </si>
  <si>
    <t>санаторно-курорт.книжки</t>
  </si>
  <si>
    <t>история болезни</t>
  </si>
  <si>
    <t>вкладыши в историю болезни</t>
  </si>
  <si>
    <t>карта больного, физ.кабинет</t>
  </si>
  <si>
    <t>журнал бракеража гот.кулинар.продукции</t>
  </si>
  <si>
    <t>журнал С-витаминизации блюд</t>
  </si>
  <si>
    <t>путевой лист</t>
  </si>
  <si>
    <t>квитанция</t>
  </si>
  <si>
    <t>копия квитанции</t>
  </si>
  <si>
    <t>Продукция типографии для АО «Санаторий-профилакторий «Лукоморье»</t>
  </si>
  <si>
    <t>17.23.13.000</t>
  </si>
  <si>
    <t xml:space="preserve">Запчасти автомобильные для АО «Санаторий-профилакторий «Лукоморье» </t>
  </si>
  <si>
    <t xml:space="preserve">Реагенты химические для АО «Санаторий-профилакторий «Лукоморье» </t>
  </si>
  <si>
    <t xml:space="preserve">Техническое обслуживание, ремонтные и пуско-наладочные услуги медицинского оборудования </t>
  </si>
  <si>
    <t>33.13</t>
  </si>
  <si>
    <t>33.13.12.000</t>
  </si>
  <si>
    <t xml:space="preserve">Техническое обслуживание, ремонтные и пуско-наладочные услуги медицинского оборудования для АО «Санаторий-профилакторий «Лукоморье» </t>
  </si>
  <si>
    <t>Техническое и аварийное обслуживание газопроводов, сооружений на них газового оборудования для АО «Санаторий-профилакторий «Лукоморье»</t>
  </si>
  <si>
    <t>33.11</t>
  </si>
  <si>
    <t>33.12.29.000</t>
  </si>
  <si>
    <t xml:space="preserve">Техническое и аварийное обслуживание газопроводов, сооружений на них газового оборудования </t>
  </si>
  <si>
    <t>Сотовая связь</t>
  </si>
  <si>
    <t>Междугородняя и международная телефонная связь</t>
  </si>
  <si>
    <t>Автотранспортные услуги</t>
  </si>
  <si>
    <t>Прием и обезвреживание отходов 1 класса опасности и мед.отходов</t>
  </si>
  <si>
    <t>Услуги водоснабжения</t>
  </si>
  <si>
    <t>Услуги водоотведения</t>
  </si>
  <si>
    <t>Электроэнергия</t>
  </si>
  <si>
    <t>Услуги теплоснабжения</t>
  </si>
  <si>
    <t>Услуги горячего водоснабжения</t>
  </si>
  <si>
    <t>Подарки новогодние</t>
  </si>
  <si>
    <t xml:space="preserve">Повышение квалификации и проф. переподготовка персонала </t>
  </si>
  <si>
    <t>Услуги вневедомственной охраны с применением ПЦО</t>
  </si>
  <si>
    <t>Услуги обеспечения физической охраны</t>
  </si>
  <si>
    <t>Содержание и обслуживание автотранспортных средств</t>
  </si>
  <si>
    <t xml:space="preserve">Техническое обслуживание  и ремонт торгово-технологического и  холодильного оборудования для АО «Санаторий-профилакторий «Лукоморье» </t>
  </si>
  <si>
    <t xml:space="preserve">Техническое обслуживание пожарной сигнализации и систем видеонаблюдения  для АО «Санаторий-профилакторий «Лукоморье» </t>
  </si>
  <si>
    <t xml:space="preserve">Техническое обслуживание и сопровождение программных продуктов и лицензий для АО «Санаторий-профилакторий «Лукоморье» </t>
  </si>
  <si>
    <t>Текущий ремонт и обслуживание офисной и оргтехники для АО «Санаторий-профилакторий «Лукоморье»</t>
  </si>
  <si>
    <t xml:space="preserve">Сотовая связь для АО «Санаторий-профилакторий «Лукоморье» </t>
  </si>
  <si>
    <t xml:space="preserve">Междугородняя и международная телефонная связь для АО «Санаторий-профилакторий «Лукоморье» </t>
  </si>
  <si>
    <t xml:space="preserve">Автотранспортные услуги для АО «Санаторий-профилакторий «Лукоморье» </t>
  </si>
  <si>
    <t>Услуги рекламы и маркетинга для АО «Санаторий-профилакторий «Лукоморье»</t>
  </si>
  <si>
    <t>Прием и обезвреживание отходов 1 класса опасности и мед.отходов для АО «Санаторий-профилакторий «Лукоморье</t>
  </si>
  <si>
    <t>Услуги коммунальные для АО «Санаторий-профилакторий «Лукоморье»</t>
  </si>
  <si>
    <t>Электроэнергия для АО «Санаторий-профилакторий «Лукоморье»</t>
  </si>
  <si>
    <t>Сетевая вода и отопление для АО «Санаторий-профилакторий «Лукоморье»</t>
  </si>
  <si>
    <t>Подарки новогодние для АО «Санаторий-профилакторий «Лукоморье»</t>
  </si>
  <si>
    <t xml:space="preserve">Медицинский периодический и вакцинация персонала для АО «Санаторий-профилакторий «Лукоморье» </t>
  </si>
  <si>
    <t xml:space="preserve">Контроль лабораторный производственный объектов для АО «Санаторий-профилакторий «Лукоморье» </t>
  </si>
  <si>
    <t xml:space="preserve">Диагностика и  поверка приборов и средств измерений для АО «Санаторий-профилакторий «Лукоморье» </t>
  </si>
  <si>
    <t>Повышение квалификации и проф. переподготовка персонала АО «Санаторий-профилакторий «Лукоморье»</t>
  </si>
  <si>
    <t xml:space="preserve">Вневедомственная и сторожевая охрана для 
АО «Санаторий-профилакторий «Лукоморье» 
</t>
  </si>
  <si>
    <t xml:space="preserve">Содержание и обслуживание автотранспортных средств для АО «Санаторий-профилакторий «Лукоморье» </t>
  </si>
  <si>
    <t xml:space="preserve">Страхование ОСАГО автотранспортных средств для АО «Санаторий-профилакторий «Лукоморье» </t>
  </si>
  <si>
    <t>33.12</t>
  </si>
  <si>
    <t>33.12.18.000</t>
  </si>
  <si>
    <t>33.14</t>
  </si>
  <si>
    <t>33.12.19.000</t>
  </si>
  <si>
    <t>33.19.0</t>
  </si>
  <si>
    <t>33.12.16.000</t>
  </si>
  <si>
    <t>61.20</t>
  </si>
  <si>
    <t>61.20.30.110</t>
  </si>
  <si>
    <t>38.11</t>
  </si>
  <si>
    <t>61.10.8</t>
  </si>
  <si>
    <t>61.10.11.110</t>
  </si>
  <si>
    <t>49.39.39</t>
  </si>
  <si>
    <t>49.31.21.110</t>
  </si>
  <si>
    <t>65.12.9</t>
  </si>
  <si>
    <t>65.12.11.000</t>
  </si>
  <si>
    <t>73.11</t>
  </si>
  <si>
    <t>73.11.19.000</t>
  </si>
  <si>
    <t>38.12</t>
  </si>
  <si>
    <t>38.11.21.000</t>
  </si>
  <si>
    <t>84.12</t>
  </si>
  <si>
    <t>84.12.13.000</t>
  </si>
  <si>
    <t>35.12.1</t>
  </si>
  <si>
    <t>32.99.51.119</t>
  </si>
  <si>
    <t>86.10</t>
  </si>
  <si>
    <t>86.10.15.000</t>
  </si>
  <si>
    <t>71.20.2</t>
  </si>
  <si>
    <t>71.20.11.190</t>
  </si>
  <si>
    <t>85.42.9</t>
  </si>
  <si>
    <t>85.31.11.000</t>
  </si>
  <si>
    <t>80.10</t>
  </si>
  <si>
    <t>80.10.12.000</t>
  </si>
  <si>
    <t>71.20.5</t>
  </si>
  <si>
    <t>71.20.14.000</t>
  </si>
  <si>
    <t>65.12</t>
  </si>
  <si>
    <t>65.12.29.000</t>
  </si>
  <si>
    <t>41.20</t>
  </si>
  <si>
    <t>Организация (полное наименование) : АО Санаторий-профилакторий "Лукоморье"</t>
  </si>
  <si>
    <t xml:space="preserve">  Регион (федеральный округ) : Поволжье</t>
  </si>
  <si>
    <t>53230840001</t>
  </si>
  <si>
    <t>Оренбургская обл</t>
  </si>
  <si>
    <t>Ряд закупок до 500 тыс. руб.</t>
  </si>
  <si>
    <t>Н/Э</t>
  </si>
  <si>
    <t>Сырье и материалы эксплуатационного и производственного характера</t>
  </si>
  <si>
    <t>поставка</t>
  </si>
  <si>
    <t>нет</t>
  </si>
  <si>
    <t>Материалы на охрану труда и технику безопасности</t>
  </si>
  <si>
    <t>Закупка у единственного поставщика</t>
  </si>
  <si>
    <t>ООО "Гамаюн"</t>
  </si>
  <si>
    <t>ООО "Реестр-РН"</t>
  </si>
  <si>
    <t>услуги</t>
  </si>
  <si>
    <t>Материалы, относимые на ИТ и связь</t>
  </si>
  <si>
    <t>Услуги по ремонту и ТО подрядным способом</t>
  </si>
  <si>
    <t xml:space="preserve">АО "Газпром газораспределение Оренбург" </t>
  </si>
  <si>
    <t>Услуги пожарной охраны</t>
  </si>
  <si>
    <t>Расходы на ИТ и связь</t>
  </si>
  <si>
    <t>Коммунальные расходы, расходы на содержание административных зданий и помещений</t>
  </si>
  <si>
    <t>АО "Интер РАО - Электрогенерация"</t>
  </si>
  <si>
    <t>Аренда административно-хозяйственного назначения</t>
  </si>
  <si>
    <t>Расходы на страхование</t>
  </si>
  <si>
    <t>ОАО "ЭнергосбыТ Плюс"</t>
  </si>
  <si>
    <t xml:space="preserve">ООО «Энергетик Плюс» </t>
  </si>
  <si>
    <t>Услуги по охране труда</t>
  </si>
  <si>
    <t>Прочие расходы на персонал</t>
  </si>
  <si>
    <t xml:space="preserve">Услуги вневедомственнай и сторожевай охраны
</t>
  </si>
  <si>
    <t>Юбилейный</t>
  </si>
  <si>
    <t>62.02</t>
  </si>
  <si>
    <t>65453503</t>
  </si>
  <si>
    <t>Свердловская обл.</t>
  </si>
  <si>
    <t xml:space="preserve">АО "Интер РАО - Электрогенерация" </t>
  </si>
  <si>
    <t>61.10.5</t>
  </si>
  <si>
    <t>61.10.51.000</t>
  </si>
  <si>
    <t>услуги по рекламе и маркетингу</t>
  </si>
  <si>
    <t xml:space="preserve">Аренда недвижимого имущества с кадастровыми номерами 66:37:0201007:0008, 66:37:0000000:68, 66:37:0201013:4 для "Юбилейный" - филиала АО "Санаторий-профилакторий "Лукоморье" </t>
  </si>
  <si>
    <t>68.32</t>
  </si>
  <si>
    <t>68.31.11.130</t>
  </si>
  <si>
    <t xml:space="preserve">Субаренда земельного участка с кадастровым номером 66:37:0201013:4 для "Юбилейный" - филиала АО "Санаторий-профилакторий "Лукоморье" </t>
  </si>
  <si>
    <t>180/АО «Санаторий-профилакторий «Лукоморье»</t>
  </si>
  <si>
    <t>Российская Федерация, Оренбургская область, Новоорский район, пос. Энергетик, д. 49</t>
  </si>
  <si>
    <t>8 (35363) 4-28-59</t>
  </si>
  <si>
    <t xml:space="preserve"> sp-lukomorie@mail.ru </t>
  </si>
  <si>
    <t>Говядина для АО "Санаторий-профилакторий "Лукоморье"</t>
  </si>
  <si>
    <t xml:space="preserve">Медицинский периодический осмотр  и вакцинация персонала для АО «Санаторий-профилакторий «Лукоморье» </t>
  </si>
  <si>
    <t>Водоснабжение и водоотведение  для АО «Санаторий-профилакторий «Лукоморье»</t>
  </si>
  <si>
    <t>Плановая стоимость закупки (без учета НДС) планируемого года (гр.23 x гр.25</t>
  </si>
  <si>
    <t xml:space="preserve">Расходные материалы для оргтехники АО «Санаторий-профилакторий «Лукоморье» </t>
  </si>
  <si>
    <t>Сбор, транспортировка, прием и хранение ТБО для АО "Санаторий-профилакторий "Лукоморье"</t>
  </si>
  <si>
    <t>Крупа ячневая</t>
  </si>
  <si>
    <t>Колпак</t>
  </si>
  <si>
    <t>Халат рабочий</t>
  </si>
  <si>
    <t>Халат медицинский</t>
  </si>
  <si>
    <t>Фартук для официанта</t>
  </si>
  <si>
    <t>Костюм для повара</t>
  </si>
  <si>
    <t>Комстюм хб</t>
  </si>
  <si>
    <t>журнал предрейсовых осмотров</t>
  </si>
  <si>
    <t>справка ф. 070/у-40</t>
  </si>
  <si>
    <t>Сметана 15% 500гр.</t>
  </si>
  <si>
    <t>Творог 5% 200гр.</t>
  </si>
  <si>
    <t>Кефир 2,5% 500гр.</t>
  </si>
  <si>
    <t>Ряженка 2,5% 500гр.</t>
  </si>
  <si>
    <t>Йогурт абрикос 2,5% 500гр.</t>
  </si>
  <si>
    <t>Йогурт клубника 2,5% 500гр.</t>
  </si>
  <si>
    <t>Сухофрукты</t>
  </si>
  <si>
    <t>килограмм</t>
  </si>
  <si>
    <t>Сервелат ГОСТ</t>
  </si>
  <si>
    <t>Охотничьи колбаски</t>
  </si>
  <si>
    <t>Валик поролоновый</t>
  </si>
  <si>
    <t>Зонд зубной изогнутый</t>
  </si>
  <si>
    <t xml:space="preserve"> </t>
  </si>
  <si>
    <t>ООО МУК  «Оренбург утилизация»</t>
  </si>
  <si>
    <t>ООО "Дезинфекционный Центр "Оренбуржье"</t>
  </si>
  <si>
    <t>Право на использование программы для ЭВМ ОФД</t>
  </si>
  <si>
    <t>Лицензия Kaspersky Endpoint Security для бизнеса</t>
  </si>
  <si>
    <t>Техническое обслуживание ПАК "Стрелец-Мониторинг"</t>
  </si>
  <si>
    <t>Консультант Бизнес сеть однопользовательская с 2 одновременными доступами</t>
  </si>
  <si>
    <t>Универсальная ЭЦП</t>
  </si>
  <si>
    <t>Обслуживание шифровального средства</t>
  </si>
  <si>
    <t>Услуги по абонентскому обслуживанию программных продуктов: "1С: Бухгалтерия 8" и "1С: Зарплата и управление персоналом 8" на 12 месяцев</t>
  </si>
  <si>
    <t>Техническое обслуживание  и ремонт торгово-технологического оборудования</t>
  </si>
  <si>
    <t>Техническое обслуживание  и ремонт   холодильного оборудования</t>
  </si>
  <si>
    <t>МАОУ "Лицей №1 г. Орска</t>
  </si>
  <si>
    <t>МОАУ "Лицей №1 г. Орска"</t>
  </si>
  <si>
    <t xml:space="preserve">Техническое обслуживание пожарной сигнализации </t>
  </si>
  <si>
    <t>Техническое обслуживание  систем видеонаблюдения</t>
  </si>
  <si>
    <t xml:space="preserve">Страхование ОСАГО автотранспортных средств </t>
  </si>
  <si>
    <t xml:space="preserve">Вневедомственная и сторожевая охрана для  АО «Санаторий-профилакторий «Лукоморье» 
</t>
  </si>
  <si>
    <t>Бикрост ТПП 001768/цена за рулон 15м</t>
  </si>
  <si>
    <t>Пропитка 5кг</t>
  </si>
  <si>
    <t>Кург шлиф. Бумаги д/липучки 125мм зерно 100 888</t>
  </si>
  <si>
    <t>Заклепки аллюминиевая</t>
  </si>
  <si>
    <t>Провод сетевой гибкий ШВВП 2*0,5 белый/бухта=200м/цена за 1м</t>
  </si>
  <si>
    <t>Кисть макловица 140*50мм</t>
  </si>
  <si>
    <t>Опора ПП 20/22 с защелкой</t>
  </si>
  <si>
    <t>Отвод КНЛ 50*45</t>
  </si>
  <si>
    <t>Отвод КНЛ 45 град 110мм (45)</t>
  </si>
  <si>
    <t>Угол ПП 45гр*20</t>
  </si>
  <si>
    <t xml:space="preserve">Очиститель монтажн пены </t>
  </si>
  <si>
    <t>Перехоник 1/2</t>
  </si>
  <si>
    <t>Петля дверная стандарт латунь</t>
  </si>
  <si>
    <t>Подводка для смесителя</t>
  </si>
  <si>
    <t>Подводка для воды 0,4вн/нар</t>
  </si>
  <si>
    <t>Порог стык</t>
  </si>
  <si>
    <t xml:space="preserve">Подвод сететвой гибкий ПБВВГ/ПУГВВ </t>
  </si>
  <si>
    <t>Рассеиватель 62-009-А85Кольца шар-стекло</t>
  </si>
  <si>
    <t>Саморез 3,5*25</t>
  </si>
  <si>
    <t>Панель светодиод 36Вт</t>
  </si>
  <si>
    <t>Светильник ЛПО</t>
  </si>
  <si>
    <t>Шлифовальная бумага</t>
  </si>
  <si>
    <t>Шпагат 100м полипропилен</t>
  </si>
  <si>
    <t>Шпатель 60мм</t>
  </si>
  <si>
    <t>Шпатлевка 3кг</t>
  </si>
  <si>
    <t>Эмаль белая 1,8 кг.</t>
  </si>
  <si>
    <t>Эмаль зеленая 0,8 кг.</t>
  </si>
  <si>
    <t>Эмаль красная 0,8 кг.</t>
  </si>
  <si>
    <t>Батарейка пальчиковая АА</t>
  </si>
  <si>
    <t>Веник для уборки СОРГО</t>
  </si>
  <si>
    <t>Вилка столовая</t>
  </si>
  <si>
    <t>Доска разделочная пластик</t>
  </si>
  <si>
    <t>Закладка 03 цв. 50л. Клейкая неон бумажн</t>
  </si>
  <si>
    <t>Кастрюля эмаль 5л</t>
  </si>
  <si>
    <t>Кастрюля эмаль 2,5л</t>
  </si>
  <si>
    <t>Кастрюля эмаль 1,5л</t>
  </si>
  <si>
    <t xml:space="preserve">Пакет майка </t>
  </si>
  <si>
    <t>Пакет фасовочный катушка 25*40 9мкм</t>
  </si>
  <si>
    <t>Пакет фасовочный катушка 30*40 10 мкм</t>
  </si>
  <si>
    <t>Пакет д/мусора 30л.</t>
  </si>
  <si>
    <t>Пакет д/мусора 60л.</t>
  </si>
  <si>
    <t>Пакет д/мусора 120л.</t>
  </si>
  <si>
    <t>Пакет д/мусора 35л.</t>
  </si>
  <si>
    <t>Пакет фасовочный ПНД 18*27 8 мкм Сол-Пласт</t>
  </si>
  <si>
    <t>Парафин White Line 500мл натуральный арт.</t>
  </si>
  <si>
    <t>Полотенце бумажное на гильзе</t>
  </si>
  <si>
    <t>Полотно частопрошивное 1,4м*70м</t>
  </si>
  <si>
    <t>Салатник 400мл</t>
  </si>
  <si>
    <t>Скотч правильный</t>
  </si>
  <si>
    <t>Нарукавники надувн.</t>
  </si>
  <si>
    <t>Нитки швейные   белые</t>
  </si>
  <si>
    <t>Стакан для воды 250мл</t>
  </si>
  <si>
    <t>Тарелка фарфоровая 17,5см</t>
  </si>
  <si>
    <t>Тарелка плоская 18см</t>
  </si>
  <si>
    <t>Тарелка фарфор 235мл</t>
  </si>
  <si>
    <t>Терка 4-х сторон НИКИС</t>
  </si>
  <si>
    <t>Фольга пищевая</t>
  </si>
  <si>
    <t xml:space="preserve">Чайник алюм 5л </t>
  </si>
  <si>
    <t>Чайник 1,8л.</t>
  </si>
  <si>
    <t>Клей для плитки 25кг</t>
  </si>
  <si>
    <t>Клей универсальный 45мл</t>
  </si>
  <si>
    <t>Кольцо КНЛ 100</t>
  </si>
  <si>
    <t xml:space="preserve">Крепление унитаза к полу набор </t>
  </si>
  <si>
    <t>Кран шаровый д/воды 3/4 рычаг</t>
  </si>
  <si>
    <t>Краска серебрянка 0,5л</t>
  </si>
  <si>
    <t>Краска латексная 3кг</t>
  </si>
  <si>
    <t>Круг отрезной по металлу 230*2,5*22 ЛУГА</t>
  </si>
  <si>
    <t>Лампа люминисцентная 18Вт</t>
  </si>
  <si>
    <t xml:space="preserve">Лампа канал Е27 95 Вт 220 </t>
  </si>
  <si>
    <t>Лампа светодиод Е27</t>
  </si>
  <si>
    <t>Лобзик электр. 500-Р</t>
  </si>
  <si>
    <t>Лопата штыковая К-1 рельсовая</t>
  </si>
  <si>
    <t>Черенок для лопаты</t>
  </si>
  <si>
    <t>Мастика ТИТАН 4кг</t>
  </si>
  <si>
    <t>Метла СОРГОс Черенком</t>
  </si>
  <si>
    <t>Плинтус 47мм ПВХ</t>
  </si>
  <si>
    <t>Плинтус 47 мм Угол внешн</t>
  </si>
  <si>
    <t>Ножовка премиум 400мм</t>
  </si>
  <si>
    <t>Обвод которкий ПП20</t>
  </si>
  <si>
    <t>Обвод  ПП 32</t>
  </si>
  <si>
    <t>Огнетушитель порошковый</t>
  </si>
  <si>
    <t>Олифа оксоль ПЭТ 0,5л</t>
  </si>
  <si>
    <t>Светильник НПП 03-60-010.01</t>
  </si>
  <si>
    <t>Секатор садовый</t>
  </si>
  <si>
    <t>Сифон для кухни</t>
  </si>
  <si>
    <t>Смесительдля ванны</t>
  </si>
  <si>
    <t xml:space="preserve">Плинтус 47мм Соединитель Тик </t>
  </si>
  <si>
    <t>Трап КНЛ 10*10*32</t>
  </si>
  <si>
    <t>Тройник КНЛ 110/50*45мм</t>
  </si>
  <si>
    <t>Трос стальной 200м</t>
  </si>
  <si>
    <t>Труба КНЛ 50*1м</t>
  </si>
  <si>
    <t>Растворитель Нефаз</t>
  </si>
  <si>
    <t>Угол ПВХ наруж</t>
  </si>
  <si>
    <t>Удлинитель 5м</t>
  </si>
  <si>
    <t>Укрывной материал</t>
  </si>
  <si>
    <t xml:space="preserve">Умывальник </t>
  </si>
  <si>
    <t>Плинтус 47мм угол внутр</t>
  </si>
  <si>
    <t>Гофра 40*50</t>
  </si>
  <si>
    <t>Плинтус заглушка левая</t>
  </si>
  <si>
    <t>Клей полимерный 0,5л</t>
  </si>
  <si>
    <t>Перчатки х/б белые</t>
  </si>
  <si>
    <t>«Страхование автотранспорта (ОСАГО)»</t>
  </si>
  <si>
    <t xml:space="preserve">Страхование от несчастных случаев </t>
  </si>
  <si>
    <t>Пиявка медицинская</t>
  </si>
  <si>
    <t>185.18.00034</t>
  </si>
  <si>
    <t>65453504</t>
  </si>
  <si>
    <t>Прочие услуги</t>
  </si>
  <si>
    <t>Почтовые расходы для для АО "Санаторий-профилакторий "Лукоморье"</t>
  </si>
  <si>
    <t>Услуги по очистке канализациидля АО "Санаторий-профилакторий "Лукоморье"</t>
  </si>
  <si>
    <t>90.02.11</t>
  </si>
  <si>
    <t>185.18.00037</t>
  </si>
  <si>
    <t>Почтовые расходы для  АО "Санаторий-профилакторий "Лукоморье"</t>
  </si>
  <si>
    <t xml:space="preserve">Генеральный директор </t>
  </si>
  <si>
    <t xml:space="preserve">                             должность</t>
  </si>
  <si>
    <t>Количество лотов __2_</t>
  </si>
  <si>
    <t>Количество лотов _0__</t>
  </si>
  <si>
    <t>45.1.2.2.     Оказания услуг водоснабжения, водоотведения, канализации, теплоснабжения, газоснабжения (за исключением услуг по реализации сжиженного газа), подключение (присоединение) к сетям инженерно-технического обеспечения по регулируемым в соответствии с законодательством РФ ценам (тарифам);</t>
  </si>
  <si>
    <t>45.1.3.6. Если Продукция может быть получена только от единственного производителя или от его единственного официального дилера (дистрибьютора), статус которых надлежаще подтвержден;</t>
  </si>
  <si>
    <t>45.1.2.1. Закупки Продукции осуществляемой в соответствии с пунктом 11. .10 настоящего Положения;</t>
  </si>
  <si>
    <t>Открытый запрос котировок</t>
  </si>
  <si>
    <t>Количество лотов _2_</t>
  </si>
  <si>
    <t>Количество лотов _2__</t>
  </si>
  <si>
    <t>Федеральное государственное унитарное предприятие «Почта России»</t>
  </si>
  <si>
    <t>Унитаз компакт</t>
  </si>
  <si>
    <t>Удлинительтел 5м евро</t>
  </si>
  <si>
    <t>65.12.21.000</t>
  </si>
  <si>
    <t>65.12.3</t>
  </si>
  <si>
    <t>180.20.00040</t>
  </si>
  <si>
    <t>180.20.00009</t>
  </si>
  <si>
    <t>81.29.1</t>
  </si>
  <si>
    <t>180.20.00027</t>
  </si>
  <si>
    <t>65.11.10</t>
  </si>
  <si>
    <t>65.11</t>
  </si>
  <si>
    <t>Страхование от несчастного случая для АО «Санаторий-профилакторий «Лукоморье»</t>
  </si>
  <si>
    <t>180.20.00003</t>
  </si>
  <si>
    <t>Молочная продукция  для АО "Санаторий-профилакторий "Лукоморье"</t>
  </si>
  <si>
    <t>Молоко пастеризованное 2,5%  0,9 л.</t>
  </si>
  <si>
    <t>10.51.56.110</t>
  </si>
  <si>
    <t>10.51.56.111</t>
  </si>
  <si>
    <t>10.51.56.112</t>
  </si>
  <si>
    <t>10.51.56.113</t>
  </si>
  <si>
    <t>10.51.30.111</t>
  </si>
  <si>
    <t>10.51.11.111</t>
  </si>
  <si>
    <t>10.51.56.162</t>
  </si>
  <si>
    <t>10.51.40</t>
  </si>
  <si>
    <t>10.51.2</t>
  </si>
  <si>
    <t>1.13</t>
  </si>
  <si>
    <t>181</t>
  </si>
  <si>
    <t>180.20.00004</t>
  </si>
  <si>
    <t>12.2020</t>
  </si>
  <si>
    <t>11.2021</t>
  </si>
  <si>
    <t>47.41.2</t>
  </si>
  <si>
    <t>47.41.20.000</t>
  </si>
  <si>
    <t>180.20.00020</t>
  </si>
  <si>
    <t>Капуста</t>
  </si>
  <si>
    <t>Томат</t>
  </si>
  <si>
    <t>Баклажан</t>
  </si>
  <si>
    <t>Кабачок</t>
  </si>
  <si>
    <t>Огурец</t>
  </si>
  <si>
    <t>Грибы</t>
  </si>
  <si>
    <t>Имбирь</t>
  </si>
  <si>
    <t>Капуста пикинская</t>
  </si>
  <si>
    <t>Капуста цветная</t>
  </si>
  <si>
    <t>Тыква</t>
  </si>
  <si>
    <t>Зеленый лук</t>
  </si>
  <si>
    <t>Зелень (укроп+петрушка)</t>
  </si>
  <si>
    <t>Апельсин</t>
  </si>
  <si>
    <t>Виноград</t>
  </si>
  <si>
    <t>Мандарин</t>
  </si>
  <si>
    <t>Хурма</t>
  </si>
  <si>
    <t>Яблоко</t>
  </si>
  <si>
    <t>Изюм</t>
  </si>
  <si>
    <t>Курага</t>
  </si>
  <si>
    <t>Чернослив сушеный</t>
  </si>
  <si>
    <t>Шиповник</t>
  </si>
  <si>
    <t>Грецкий орех очищенный</t>
  </si>
  <si>
    <t>Арахис</t>
  </si>
  <si>
    <t>46.31.11.110</t>
  </si>
  <si>
    <t>46.31.11.120</t>
  </si>
  <si>
    <t>46.31.11.130</t>
  </si>
  <si>
    <t>46.31.11</t>
  </si>
  <si>
    <t>46.31.12</t>
  </si>
  <si>
    <t>46.31.13</t>
  </si>
  <si>
    <t>Овощи для АО "Санаторий-профилакторий "Лукоморье"</t>
  </si>
  <si>
    <t>180.20.00005</t>
  </si>
  <si>
    <t>Фрукты и сухофрукты для АО "Санаторий-профилакторий "Лукоморье"</t>
  </si>
  <si>
    <t>Алюминий сернокислый ГОСТ 12966-85</t>
  </si>
  <si>
    <t>Гипохлорид калция 45%</t>
  </si>
  <si>
    <t>Перезарядка ОП-5</t>
  </si>
  <si>
    <t>Перезарядка ОУ-5</t>
  </si>
  <si>
    <t>180.20.00015</t>
  </si>
  <si>
    <t>94.99</t>
  </si>
  <si>
    <t>94.12.10.000</t>
  </si>
  <si>
    <t>46.75.2</t>
  </si>
  <si>
    <t>46.75.12</t>
  </si>
  <si>
    <t>180.20.00018</t>
  </si>
  <si>
    <t>Услуги по ремонту и ТО оборудования</t>
  </si>
  <si>
    <t xml:space="preserve">Сбор, транспортировка, прием и хранение ТКО для АО «Санаторий-профилакторий «Лукоморье» </t>
  </si>
  <si>
    <t>180.20.00023</t>
  </si>
  <si>
    <t xml:space="preserve">ООО "Природа" </t>
  </si>
  <si>
    <t>12.2021</t>
  </si>
  <si>
    <t>45.1.2.1.  Закупки Продукции осуществляемой в соответствии с пунктом 11.9настоящего Положения;</t>
  </si>
  <si>
    <t>45.1.2.1.  Закупки Продукции осуществляемой в соответствии с пунктом 11.9 настоящего Положения;</t>
  </si>
  <si>
    <t>180.20.00024</t>
  </si>
  <si>
    <t>36.00.30.000</t>
  </si>
  <si>
    <t>37.00</t>
  </si>
  <si>
    <t>35.30.11.120</t>
  </si>
  <si>
    <t>35.30.12.110</t>
  </si>
  <si>
    <t>35.14.10.000</t>
  </si>
  <si>
    <t>36.00.1</t>
  </si>
  <si>
    <t>35.30.14</t>
  </si>
  <si>
    <t>180.20.00025</t>
  </si>
  <si>
    <t>180.20.00026</t>
  </si>
  <si>
    <t>46.32.11.000</t>
  </si>
  <si>
    <t>46.32</t>
  </si>
  <si>
    <t>180.20.00002</t>
  </si>
  <si>
    <t>Порошок Тайд  6кг.</t>
  </si>
  <si>
    <t xml:space="preserve">Порошок стиральный </t>
  </si>
  <si>
    <t>Чистящее средство "Комет" 0,4г.</t>
  </si>
  <si>
    <t xml:space="preserve">Чистящее средство "Санокс" </t>
  </si>
  <si>
    <t>чистящее средство для стекол</t>
  </si>
  <si>
    <t>чистящее ср-во для ковров</t>
  </si>
  <si>
    <t>отбеливающее ср-во "Босс"</t>
  </si>
  <si>
    <t>Бумага туалетная</t>
  </si>
  <si>
    <t>мыло жидкое 5л.</t>
  </si>
  <si>
    <t>мыло жидкое280 мл</t>
  </si>
  <si>
    <t>Мыло хозяйственное 72% 200гр.</t>
  </si>
  <si>
    <t>Мыло ароматное цветочное 100гр.</t>
  </si>
  <si>
    <t>Средство для чистки труб</t>
  </si>
  <si>
    <t>Салфетка бумажные</t>
  </si>
  <si>
    <t>губка для мытья посуды</t>
  </si>
  <si>
    <t>Средство для чисстки туалета 1л</t>
  </si>
  <si>
    <t>Полотно частопрошивное 1,4*70 рулон</t>
  </si>
  <si>
    <t>Кондиционер для белья Ленор 910мл</t>
  </si>
  <si>
    <t>салфетки для протирания мебели</t>
  </si>
  <si>
    <t>Щетка для одежды</t>
  </si>
  <si>
    <t>Швабра деревянная 170 см.</t>
  </si>
  <si>
    <t>Щетка для пола без черенка жесткая</t>
  </si>
  <si>
    <t>Перчатки х/б серые с ПВХ</t>
  </si>
  <si>
    <t>Полотенца бумажные 2сл.</t>
  </si>
  <si>
    <t>Губка для посуды металлическая</t>
  </si>
  <si>
    <t>180.20.00010</t>
  </si>
  <si>
    <t>46.46.11.000</t>
  </si>
  <si>
    <t>10.71.11.111</t>
  </si>
  <si>
    <t>10.71.1</t>
  </si>
  <si>
    <t>180.20.00006</t>
  </si>
  <si>
    <t>Хлебобулочные изделия для АО "Санаторий-профилакторий "Лукоморье"</t>
  </si>
  <si>
    <t xml:space="preserve"> Устройство  кровли  грязелечебницы   для нужд АО "Санаторий-профилакторий "Лукоморье</t>
  </si>
  <si>
    <t>41</t>
  </si>
  <si>
    <t>180.20.00050</t>
  </si>
  <si>
    <t>3.1</t>
  </si>
  <si>
    <t>180.20.00007</t>
  </si>
  <si>
    <t>Литр</t>
  </si>
  <si>
    <t>19.20.21.121</t>
  </si>
  <si>
    <t>19.20.1</t>
  </si>
  <si>
    <t>180.20.00049</t>
  </si>
  <si>
    <t>Поставка Аппарат для комбинированной терапии Soleoline, варианты исполнений: 1. Soleo Sono (с 1 ультразвуковой головкой  5 см2)
 для АО «Санаторий-профилакторий «Лукоморье»»</t>
  </si>
  <si>
    <t>Поставка «Тренажеров уличных с площадкой и навесом для АО «Санаторий-профилакторий «Лукоморье»»</t>
  </si>
  <si>
    <t>180.20.00048</t>
  </si>
  <si>
    <t>32.30.14.121</t>
  </si>
  <si>
    <t>180.20.00019</t>
  </si>
  <si>
    <t>180.20.00038</t>
  </si>
  <si>
    <t>Услуги диагностики и  поверки приборов</t>
  </si>
  <si>
    <t>Услуги диагностики и  поверки средств измерений</t>
  </si>
  <si>
    <t>180.20.00036</t>
  </si>
  <si>
    <t xml:space="preserve">Контроль лабораторный производственный в буфете ДК "Современник" </t>
  </si>
  <si>
    <t>Контроль лабораторный производственный на пищеблоке санатория "лукоморье"</t>
  </si>
  <si>
    <t>Контроль лабораторный производственный ДК "Современник"</t>
  </si>
  <si>
    <t xml:space="preserve">Контроль лабораторный производственный в санатории-профилактоприи "Лукоморье" </t>
  </si>
  <si>
    <t>180.20.00035</t>
  </si>
  <si>
    <t>гемостаб FeSO4</t>
  </si>
  <si>
    <t>Фторлак (омега-дент)</t>
  </si>
  <si>
    <t>гель для расширения каналовЭДТУ</t>
  </si>
  <si>
    <t>Ионосит базлайнер 1,5г</t>
  </si>
  <si>
    <t>штифты гуттаперчевые № 30</t>
  </si>
  <si>
    <t>диски полировочные Sof-lex коричневые маленькие</t>
  </si>
  <si>
    <t>диски полировочные Sof-lex коричневые большие</t>
  </si>
  <si>
    <t>диски полировочные Sof-lex желтые большие</t>
  </si>
  <si>
    <t>наконечник турбинный MERCURY 361К</t>
  </si>
  <si>
    <t>ротарная группа (картридж) к наконечнику турбинный MERCURY 361К</t>
  </si>
  <si>
    <t>Нить ретраккционная № 0, №00</t>
  </si>
  <si>
    <t>Боры алмазные А3</t>
  </si>
  <si>
    <t>Боры ТВС для турбин нак-ка КМИЗ</t>
  </si>
  <si>
    <t>Девит - арс</t>
  </si>
  <si>
    <t>Резодент</t>
  </si>
  <si>
    <t>EsCom 100 набор 8 шприцов с протравкой и бондингом</t>
  </si>
  <si>
    <t>Гель д/травления FineEtch (шпр 5 мл) Spident</t>
  </si>
  <si>
    <t>Адгезиф EsBond  (5мл) однокомпонентный  Spident (Корея)</t>
  </si>
  <si>
    <t>Унифас</t>
  </si>
  <si>
    <t xml:space="preserve">Ультракаин Д-С (Артикаин+Эпинефрин) 1:200000 1,7 мл (пл. 10 шт) </t>
  </si>
  <si>
    <t xml:space="preserve">Ультракаин Д-С форте (Артикаин+Эпинефрин) 1:200000 1,7 мл (пл. 10 шт) </t>
  </si>
  <si>
    <t>Артикаин № 100</t>
  </si>
  <si>
    <t>Иглы для карпульного шприца 0,4х38</t>
  </si>
  <si>
    <t>Глассин бейз</t>
  </si>
  <si>
    <t>Слюноотсосы № 100</t>
  </si>
  <si>
    <t>Дентин-паста</t>
  </si>
  <si>
    <t>Гипохлорит натрия 3,25%</t>
  </si>
  <si>
    <t>Аппликаторы для бондинга М</t>
  </si>
  <si>
    <t>Аппликаторы для бондинга S</t>
  </si>
  <si>
    <t>Полоски шлифовальные желто-зеленые</t>
  </si>
  <si>
    <t>Полоски шлифовальные зелено-голубые</t>
  </si>
  <si>
    <t>Иглы для карпульного шприца 0,3х25</t>
  </si>
  <si>
    <t>Полоски шлифовальные № разные</t>
  </si>
  <si>
    <t>Гуттаперчевые штифты № 25</t>
  </si>
  <si>
    <t xml:space="preserve">Энлометазон </t>
  </si>
  <si>
    <t>Бумажные штифты № 25</t>
  </si>
  <si>
    <t>Бумажные штифты № 30</t>
  </si>
  <si>
    <t>Полирпласт Z+F</t>
  </si>
  <si>
    <t>К-файлы (уп-6шт.) Pro-Endo VDW (№10/25 мм)</t>
  </si>
  <si>
    <t>К-файлы (уп-6шт.) Pro-Endo VDW (№15/25 мм)</t>
  </si>
  <si>
    <t>К-файлы (уп-6шт.) Pro-Endo VDW (№20/25 мм)</t>
  </si>
  <si>
    <t>К-файлы (уп-6шт.) Pro-Endo VDW (№25/25 мм)</t>
  </si>
  <si>
    <t>К-файлы (уп-6шт.) Pro-Endo VDW (№30/25 мм)</t>
  </si>
  <si>
    <t>Н-файлы (уп-6шт.) Pro-Endo VDW (№10/25 мм)</t>
  </si>
  <si>
    <t>Н-файлы (уп-6шт.) Pro-Endo VDW (№15/25 мм)</t>
  </si>
  <si>
    <t>Н-файлы (уп-6шт.) Pro-Endo VDW (№20/25 мм)</t>
  </si>
  <si>
    <t>Н-файлы (уп-6шт.) Pro-Endo VDW (№25/25 мм)</t>
  </si>
  <si>
    <t>Н-файлы (уп-6шт.) Pro-Endo VDW (№30/25 мм)</t>
  </si>
  <si>
    <t>Полоски 1.040 сепарац. Лавсан. 8 мм ТОР ВМ (100шт)</t>
  </si>
  <si>
    <t>Полоски 1.040 сепарац. Лавсан. 10 мм ТОР ВМ (100шт)</t>
  </si>
  <si>
    <t>Анкерные штифты (12 шт) (L1)</t>
  </si>
  <si>
    <t>Анкерные штифты (12 шт) (L2)</t>
  </si>
  <si>
    <t>Анкерные штифты (12 шт) (L3)</t>
  </si>
  <si>
    <t>Анкерные штифты (12 шт) (L4)</t>
  </si>
  <si>
    <t>Анкерные штифты (12 шт) (S1)</t>
  </si>
  <si>
    <t>Анкерные штифты (12 шт) (S2)</t>
  </si>
  <si>
    <t>Анкерные штифты (12 шт) (S3)</t>
  </si>
  <si>
    <t>Клинья деревянные (уп.-4*50 шт.) цветокод 4-х типов 1.083 ТОР ВМ</t>
  </si>
  <si>
    <t>Метрозоль (8г) ОМЕГА</t>
  </si>
  <si>
    <t>Альвостаз губка (30 шт.) с йодоформом ОМЕГА</t>
  </si>
  <si>
    <t>Нон арсеник  (6,5г) для девитализации пульпы ОМЕГА</t>
  </si>
  <si>
    <t>Головка Kenda - полир для композита, стеклоиономера, (роз, бел, зел) компомера</t>
  </si>
  <si>
    <t>Щетка полировальная угловая нейлоновая</t>
  </si>
  <si>
    <t>Зерколо стоматологическое PRIMA без ручки</t>
  </si>
  <si>
    <t>Ручка для зеркала</t>
  </si>
  <si>
    <t xml:space="preserve">Пинцет зубной изогнутый </t>
  </si>
  <si>
    <t>Штопфер-гладилка №1</t>
  </si>
  <si>
    <t>Штопфер-гладилка №2</t>
  </si>
  <si>
    <t>Штопфер-гладилка №3</t>
  </si>
  <si>
    <t>Скальпель стерильный (№15)</t>
  </si>
  <si>
    <t>Пульпэкстракторы короткие (100шт) КМИ3</t>
  </si>
  <si>
    <t>Матрицы 1.0971 конт.секц.метал.малые с выступом (10шт.) ТОР ВМ</t>
  </si>
  <si>
    <t>Матрицы 1.0972 конт.секц.метал.малые без  выступа (10шт.) ТОР ВМ</t>
  </si>
  <si>
    <t>Матрицы 1.0973 конт.секц.метал.бол без выступа (10шт.) ТОР ВМ</t>
  </si>
  <si>
    <t>Матрицы 1.0974 конт.секц.метал.бол с выступом (10шт.) ТОР ВМ</t>
  </si>
  <si>
    <t>Матрицы 1.0975 конт.секц.метал.средние с выступом (10шт.) ТОР ВМ</t>
  </si>
  <si>
    <t>Матрицы 1.0976 конт.секц.метал.средние (10шт.) ТОР ВМ</t>
  </si>
  <si>
    <t>Sof-lex диски 2380 3М СОФ ЛЕКС Ознакомительный набор (240 дисков, 1 держатель) - сверхтонкие жесткие контурирующие/полировочные диски</t>
  </si>
  <si>
    <t>Мяч баскетбольный</t>
  </si>
  <si>
    <t>Мяч волейбольный</t>
  </si>
  <si>
    <t>Мяч футбольный</t>
  </si>
  <si>
    <t>Мяч резиновый большой</t>
  </si>
  <si>
    <t>Мяч резиновый средний</t>
  </si>
  <si>
    <t>Скакалка длинная</t>
  </si>
  <si>
    <t>Обруч пластмассовый</t>
  </si>
  <si>
    <t>Кегли по 6 шт.</t>
  </si>
  <si>
    <t>Сетка волейбольная</t>
  </si>
  <si>
    <t>Круг надувной 61 см</t>
  </si>
  <si>
    <t>Жилет плавательный</t>
  </si>
  <si>
    <t>Нарукавники надувные плавательные на 6-10 лет</t>
  </si>
  <si>
    <t>Мяч надувной</t>
  </si>
  <si>
    <t>32.30.15.110</t>
  </si>
  <si>
    <t>180.20.00011</t>
  </si>
  <si>
    <t>Шашки/Нарды/Шахматы</t>
  </si>
  <si>
    <t>Гравюра с эффектом голографи "Маленький котенок"</t>
  </si>
  <si>
    <t>Лучистые кристалы "Зеленый кристалл"</t>
  </si>
  <si>
    <t>Фоторамки из гипса "На клумбе"</t>
  </si>
  <si>
    <t>Брелоки. Плетение из бусин "Совушка"</t>
  </si>
  <si>
    <t>Конструктор Город мастеров Полицейский вертолет</t>
  </si>
  <si>
    <t>НИ "Мафия"</t>
  </si>
  <si>
    <t xml:space="preserve">НИ Кто я? </t>
  </si>
  <si>
    <t>Медведь мультиколор 15 см</t>
  </si>
  <si>
    <t>Клатч с пайетками на цепочке 20*13 см</t>
  </si>
  <si>
    <t>Рюкзак плюшевый Смайлы 33*27 см</t>
  </si>
  <si>
    <t>Бадминтон 2 ракетка дерево + волан</t>
  </si>
  <si>
    <t>Конструктор Город мастеров Армия</t>
  </si>
  <si>
    <t>Набор для настольного тенниса , 2 ракетки , 3 шарика</t>
  </si>
  <si>
    <t>Мяч Д 200 футбольный с эмблемой</t>
  </si>
  <si>
    <t>Дартс с шариками-липучками 28 см</t>
  </si>
  <si>
    <t>47.65</t>
  </si>
  <si>
    <t>47.65.10.000</t>
  </si>
  <si>
    <t>46.49.33</t>
  </si>
  <si>
    <t>46.49.23.000</t>
  </si>
  <si>
    <t>Шар 12 "Ассорти, пастель+декор 100 шт.</t>
  </si>
  <si>
    <t>Бумага "Снегурочка" А4 (80г, 98% Сыктывкар) 500 л.</t>
  </si>
  <si>
    <t>Бумага цвет. De VENTE А 4 250л. 80г/м интенсив. 5 цв.</t>
  </si>
  <si>
    <t xml:space="preserve">Цветная бумага 8 цв. 16 л. </t>
  </si>
  <si>
    <t>Ручка шариковая СТАММ синяя</t>
  </si>
  <si>
    <t>Карандаш ч/г De VENTE Архитектор заточенный</t>
  </si>
  <si>
    <t>Карандаши цветные восковые</t>
  </si>
  <si>
    <t>Карандаши 12 цв.  ч/г De VENTE , М, диаметр грифеля 2,65мм, шестигранные</t>
  </si>
  <si>
    <t>Альбом для рисования 12л. "Яркие краски"</t>
  </si>
  <si>
    <t>Стакан-непроливайка двойной ассорти</t>
  </si>
  <si>
    <t>Акварель 12 цв. Енот в Красном море медовая б/к</t>
  </si>
  <si>
    <t>Бумага гофрированная 50*250 см белая</t>
  </si>
  <si>
    <t>Бумага гофрированная 50*250 см желтая</t>
  </si>
  <si>
    <t>Бумага гофрированная 50*250 см зеленая</t>
  </si>
  <si>
    <t>Бумага гофрированная 50*250 см изумрудная</t>
  </si>
  <si>
    <t>Бумага гофрированная 50*250 см голубая</t>
  </si>
  <si>
    <t>Бумага гофрированная 50*250 см красная</t>
  </si>
  <si>
    <t>Набор маркеров 4цв. 3 мм</t>
  </si>
  <si>
    <t>Краски пальчиковые 6 цв. Морские приключения Енота 360 г.</t>
  </si>
  <si>
    <t>Клей ПВА-М 125 гр. Желтый флакон</t>
  </si>
  <si>
    <t>Клей-карандаш быстросох.</t>
  </si>
  <si>
    <t>Скотч 48*66 прозрачный</t>
  </si>
  <si>
    <t>Клейкая лента 19*33 м 35 мкм</t>
  </si>
  <si>
    <t xml:space="preserve">Степлер № 10 </t>
  </si>
  <si>
    <t>Скобы № 10</t>
  </si>
  <si>
    <t>Фломастеры 12 цв. С вентилируемым колпачком</t>
  </si>
  <si>
    <t>Мелки школьные цв. 9 цв.</t>
  </si>
  <si>
    <t>Ластик</t>
  </si>
  <si>
    <t>Набор кистей белка № 1,2,3,4,5,6</t>
  </si>
  <si>
    <t>Гуашь 6 цв. "Классика" 20 мл.</t>
  </si>
  <si>
    <t>Точилка с 1 отв. С контейнером</t>
  </si>
  <si>
    <t>Пластилин 8 цв.</t>
  </si>
  <si>
    <t>Грамота спорт</t>
  </si>
  <si>
    <t>Бейдж 90*56 с булавкой и клипом</t>
  </si>
  <si>
    <t>Ножницы канцелярские 16 см, черные</t>
  </si>
  <si>
    <t>Батарейка АА</t>
  </si>
  <si>
    <t>Батарейка ААА</t>
  </si>
  <si>
    <t>Батарейка MN крона</t>
  </si>
  <si>
    <t>Ручка шариковая черная 1,0 мм</t>
  </si>
  <si>
    <t>Ручка шариковая красная 1,0 мм</t>
  </si>
  <si>
    <t>Стержень 152 мм (синий) на масляной основе 0,7</t>
  </si>
  <si>
    <t>Ручка гелевая, черная 0,7 мм с резиновым держателем</t>
  </si>
  <si>
    <t>Бумага писчая А4 500л. (65г. 75% бел.)</t>
  </si>
  <si>
    <t>Картон белый 8л. А4 мелован</t>
  </si>
  <si>
    <t>Ватман А1 610*860 мм 200г/м</t>
  </si>
  <si>
    <t>Линейка м30 см флюр пласт</t>
  </si>
  <si>
    <t>Корректор 20мл</t>
  </si>
  <si>
    <t>Кнопки канцелярские 10 мм (100шт./уп)</t>
  </si>
  <si>
    <t>Скрепки 28 мм овал без покрытия (100шт./уп)</t>
  </si>
  <si>
    <t>Кнопки силовые 9 мм цветные (100шт/уп)</t>
  </si>
  <si>
    <t>Степлер № 24/6/26/6 20 л. бордовый</t>
  </si>
  <si>
    <t>Скобы № 24 /6</t>
  </si>
  <si>
    <t>Записная книжка 80 л А6 кл. на гребне Бумвинил</t>
  </si>
  <si>
    <t>Блокнот 80 л. на гребне</t>
  </si>
  <si>
    <t>Тетрадь 48л. Бумвинил А5 синий</t>
  </si>
  <si>
    <t>Тетрадь 96л. Бумвинил А5 синий</t>
  </si>
  <si>
    <t xml:space="preserve">Тетрадь 18л.в клетку </t>
  </si>
  <si>
    <t>папка-скоросшиватель с прозр верх</t>
  </si>
  <si>
    <t>Скоросшиватель карт. 320г/м2 белый</t>
  </si>
  <si>
    <t>Папка для бумаг с завязками 300г/м2 белая</t>
  </si>
  <si>
    <t>Папка с 20 вклад. Красная</t>
  </si>
  <si>
    <t>Папка с 30 вклад.</t>
  </si>
  <si>
    <t>Папка с 40 вклад.</t>
  </si>
  <si>
    <t>Папка с 60 вклад.</t>
  </si>
  <si>
    <t>Папка с 100 вклад.</t>
  </si>
  <si>
    <t>Папка -конверт на кнопке А4</t>
  </si>
  <si>
    <t>Папка с арочным механизмом А4</t>
  </si>
  <si>
    <t>Калькулятор 16-разр</t>
  </si>
  <si>
    <t>Зажим для бумаг 15 мм 12 шт. цветные</t>
  </si>
  <si>
    <t>Зажим для бумаг 19 мм 12 шт. черные</t>
  </si>
  <si>
    <t>Зажим для бумаг 32мм 12 шт. черные</t>
  </si>
  <si>
    <t>Зажим для бумаг 41 мм 12 шт. черные</t>
  </si>
  <si>
    <t>Зажим для бумаг 51 мм 12 шт. черные</t>
  </si>
  <si>
    <t>Блок для записей 90*90*50белый непрокл офсет 80г/м2 96%</t>
  </si>
  <si>
    <t>Нож канцелярский 18 мм</t>
  </si>
  <si>
    <t>Дыроков 40л. С линейкой</t>
  </si>
  <si>
    <t>Ножницы канцелярские 18 см, черные</t>
  </si>
  <si>
    <t>Папка-вкладыш А4 40 мкм (100шт/уп)</t>
  </si>
  <si>
    <t>Календарь на 2020 г. Настенный 305*675 спираль 80г</t>
  </si>
  <si>
    <t>Календарь на 2020 г. Настольный перекидной</t>
  </si>
  <si>
    <t>Булавки 30 мм 500шт./уп.</t>
  </si>
  <si>
    <t>180.20.00008</t>
  </si>
  <si>
    <t>Стерокс 5 л</t>
  </si>
  <si>
    <t>Жавель 500 таб</t>
  </si>
  <si>
    <t>Оптимакс интро</t>
  </si>
  <si>
    <t>Скиния</t>
  </si>
  <si>
    <t>диаспрей</t>
  </si>
  <si>
    <t>емкости для колюще-режущих инструментов малого объема (250 мл)</t>
  </si>
  <si>
    <t>перчатки S</t>
  </si>
  <si>
    <t>перчатки М</t>
  </si>
  <si>
    <t>дозаторы (малого объема)</t>
  </si>
  <si>
    <t>Шпатели деревянные 100 шт</t>
  </si>
  <si>
    <t xml:space="preserve">простыни одноразовые 140х200 </t>
  </si>
  <si>
    <t>шапочки одноразовые 100 шт</t>
  </si>
  <si>
    <t>тонометр автомат омрон</t>
  </si>
  <si>
    <t>гигрометр психометрический</t>
  </si>
  <si>
    <t>УФ-камера Панмед</t>
  </si>
  <si>
    <t>Пакеты для отходов класса В 80л № 100</t>
  </si>
  <si>
    <t>Пакеты для плевательниц стоматологических № 100</t>
  </si>
  <si>
    <t>46.46.1</t>
  </si>
  <si>
    <t>Термометр цифровой AMDT14 большой дисплей N 1</t>
  </si>
  <si>
    <t>ВАТНЫЕ ПАЛОЧКИ ПАКЕТ N100</t>
  </si>
  <si>
    <t>Бинт полимерный жестк фикс 2.5см*1.8м белый N 1</t>
  </si>
  <si>
    <t>Салфетки марл стер 8-ми слойные 7.5 х 7.5 см N 10</t>
  </si>
  <si>
    <t>Аджисепт /классич./ табл. д/рассас. х24</t>
  </si>
  <si>
    <t>АДРЕНАЛИН - СОЛОФАРМ Р-Р ДЛЯ ИНЪЕКЦИЙ 1МГ/МЛ АМП. 1МЛ №5</t>
  </si>
  <si>
    <t>Азитромицин 500мг Таб. п/пл/об. Х3 (R)</t>
  </si>
  <si>
    <t>Аква Марис Классический спрей назальный /морская вода/ 30мл Б</t>
  </si>
  <si>
    <t>АКТОВЕГИН Р-Р Д/ИН. АМП. 40МГ/МЛ 5МЛ №5</t>
  </si>
  <si>
    <t>Алмагель сусп. внутр. пр фл. 170 мл. (мерн.ложка) х1</t>
  </si>
  <si>
    <t>Алфлутоп р-р д/инъек. амп. 1 мл. х10</t>
  </si>
  <si>
    <t>Амбробене сироп 15 мг/5 мл фл. 100 мл. х1</t>
  </si>
  <si>
    <t>Амлодипин табл. 10 мг N 30</t>
  </si>
  <si>
    <t>Аммиака р-р 10% 40мл фл.темн.стек.</t>
  </si>
  <si>
    <t>Амоксициллин капс. 500 мг х20</t>
  </si>
  <si>
    <t>АНАЛЬГИН 0.5/МЛ 2МЛ N10 АМП Р-Р В/В В/М</t>
  </si>
  <si>
    <t>Анальгин 0.5г №10 таб. (Фармстандарт)</t>
  </si>
  <si>
    <t>Андипал таб. №10</t>
  </si>
  <si>
    <t>Антигриппин таб.шип.д/дет. №30</t>
  </si>
  <si>
    <t>Анузол свечи N 10</t>
  </si>
  <si>
    <t>Аскорбинка с глюкозой плюс ФармГрупп 500мг тб N 10</t>
  </si>
  <si>
    <t>Аскорбиновая к-та пор. Апельсин 2.5 г х1</t>
  </si>
  <si>
    <t>АСКОРБИНОВАЯ К-ТА СЕСАНА N100 ДРАЖЕ</t>
  </si>
  <si>
    <t>АСПАРКАМ ТАБ. №50</t>
  </si>
  <si>
    <t>Аторвастатин табл п/о плен 20 мг х30</t>
  </si>
  <si>
    <t>Ацетилсалициловая кислота 0.5 N 10</t>
  </si>
  <si>
    <t>Бальзам Спасатель для ран 30г N 1</t>
  </si>
  <si>
    <t>Баралгин М 500мг/мл 5мл №5 амп.</t>
  </si>
  <si>
    <t>Беродуал р-р д/ингал фл/кап 20 мл. х1</t>
  </si>
  <si>
    <t>Бетагистин 24мг №30 таб.</t>
  </si>
  <si>
    <t>Бинт мед.7х14 стер. инд.уп. плотн.30</t>
  </si>
  <si>
    <t>Бинт стерильный инд уп 5м х 10см N 1</t>
  </si>
  <si>
    <t>Бисопролол табл.п.п.о. 10 мг N 30</t>
  </si>
  <si>
    <t>Борная кислота р-р спирт 3% фл 10мл N 1</t>
  </si>
  <si>
    <t>БРИЛЛИАНТОВЫЙ ЗЕЛЕН 1% 10МЛ ФЛАК СПИРТ Р-Р</t>
  </si>
  <si>
    <t>Бромгексин 0.008 N 50</t>
  </si>
  <si>
    <t>Вазелин 25г банка</t>
  </si>
  <si>
    <t>Вазелиновое масло косм. фл. 100 мл. х1</t>
  </si>
  <si>
    <t>Валерианы Настойка 25мл Фл.т/с Инд. упак. Б М</t>
  </si>
  <si>
    <t>Валерианы экстракт таб.п/п/о 0.02 №10</t>
  </si>
  <si>
    <t>Валидол с изомальтом тб N 10</t>
  </si>
  <si>
    <t>Валокордин капли фл. 20мл (скидка в цене 7% при заказе кратно 11 уп)</t>
  </si>
  <si>
    <t>ВЕРАПАМИЛ 0.0025/МЛ 2МЛ N10 АМП Р-Р В/В /ОЗОН/</t>
  </si>
  <si>
    <t>Верапамил 0.04г №50 таб. п/пл/о</t>
  </si>
  <si>
    <t>Верошпирон капс. 100 мг х30</t>
  </si>
  <si>
    <t>Визин классический 0.05% 15мл гл. капли фл/кап.</t>
  </si>
  <si>
    <t>ВИНПОЦЕТИН 0.005 N50 ТАБЛ /ФАРМПРОЕКТ/</t>
  </si>
  <si>
    <t>Випросал В" 50г мазь"</t>
  </si>
  <si>
    <t>Вишневского линимент 25г N 1</t>
  </si>
  <si>
    <t>Гастал №60 таб.</t>
  </si>
  <si>
    <t>Гексорал 0.2% 40мл аэр.</t>
  </si>
  <si>
    <t>ГЕПТОР 0.4 N5 ФЛАК ЛИОФ В/В В/М+Р-ЛЬ</t>
  </si>
  <si>
    <t>ГЕПТОР ТАБ. П/О КИШЕЧНОРАСТ. 400МГ №20</t>
  </si>
  <si>
    <t>Гидрокортизон-Рихтер 25 мг+5 мг/мл №1 сусп.фл.</t>
  </si>
  <si>
    <t>Гипотиазид таб. 0.1 №20</t>
  </si>
  <si>
    <t>ГЛИЦИН ТАБЛЕТКИ ПОДЪЯЗЫЧНЫЕ 100 МГ №50</t>
  </si>
  <si>
    <t>Глюкоза 5% фл 200мл (д/стационаров) N 1</t>
  </si>
  <si>
    <t>Глюкоза амп 40% 10мл N 10</t>
  </si>
  <si>
    <t>Дез. средство Велтосепт-2" 0.1 л спрей"</t>
  </si>
  <si>
    <t>Дексаметазон амп 4 мг/мл 1 мл N 10</t>
  </si>
  <si>
    <t>Диазолин 0.05 г №10 таб.</t>
  </si>
  <si>
    <t>Дибазол амп 1% 5мл N 10</t>
  </si>
  <si>
    <t>Диклофенак ретард 0.1г №20 таб. п/о (Озон)</t>
  </si>
  <si>
    <t>Диклофенак-АКОС р-р в/м введ 25 мг/мл амп 3 мл х5</t>
  </si>
  <si>
    <t>Димедрол тб 50мг N 10</t>
  </si>
  <si>
    <t>Димексид конц-т д/р-ра наруж пр. фл. 100 мл. х1</t>
  </si>
  <si>
    <t>Дротаверин 2% 2мл №10 р-р д/инъек. амп.(Биохимик)</t>
  </si>
  <si>
    <t>Дротаверин тб 40мг N 20</t>
  </si>
  <si>
    <t>Дюспаталин 200мг №30 капс.пролонг.высвобождения</t>
  </si>
  <si>
    <t>Ибупрофен сусп. внутр. пр д/детей 100мг/5мл фл. 100 мл (мерн. ложка) х1.</t>
  </si>
  <si>
    <t>Ибупрофен таблетки 200мг №50</t>
  </si>
  <si>
    <t>Ингалипт-Н аэроз. (спрей) фл. 30 г. х1</t>
  </si>
  <si>
    <t>Индапамид МВ Штада 1.5мг №30 таб. пролонг. д-я п/пл/о</t>
  </si>
  <si>
    <t>Индометацин мазь 10% 40г N 1</t>
  </si>
  <si>
    <t>Ихтиол мазь 20 % туба  25 г. х1</t>
  </si>
  <si>
    <t>Йода спиртовой раствор фл 5% 10мл N 1</t>
  </si>
  <si>
    <t>КАВИНТОН ТАБ. 5МГ №50</t>
  </si>
  <si>
    <t>Кагоцел 12мг №20 таб.</t>
  </si>
  <si>
    <t>Кальция глюконат амп 10% 10мл N 10</t>
  </si>
  <si>
    <t>Кальция глюконат БАД тб N 10</t>
  </si>
  <si>
    <t>Кальция хлорид амп 10% 10мл N 10</t>
  </si>
  <si>
    <t>Каметон спрей 30 г N 1</t>
  </si>
  <si>
    <t>Каптоприл табл. 25 мг уп. яч. контур х40</t>
  </si>
  <si>
    <t>Каптоприл табл. 50 мг х40.</t>
  </si>
  <si>
    <t>Карипазим лиофилизат д/пригот р-ра д/наруж применения 350 ПЕ N 1</t>
  </si>
  <si>
    <t>Кеторолак Велфарм р-р в/в.в/м введ 30 мг/мл амп. 1 мл х10</t>
  </si>
  <si>
    <t>Кеторолак тб 10мг N 20</t>
  </si>
  <si>
    <t>КЛЕЕНКА ПОДКЛАДНАЯ ПВХ ВИТАЛФАРМ 0.48Х0.68М В КОЛЯСКУ /725</t>
  </si>
  <si>
    <t>Коделак Бронхо №10 таб.</t>
  </si>
  <si>
    <t>Колдрекс ХотРем /мед-лимон/ х10</t>
  </si>
  <si>
    <t>Комбилипен р-р д/внутримыш введения 2мл N 10</t>
  </si>
  <si>
    <t>Конкор АМ таб. 10мг+10мг №30</t>
  </si>
  <si>
    <t>КОРВАЛОЛ N20 ТАБЛ</t>
  </si>
  <si>
    <t>Корвалол капли д/внут. пр фл./кап. инд.уп. 15 мл. х1</t>
  </si>
  <si>
    <t>Кордиамин капли 25 % 30 мл. х1</t>
  </si>
  <si>
    <t>Кордиамин р-р д/инъек. 250 мг/мл  амп. 2 мл. х10</t>
  </si>
  <si>
    <t>КОРИНФАР ТАБ. ПРОЛОНГ. ДЕЙСТВ. П/О ПЛЁН. 10МГ №50</t>
  </si>
  <si>
    <t>Косметическое масло мяты 15мл инд уп N 1</t>
  </si>
  <si>
    <t>Кофеин-бензоат натрия раствор 200мг/мл 1мл №10</t>
  </si>
  <si>
    <t>КОФЕИН-БЕНЗОАТ НАТРИЯ ТАБ. 100МГ №10</t>
  </si>
  <si>
    <t>Крем Детский 45мл N 1</t>
  </si>
  <si>
    <t>Ксилен 0.1% 10мл капли фл/кап. полимерные</t>
  </si>
  <si>
    <t>КСИЛЕН КАПЛИ НАЗАЛЬНЫЕ 0.05% 10МЛ (ФЛАКОН-КАПЕЛЬНИЦА) №1</t>
  </si>
  <si>
    <t>Ланцеты Accu-chek Softclix №25</t>
  </si>
  <si>
    <t>ЛАНЦЕТЫ АККУ-ЧЕК ФАСТКЛИКС ДЛЯ ПРОКОЛА N24</t>
  </si>
  <si>
    <t>Левомеколь 40г мазь</t>
  </si>
  <si>
    <t>Левомицетин-ДИА капли глаз. 0.25 % фл/кап 10 мл. инд. уп х1</t>
  </si>
  <si>
    <t>ЛЕЙКОПЛАСТЫРЬ SFM-PLASTER МЕДИЦИНСКИЙ ФИКСИРУЮЩИЙ ТКАНЕВЫЙ 1X500СМ</t>
  </si>
  <si>
    <t>Лейкопластырь бактериц. 4 х 10см х1</t>
  </si>
  <si>
    <t>Либексин 100мг №20 таб.</t>
  </si>
  <si>
    <t>Лидокаин р-р д/инъек. 20 мг/мл амп. 2 мл. х10</t>
  </si>
  <si>
    <t>ЛИДОКАИН СПРЕЙ Д/МЕСТ. ПРИМ. ДОЗИР. 4.6 МГ/ДОЗА 38Г (650 ДОЗ) (ФЛ.+ДОЗИР. НАСОС С РАСПЫЛИТ.) №1</t>
  </si>
  <si>
    <t>Лизиноприл тб 10мг N 30</t>
  </si>
  <si>
    <t>ЛОЗАРТАН ТАБ. П/О ПЛЕН. 100МГ №30</t>
  </si>
  <si>
    <t>ЛОПЕРАМИД 0.002 N20 КАПС/ОЗОН/</t>
  </si>
  <si>
    <t>ЛОРАТАДИН 0.01 N10 ТАБЛ/БИОСИНТЕЗ/</t>
  </si>
  <si>
    <t>ЛЮГОЛЬ РАСТВОР Д/МЕСТ ПРИМ 50.0 ФЛАК С КРЫШ-ДОЗАТ И РАСПЫЛ-НАКОНЕЧ/ЭКОЛАБ</t>
  </si>
  <si>
    <t>Магния сульфат амп 25% 10мл N 10</t>
  </si>
  <si>
    <t>Масло облепиховое пищевое 50мл N 1</t>
  </si>
  <si>
    <t>Масло чайного дерева косметическое фл 15мл N 1</t>
  </si>
  <si>
    <t>Мезатон р-р д/ин. 10 мг/мл 1 мл N 10</t>
  </si>
  <si>
    <t>Мезим форте таб. п/о №20</t>
  </si>
  <si>
    <t>МЕКСИДОЛ 0.05/МЛ 5МЛ N10 АМП Р-Р В/В В/М/АРМАВИР</t>
  </si>
  <si>
    <t>Мексикор 50мг/мл 2мл №10 амп.</t>
  </si>
  <si>
    <t>Мельдоний амп 100мг/мл 5мл N 10</t>
  </si>
  <si>
    <t>Мельдоний Органика 500мг капс N 60</t>
  </si>
  <si>
    <t>МЕТОКЛОПРАМИД 0.005/МЛ 2МЛ N10 АМП Р-Р В/В В/М/БИОХИМИК/</t>
  </si>
  <si>
    <t>Метоклопрамид таб. 0.01 №50</t>
  </si>
  <si>
    <t>Милдронат 10% 5мл №10 амп.д/ в/в. в/м и парабульбар.введ.</t>
  </si>
  <si>
    <t>Милдронат капс. 250 мг х40</t>
  </si>
  <si>
    <t>Мильгамма амп. 2мл №5</t>
  </si>
  <si>
    <t>МУКАЛТИН ТАБ. 50МГ №10</t>
  </si>
  <si>
    <t>Найз табл. 100 мг х20</t>
  </si>
  <si>
    <t>Натрия хлорид р-р д/инъек 0.9 % амп. 10 мл х10</t>
  </si>
  <si>
    <t>Натрия хлорид фл. 0.9% 200мл</t>
  </si>
  <si>
    <t>НАТРИЯ ХЛОРИД-СОЛОФАРМ 0.9% 200МЛ N1 ФЛАК Р-Р Д/ИНФ/ГРОТЕКС</t>
  </si>
  <si>
    <t>НАФТИЗИН 0.1% 10МЛ ФЛАК/КАП КАПЛИ НАЗАЛ/МЭЗ</t>
  </si>
  <si>
    <t>Неосмектин /ваниль/ пор. 3 г. х30</t>
  </si>
  <si>
    <t>Никотиновая к-та 1% 1мл №10</t>
  </si>
  <si>
    <t>НИТРОГЛИЦЕРИН ТАБ. ПОДЪЯЗЫЧНЫЕ 0.5МГ №40</t>
  </si>
  <si>
    <t>Нитроспрей Спрей подъяз. дозир. 0.4мг/доза 10 мл (200 доз) х1</t>
  </si>
  <si>
    <t>НИФЕДИПИН ТАБ. 10МГ №50</t>
  </si>
  <si>
    <t>Но-шпа р-р в/в. в/м введ 20 мг/мл амп. 2 мл. х25</t>
  </si>
  <si>
    <t>НО-ШПА ТАБ. 40 МГ №24</t>
  </si>
  <si>
    <t>Новиган таб.п/п/о №20</t>
  </si>
  <si>
    <t>Новокаин амп 0.5% 5мл N 10</t>
  </si>
  <si>
    <t>Оксолин мазь 0.25% 10г туба</t>
  </si>
  <si>
    <t>Октолипен конц. д/р-ра 0.3/10мл №10</t>
  </si>
  <si>
    <t>ОМЕПРАЗОЛ 0.02 N30 КАПС</t>
  </si>
  <si>
    <t xml:space="preserve">ОТИПАКС 16.0 КАПЛИ УШНЫЕ </t>
  </si>
  <si>
    <t>Панангин конц. д/приг. р-р д/инф. 45.2мг/мл+40мг/мл 10мл амп. х5</t>
  </si>
  <si>
    <t>ПАНКРЕАТИН ТАБЛЕТКИ КИШЕЧНОРАСТВОРИМЫЕ П/О ПЛЕН. 25 ЕД №60. ЯЧЕЙКИ КОНТУРНЫЕ</t>
  </si>
  <si>
    <t>ПАНТЕНОЛ ПЕНА-СПРЕЙ ДЛЯ УХОДА ЗА КОЖЕЙ ЛИЦА И ТЕЛА ВС (БИСИ) АЭР.БАЛЛОН 130 МЛ</t>
  </si>
  <si>
    <t>Папаверина гидрохлорид амп 2% 2мл N 10</t>
  </si>
  <si>
    <t>ПАРАЦЕТАМОЛ МЕДИСОРБ 0.5 N10 ТАБЛ</t>
  </si>
  <si>
    <t>Педикулен Ультра шампунь 200мл</t>
  </si>
  <si>
    <t>Пектусин тб N 10</t>
  </si>
  <si>
    <t>Пенталгин-ICN табл. х12</t>
  </si>
  <si>
    <t>Пентоксифиллин 0.1г №60 таб.п/кишечнораств./о</t>
  </si>
  <si>
    <t>Пентоксифиллин амп 2% 5 мл N 10</t>
  </si>
  <si>
    <t>Перекиси водорода р-р фл пласт 3% 100мл N 1</t>
  </si>
  <si>
    <t>ПИРАЦЕТАМ 0.2/МЛ 5МЛ N10 АМП Р-Р В/В В/М ВВЕД /БОРИСОВ/</t>
  </si>
  <si>
    <t>Пирацетам 200мг Таб. п/пл/об. Х60 (R)</t>
  </si>
  <si>
    <t>Порталак 667мг/мл 250 мл сироп</t>
  </si>
  <si>
    <t>Преднизолон раствор 30мг/мл 1мл N 3</t>
  </si>
  <si>
    <t>ПРИСЫПКА ДЕТСКАЯ С ЧЕРЕДОЙ 40.</t>
  </si>
  <si>
    <t>ПУСТЫРНИКА НАСТОЙКА 25МЛ ИНД</t>
  </si>
  <si>
    <t>Ревит 0.5 Драже Х100</t>
  </si>
  <si>
    <t>Регидрон пор.доз. 18.9г №20</t>
  </si>
  <si>
    <t>РЕЛИФ СУПП. РЕКТ. №12</t>
  </si>
  <si>
    <t>Римантадин таб. 0.05 №20</t>
  </si>
  <si>
    <t>Ринза №10 таб.</t>
  </si>
  <si>
    <t>РУССКАЯ БАНЬКА МАСЛО ИЗ ХВОИ ПИХТЫ 15МЛ</t>
  </si>
  <si>
    <t>САЛФЕТКИ СПИРТОВЫЕ АНТИСЕПТИЧЕСКИЕ СТЕРИЛЬНЫЕ ОДНОРАЗОВЫЕ 60Х100ММ N100</t>
  </si>
  <si>
    <t>Сальбутамол-Фармстандарт 100мкг/доза 200 доз аэроз.</t>
  </si>
  <si>
    <t>Седальгин-НЕО табл. х10</t>
  </si>
  <si>
    <t>Сенаде №500 таб.</t>
  </si>
  <si>
    <t>Септолете тотал табл. д/расс. х16</t>
  </si>
  <si>
    <t>СИНАМ МАСЛО ЭФИРНОЕ ЭВКАЛИПТ 15МЛ ИНД/УП</t>
  </si>
  <si>
    <t>Синафлан мазь 0.025 % туба 15 г. х1</t>
  </si>
  <si>
    <t>Сироп шиповника 100 мл N 1</t>
  </si>
  <si>
    <t>Спазмалгон амп. 5мл №10</t>
  </si>
  <si>
    <t>Спазмалгон табл. х20</t>
  </si>
  <si>
    <t>Спецмазь крем-бальзам пихта сибирская/мурав спирт 44 мл N 1</t>
  </si>
  <si>
    <t xml:space="preserve">СУКРАЗИТ ПОДСЛАСТИТЕЛЬ N1200 </t>
  </si>
  <si>
    <t>СУЛЬФАЦИЛ-НАТРИЯ 20% 1.5МЛ N2 ТЮБ/КАП</t>
  </si>
  <si>
    <t>Супрастин 2% 1мл №5 амп.</t>
  </si>
  <si>
    <t>Супрастин табл. 25 мг х20</t>
  </si>
  <si>
    <t>ТАБЛЕТКИ ОТ КАШЛЯ №20</t>
  </si>
  <si>
    <t>Тавегил 1мг №20 таб.</t>
  </si>
  <si>
    <t>Темпалгин таб.п/п/о № 20</t>
  </si>
  <si>
    <t>ТЕСТ-ПОЛОСКИ АККУ-ЧЕК ПЕРФОРМА №50</t>
  </si>
  <si>
    <t>Тест-полоски д/опр. глюкозы Accu-Chek Active №50</t>
  </si>
  <si>
    <t>Тетрациклин мазь 3% 15г N 1</t>
  </si>
  <si>
    <t>Тромбо АСС 100мг №28 таб.п/кишечнораст/пл/о</t>
  </si>
  <si>
    <t>Уголь активированный тб 0.25г N 10</t>
  </si>
  <si>
    <t xml:space="preserve">Фарингосепт /мед-лимон/ табл. д/рассас. 10 мг х20 </t>
  </si>
  <si>
    <t>ФЕНКАРОЛ 0.025 N20 ТАБЛ</t>
  </si>
  <si>
    <t>Фурацилин р-р д/местн./наруж.прим. 0.02% 200 мл N 1</t>
  </si>
  <si>
    <t>Фурацилин табл. приг. р-р д/наруж. и мест. прим 20 мг х10</t>
  </si>
  <si>
    <t>Фуросемид табл. 40 мг х50</t>
  </si>
  <si>
    <t>Хилак форте капли 30 мл. х1</t>
  </si>
  <si>
    <t>Хлоргексидина биглюконат 0.05% 100мл фл.полим.</t>
  </si>
  <si>
    <t>Холензим таб.п/о №50</t>
  </si>
  <si>
    <t>Церебролизин р-р д/инъек амп. 5 мл. х5</t>
  </si>
  <si>
    <t>Цефтриаксон  пор. д/приг. р-ра в/м. в/в введ 1 г. х1</t>
  </si>
  <si>
    <t>Цианокобаламин(Витамин В12) амп 500мкг 1мл N 10</t>
  </si>
  <si>
    <t>Циклоферон 0.15г №20 таб. п/кишечнораств/о</t>
  </si>
  <si>
    <t>Циннаризин 0.025 N 50</t>
  </si>
  <si>
    <t>Ципрофлоксацин табл. п/о плен 500 мг х10</t>
  </si>
  <si>
    <t>Цитофлавин р-р в/в введ. амп темн стекла 10 мл. х10</t>
  </si>
  <si>
    <t xml:space="preserve">Цитрамон П №10 таб. </t>
  </si>
  <si>
    <t>Шалфей  №20</t>
  </si>
  <si>
    <t>Эгилок табл. 100 мг х60</t>
  </si>
  <si>
    <t>Эналаприл табл. 10 мг уп.конт.яч-пач.карт х20</t>
  </si>
  <si>
    <t>Эринит табл. 10 мг х50</t>
  </si>
  <si>
    <t>Эссенциале-Н р-р для в/вен. введ. 250мг/5мл 5мл №5</t>
  </si>
  <si>
    <t>Эуфиллин амп 2.4% 10мл N 10</t>
  </si>
  <si>
    <t>Шприц 2-х дет. (СТЕРИН) 5 Б с доп. Объемом 21G с иглой (0,8*40)/800</t>
  </si>
  <si>
    <t>Шприц 2-х дет. (СТЕРИН) 10 Б с доп. Объемом 21G с иглой (0,8*40)/600/</t>
  </si>
  <si>
    <t>Системы инфузионные /500/</t>
  </si>
  <si>
    <t>Бахилы пнд. 30 микр 3,5 гр. (2700)</t>
  </si>
  <si>
    <t>46.32.2</t>
  </si>
  <si>
    <t>46.32.12.190</t>
  </si>
  <si>
    <t>колбаса докторская</t>
  </si>
  <si>
    <t>Тирольский сервелат</t>
  </si>
  <si>
    <t>Колбаса сырокопченая</t>
  </si>
  <si>
    <t>Сосиски "Докторские"</t>
  </si>
  <si>
    <t>Сосиски "С молоком"</t>
  </si>
  <si>
    <t>Сардельки</t>
  </si>
  <si>
    <t>Вентчина</t>
  </si>
  <si>
    <t>180.20.00001</t>
  </si>
  <si>
    <t>Колбасные изделия для АО "Санаторий-профилакторий "Лукоморье"</t>
  </si>
  <si>
    <t>180.20.00033</t>
  </si>
  <si>
    <t>Заполнение баллона углекислотой</t>
  </si>
  <si>
    <t>   Соль йодобромная</t>
  </si>
  <si>
    <t xml:space="preserve"> Соль морская</t>
  </si>
  <si>
    <t xml:space="preserve">Хвойная эмульсия по 5л. </t>
  </si>
  <si>
    <t>Каштановая эмульсия по 5л.</t>
  </si>
  <si>
    <t>Эмульсия с ромашкой по 5л.</t>
  </si>
  <si>
    <t>Эмульсия с валерианой по 5л.</t>
  </si>
  <si>
    <t>Скипидарная эмульсия белая по 5л.</t>
  </si>
  <si>
    <t>Скипидарная эмульсия желтая по 5л.</t>
  </si>
  <si>
    <t>Сбор травяной  гипотензивный</t>
  </si>
  <si>
    <t>Сбор травяной  «Сахарный диабет»</t>
  </si>
  <si>
    <t>Сбор  травяной седативный</t>
  </si>
  <si>
    <t>Сбор травяной ромашки</t>
  </si>
  <si>
    <t>Сбор травяной желчегонный</t>
  </si>
  <si>
    <t>Сбор травяной общеукрепляющий детский</t>
  </si>
  <si>
    <t xml:space="preserve">Сбор травяной бронхолегочный № 4 </t>
  </si>
  <si>
    <t>Сбор желудочный</t>
  </si>
  <si>
    <t xml:space="preserve">Сбор урологический </t>
  </si>
  <si>
    <t>Сбор слабительный</t>
  </si>
  <si>
    <t>Программное обеспечение по электронной отчетности Экстерн</t>
  </si>
  <si>
    <t>180.20.00022</t>
  </si>
  <si>
    <t>Право использования программы для ЭВМ "Диадок"</t>
  </si>
  <si>
    <t>Термопаста MX-2 Thermal Compound</t>
  </si>
  <si>
    <t>Смазка WD-40</t>
  </si>
  <si>
    <t>Вентилятор 80x80x25 для блока питания ПК</t>
  </si>
  <si>
    <t>Коннектор RJ-45</t>
  </si>
  <si>
    <t>Кабель VGA 1,5 м.</t>
  </si>
  <si>
    <t>Кабель питания для блока питания ПК</t>
  </si>
  <si>
    <t>Клавиатура</t>
  </si>
  <si>
    <t>Мышь</t>
  </si>
  <si>
    <t>Блок питания ПК 450 Ватт</t>
  </si>
  <si>
    <t>Оперативная память DDR3 2 Gb</t>
  </si>
  <si>
    <t>Набор отверток</t>
  </si>
  <si>
    <t>Вентелятор для ноутбука TOSHIBA Satellite C870-BJK</t>
  </si>
  <si>
    <t>Картридж Hi-Black для HP LJ Enterprise 600/602/603. 10K</t>
  </si>
  <si>
    <t>Роутер беспроводной</t>
  </si>
  <si>
    <t>180.20.00014</t>
  </si>
  <si>
    <t>180.20.00012</t>
  </si>
  <si>
    <t>Заправка картриджа СЕ 278А</t>
  </si>
  <si>
    <t>Заправка картриджа СЕ 390А</t>
  </si>
  <si>
    <t>Заправка картриджа СF 280 X</t>
  </si>
  <si>
    <t>Заправка картриджа СF 210 A, CF 211 A, CF 212A</t>
  </si>
  <si>
    <t>Заправка картриджа СF 283A</t>
  </si>
  <si>
    <t>Заправка картриджа СF 285A</t>
  </si>
  <si>
    <t>Заправка картриджа 106R2183</t>
  </si>
  <si>
    <t>Заправка картриджа TN-3280</t>
  </si>
  <si>
    <t>180.20.00021</t>
  </si>
  <si>
    <t>Крупа овес</t>
  </si>
  <si>
    <t xml:space="preserve">Крупа перловая </t>
  </si>
  <si>
    <t>Крупа гречка</t>
  </si>
  <si>
    <t>Крупа манка</t>
  </si>
  <si>
    <t>Крупа рис круглый</t>
  </si>
  <si>
    <t>Крупа рис пропаренный</t>
  </si>
  <si>
    <t xml:space="preserve">Крупа фасоль </t>
  </si>
  <si>
    <t>Крупа чечевица</t>
  </si>
  <si>
    <t>Крупа нут</t>
  </si>
  <si>
    <t>Крупа булгур</t>
  </si>
  <si>
    <t>Макаронные изделия (крупные)</t>
  </si>
  <si>
    <t>Макаронные изделия (паутинка)</t>
  </si>
  <si>
    <t xml:space="preserve">Мука высший сорт </t>
  </si>
  <si>
    <t>Ананас консервированный</t>
  </si>
  <si>
    <t>Горчица зернистая</t>
  </si>
  <si>
    <t>Зеленый горошек консервированный</t>
  </si>
  <si>
    <t>Консервы рыбные Сайра в масле</t>
  </si>
  <si>
    <t>Консервы рыбные Сайра в томате</t>
  </si>
  <si>
    <t>Кукуруза консервированная</t>
  </si>
  <si>
    <t>Маслины консервированные без косточки</t>
  </si>
  <si>
    <t>молоко сгущенное</t>
  </si>
  <si>
    <t>Огурцы консервированные 3л</t>
  </si>
  <si>
    <t>Крахмал</t>
  </si>
  <si>
    <t>Горчица сухая</t>
  </si>
  <si>
    <t>Дрожжи Пакмая</t>
  </si>
  <si>
    <t xml:space="preserve">Желатин </t>
  </si>
  <si>
    <t>Кубик куриный МАГИ</t>
  </si>
  <si>
    <t>Паста томатная</t>
  </si>
  <si>
    <t>Сахарная пудра</t>
  </si>
  <si>
    <t>Сухари панировочные</t>
  </si>
  <si>
    <t>Уксус 70%</t>
  </si>
  <si>
    <t>Фольга</t>
  </si>
  <si>
    <t>Кориандр</t>
  </si>
  <si>
    <t>Лавровый лист</t>
  </si>
  <si>
    <t>Майонез Махеев0,2</t>
  </si>
  <si>
    <t>Майонез Махеев 0,4</t>
  </si>
  <si>
    <t>Мед</t>
  </si>
  <si>
    <t>Отруби</t>
  </si>
  <si>
    <t>Паприка</t>
  </si>
  <si>
    <t>Перец ч/молотый</t>
  </si>
  <si>
    <t>Приправа д/корейской моркови</t>
  </si>
  <si>
    <t>Соус соевый</t>
  </si>
  <si>
    <t>Соль Соль Илецкая</t>
  </si>
  <si>
    <t>Сахар песок</t>
  </si>
  <si>
    <t>Сахар рафинад 1кг</t>
  </si>
  <si>
    <t>Тарталетки</t>
  </si>
  <si>
    <t>Йогурт</t>
  </si>
  <si>
    <t>Маргарин</t>
  </si>
  <si>
    <t>Масло « Олейна» 1л.</t>
  </si>
  <si>
    <t>Кофе стекло Нескафе 0,1кг</t>
  </si>
  <si>
    <t>Кофе стекло Карт Нуар 0,1кг</t>
  </si>
  <si>
    <t>Кисель</t>
  </si>
  <si>
    <t>Чай гранулированный черный</t>
  </si>
  <si>
    <t>Чай пакетированный Шах 50гр. черный</t>
  </si>
  <si>
    <t>Чай Гринфилд 50 гр. черный</t>
  </si>
  <si>
    <t>Чай Гринфилд 50 гр. зеленый</t>
  </si>
  <si>
    <t xml:space="preserve">Напиток кофейный </t>
  </si>
  <si>
    <t>Бакалея  для АО "Санаторий-профилакторий "Лукоморье"</t>
  </si>
  <si>
    <t>Сыр Российский</t>
  </si>
  <si>
    <t>Сыр Голандский</t>
  </si>
  <si>
    <t>Сыр Ламбер</t>
  </si>
  <si>
    <t>Сыр Фетакса</t>
  </si>
  <si>
    <t>Сырок плавленый натуральный</t>
  </si>
  <si>
    <t>Сырный продукт</t>
  </si>
  <si>
    <t>Сыр для АО "Санаторий-профилакторий "Лукоморье"</t>
  </si>
  <si>
    <t xml:space="preserve">Вафли </t>
  </si>
  <si>
    <t xml:space="preserve">Вафли диабетические </t>
  </si>
  <si>
    <t>Зефир</t>
  </si>
  <si>
    <t>Какао</t>
  </si>
  <si>
    <t>Мини-кекс</t>
  </si>
  <si>
    <t>Конфеты шоколадные</t>
  </si>
  <si>
    <t>Конфеты в коробках</t>
  </si>
  <si>
    <t>Кукурузные палочки 38гр.</t>
  </si>
  <si>
    <t>Печенье</t>
  </si>
  <si>
    <t>Печенье диабетическое</t>
  </si>
  <si>
    <t>Пряники</t>
  </si>
  <si>
    <t>Пряники диабетические</t>
  </si>
  <si>
    <t>Мини-рулеты</t>
  </si>
  <si>
    <t>Хлебцы</t>
  </si>
  <si>
    <t>Чупа-чупс</t>
  </si>
  <si>
    <t>Шоколад 20гр.</t>
  </si>
  <si>
    <t>Шоколад 90гр.</t>
  </si>
  <si>
    <t xml:space="preserve">Шоколадный батончик </t>
  </si>
  <si>
    <t>Кондитерские изделия для АО "Санаторий-профилакторий "Лукоморье"</t>
  </si>
  <si>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Судак свежий</t>
    </r>
  </si>
  <si>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Лещ копченый</t>
    </r>
  </si>
  <si>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Фарш рыбный</t>
    </r>
  </si>
  <si>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Филе судака</t>
    </r>
  </si>
  <si>
    <t>Окунь свежий</t>
  </si>
  <si>
    <t>Филе окуня</t>
  </si>
  <si>
    <t>Речная рыба  для АО "Санаторий-профилакторий "Лукоморье"</t>
  </si>
  <si>
    <t>ООО "Волна"</t>
  </si>
  <si>
    <t xml:space="preserve">Крыло куриное </t>
  </si>
  <si>
    <t xml:space="preserve"> Куры</t>
  </si>
  <si>
    <t>Грудки куриные</t>
  </si>
  <si>
    <t xml:space="preserve"> Куриные окорочка </t>
  </si>
  <si>
    <t xml:space="preserve">Печень кур </t>
  </si>
  <si>
    <t>Куриная продукция для АО "Санаторий-профилакторий "Лукоморье"</t>
  </si>
  <si>
    <t xml:space="preserve">  Минтай свежий </t>
  </si>
  <si>
    <t xml:space="preserve"> Пикша </t>
  </si>
  <si>
    <t xml:space="preserve">Морской язык </t>
  </si>
  <si>
    <t>Семга св. мороженая</t>
  </si>
  <si>
    <t xml:space="preserve">Крабовые палочки </t>
  </si>
  <si>
    <t xml:space="preserve">Креветки </t>
  </si>
  <si>
    <t>Кальмары свежемороженые</t>
  </si>
  <si>
    <t>Морепродукты и морская рыба для АО "Санаторий-профилакторий "Лукоморье"</t>
  </si>
  <si>
    <t>180.20.00039</t>
  </si>
  <si>
    <t>Реклама в газете</t>
  </si>
  <si>
    <t>Реклама в интернете</t>
  </si>
  <si>
    <t>Реклама на радио</t>
  </si>
  <si>
    <t>180.20.00028</t>
  </si>
  <si>
    <t>Листовки</t>
  </si>
  <si>
    <t>180.20.00013</t>
  </si>
  <si>
    <t>180.20.00016</t>
  </si>
  <si>
    <t>180.20.00017</t>
  </si>
  <si>
    <t>180.20.00029</t>
  </si>
  <si>
    <t>180.20.00030</t>
  </si>
  <si>
    <t>180.20.00031</t>
  </si>
  <si>
    <t>180.20.00032</t>
  </si>
  <si>
    <t>180.20.00034</t>
  </si>
  <si>
    <t>180.20.00037</t>
  </si>
  <si>
    <t>180.20.00041</t>
  </si>
  <si>
    <t>180.20.00042</t>
  </si>
  <si>
    <t>180.20.00043</t>
  </si>
  <si>
    <t>180.20.00044</t>
  </si>
  <si>
    <t>180.20.00045</t>
  </si>
  <si>
    <t>180.20.00046</t>
  </si>
  <si>
    <t>180.20.00047</t>
  </si>
  <si>
    <t>180.20.00051</t>
  </si>
  <si>
    <t>180.20.00053</t>
  </si>
  <si>
    <t>180.20.00054</t>
  </si>
  <si>
    <t>180.20.00055</t>
  </si>
  <si>
    <t>180.20.00056</t>
  </si>
  <si>
    <t>180.20.00057</t>
  </si>
  <si>
    <t>180.20.00058</t>
  </si>
  <si>
    <t>Продовольственные товары для АО "Санаторий-профилакторий "Лукоморье"</t>
  </si>
  <si>
    <t xml:space="preserve"> Судак свежий</t>
  </si>
  <si>
    <t>Автошина</t>
  </si>
  <si>
    <t>Ремень 1413 агрегатов ГАЗ 3302 ЗМЗ40524 40525 с ГУР ЕВРО-3 RUBENA</t>
  </si>
  <si>
    <t>Ремень генер ГАЗ 6РК1370 ЗМЗ-406.дв EvoTech 2 7 с ГУР CONTITECH</t>
  </si>
  <si>
    <t>Ремень насоса ГУРа ГАЗ 3302 775 УМЗ-4216 ЕВРО-3</t>
  </si>
  <si>
    <t>Помпа (водяной насос) ГАЗ 3302 УМЗ-4216 ЕВРО-3 KENO</t>
  </si>
  <si>
    <t>Датчик детонации 405,406 дв ГАЗ</t>
  </si>
  <si>
    <t>180.20.00059</t>
  </si>
  <si>
    <t>46.3</t>
  </si>
  <si>
    <t>46.33.11</t>
  </si>
  <si>
    <t>46.33.1</t>
  </si>
  <si>
    <t>46.36.1</t>
  </si>
  <si>
    <t>46.36.2</t>
  </si>
  <si>
    <t>46.32.1</t>
  </si>
  <si>
    <t>46.38.10.000</t>
  </si>
  <si>
    <t>46.38.1</t>
  </si>
  <si>
    <t>Оснащение номеров АО "Санаторий-профилакторий "Лукоморье" мебелью</t>
  </si>
  <si>
    <t>Оснащение номеров АО "Санаторий-профилакторий "Лукоморье" бытовой техникой</t>
  </si>
  <si>
    <t>Оснащение номеров АО "Санаторий-профилакторий "Лукоморье" постельными принадлежностями</t>
  </si>
  <si>
    <t>180.20.00060</t>
  </si>
  <si>
    <t>180.20.00061</t>
  </si>
  <si>
    <t>180.20.00062</t>
  </si>
  <si>
    <t xml:space="preserve">Изголовье для кровати  </t>
  </si>
  <si>
    <t>Кровать (Бокс-спринг)</t>
  </si>
  <si>
    <t>Тумба прикроватная  с ящиком(внизу)</t>
  </si>
  <si>
    <t>Стол с тумбой для холодильника</t>
  </si>
  <si>
    <t>Шкаф для одежды и белья</t>
  </si>
  <si>
    <t>Вешалка с зеркалом</t>
  </si>
  <si>
    <t>Тумба под чемодан</t>
  </si>
  <si>
    <t>Стул</t>
  </si>
  <si>
    <t>180.20.00063</t>
  </si>
  <si>
    <t>180.20.00064</t>
  </si>
  <si>
    <t>Холодильник</t>
  </si>
  <si>
    <t xml:space="preserve">Телевизор </t>
  </si>
  <si>
    <t>Антенна</t>
  </si>
  <si>
    <t>подушка (70*70)</t>
  </si>
  <si>
    <t>одеяло (140*205)</t>
  </si>
  <si>
    <t>наволочка (70*70)</t>
  </si>
  <si>
    <t>пододеяльник (150*220)</t>
  </si>
  <si>
    <t>простыня (150*235)</t>
  </si>
  <si>
    <t>полотенце махровое (50*90)</t>
  </si>
  <si>
    <t>полотенце махровое (70*140)</t>
  </si>
  <si>
    <t xml:space="preserve"> наматрасник НР (90*220)</t>
  </si>
  <si>
    <t>покрывало пледовое 140*260</t>
  </si>
  <si>
    <t>партъертера на шторной ленте ( 220*275)</t>
  </si>
  <si>
    <t>тюль на шторной ленте 450*275</t>
  </si>
  <si>
    <t>сейф</t>
  </si>
  <si>
    <t>матрас</t>
  </si>
  <si>
    <t>Оснащение номеров АО "Санаторий-профилакторий "Лукоморье" сейфов</t>
  </si>
  <si>
    <t>Оснащение номеров АО "Санаторий-профилакторий "Лукоморье" матрасов</t>
  </si>
  <si>
    <t>Поставка детской площадки для АО "Санаторий-профилакторий "Лукоморье"</t>
  </si>
  <si>
    <t>детская площадка</t>
  </si>
  <si>
    <t>Аппарат ударно-волновой терапии BTL-6000 SWT с принадлежностями BTL-6000 SWT TOPLINE</t>
  </si>
  <si>
    <t>Поставка Аппарата ударно-волновой терапии BTL-6000 SWT с принадлежностями BTL-6000 SWT TOPLINE для АО "Санаторий-профилакторий "Лукоморье"</t>
  </si>
  <si>
    <t>браслеты силиконовые с нанесением</t>
  </si>
  <si>
    <t xml:space="preserve">Медицинский периодический осмотр </t>
  </si>
  <si>
    <t>Вакцинация персонала</t>
  </si>
  <si>
    <t>ООО УК "Энергетик"</t>
  </si>
  <si>
    <t>180.20.00052</t>
  </si>
  <si>
    <t>Оснащение номеров АО "Санаторий-профилакторий "Лукоморье" сейфами</t>
  </si>
  <si>
    <t>46.32.11</t>
  </si>
  <si>
    <t>46.49.4</t>
  </si>
  <si>
    <t>46.90.1</t>
  </si>
  <si>
    <t>46.52.1</t>
  </si>
  <si>
    <t>46.52</t>
  </si>
  <si>
    <t>73.11.11</t>
  </si>
  <si>
    <t>46.49.43</t>
  </si>
  <si>
    <t>46.49</t>
  </si>
  <si>
    <t>46.47.1</t>
  </si>
  <si>
    <t>46.43.1</t>
  </si>
  <si>
    <t>46.4</t>
  </si>
  <si>
    <t>46.41.1</t>
  </si>
  <si>
    <t>46.66</t>
  </si>
  <si>
    <t>46.69.8</t>
  </si>
  <si>
    <t>комплект</t>
  </si>
  <si>
    <t>Товары и услуги по организации мероприятий  для АО "Санаторий-профилакторий "Лукоморье"</t>
  </si>
  <si>
    <t>Товары и услуги по организации мероприятий  для АО "Санаторий-профилакторий "Лукоморье""</t>
  </si>
  <si>
    <t xml:space="preserve">Все контрагенты на момент проведения проверки соответствуют требованиям по исследованию деловой репутации. В случае изменения (появления) у контрагентов риск-факторов, критических риск-факторов стоп-факторов, отсутствовавших на момент проведения проверки, заключение договора с контрагентом может быть не согласовано в соответствии с Методикой оценки деловой репутации контрагентов. Требованиям по раскрытию сведений о цепочке собственников контрагенты соответствуют при условии внесения (актуализации) информации о цепочке собственников в портал "Система раскрытия договоров" до заключения договора. В случае невозможности раскрытия контрагентом сведений о цепочке собственников до последнего бенефициара (выгодоприобретателя),  инициировать вынесение вопроса на рассмотрение Рабочей группы по антикоррупционным мероприятиямм АО "Саанторий-профилакторий "Лукоморье" до заключения договора, с последующим внесениеминформации в портал "Система раскрытия договоров". </t>
  </si>
  <si>
    <t>185.20.00001</t>
  </si>
  <si>
    <t>Техническое обслуживание и сопровождение программных продуктов и лицензий для "Юбилейный" - филиал АО "Санаторий-профилакторий "Лукоморье"</t>
  </si>
  <si>
    <t>185.20.00002</t>
  </si>
  <si>
    <t>Электроэнергия для "Юбилейный" - филиал АО "Санаторий-профилакторий "Лукоморье"</t>
  </si>
  <si>
    <t>185.20.00003</t>
  </si>
  <si>
    <t>Сбор, транспортировка, прием и хранение ТБО для "Юбилейный" - филиал АО "Санаторий-профилакторий "Лукоморье"</t>
  </si>
  <si>
    <t>ООО ТБО "Экосервис"</t>
  </si>
  <si>
    <t>185.20.00004</t>
  </si>
  <si>
    <t>Спецодежда и средства индивидуальной защиты для "Юбилейный" - филиал АО "Санаторий-профилакторий "Лукоморье"</t>
  </si>
  <si>
    <t>185.20.00005</t>
  </si>
  <si>
    <t>Водоснабжение и водоотведение для "Юбилейный" - АО "Санаторий-профилакторий "Лукоморье"</t>
  </si>
  <si>
    <t>185.20.00006</t>
  </si>
  <si>
    <t>Теплоснабжение и горячее водоснабжение для "Юбилейный" - филиала АО "Санаторий-профилакторий "Лукоморье"</t>
  </si>
  <si>
    <t>185.20.00007</t>
  </si>
  <si>
    <t>Охранные услуги для "Юбилейный" - филиала АО "Санаторий-профилакторий "Лукоморье"</t>
  </si>
  <si>
    <t>185.20.00008</t>
  </si>
  <si>
    <t>Техническое обслуживание медицинского оборудования для "Юбилейный" - филиал АО "Санаторий-профилакторий "Лукоморье"</t>
  </si>
  <si>
    <t>185.20.00009</t>
  </si>
  <si>
    <t>Перевозка автомобильным транспортом для "Юбилейный" - филиал АО "Санаторий-профилакторий "Лукоморье"</t>
  </si>
  <si>
    <t>185.20.00010</t>
  </si>
  <si>
    <t>Поверка приборов и средств измерения для "Юбилейный" - филиал АО "Санаторий-профилакторий "Лукоморье"</t>
  </si>
  <si>
    <t>185.20.00011</t>
  </si>
  <si>
    <t>Телевидение кабельное и интернет для "Юбилейный" - филиал АО "Санаторий-профилакторий "Лукоморье"</t>
  </si>
  <si>
    <t>185.20.00012</t>
  </si>
  <si>
    <t>Административно-хозяйственные товары эксплуатационного значения  для нужд  "Юбилейный" - филиал АО "Санаторий-профилакторий "Лукоморье"</t>
  </si>
  <si>
    <t>185.20.00013</t>
  </si>
  <si>
    <t>Продукция типографии для "Юбилейный" - филиал АО "Санаторий-профилакторий "Лукоморье"</t>
  </si>
  <si>
    <t>185.20.00014</t>
  </si>
  <si>
    <t>Товары канцелярские для "Юбилейный" - филиал АО "Санаторий-профилакторий "Лукоморье"</t>
  </si>
  <si>
    <t>185.20.00015</t>
  </si>
  <si>
    <t>Лабораторные исследования, измерение физических факторов на рабочем месте, дезинфекция и дератизация  для "Юбилейный" - филиала АО "Санаторий-профилакторий "Лукоморье"</t>
  </si>
  <si>
    <t>185.20.00016</t>
  </si>
  <si>
    <t>Реклама и информационные услуги для "Юбилейный" - филиал АО "Санаторий-профилакторий "Лукоморье"</t>
  </si>
  <si>
    <t>185.20.00017</t>
  </si>
  <si>
    <t>Обслуживание и ремонт технологического и холодильного оборудования для "Юбилейный" - филиал АО "Санаторий-профилакторий "Лукоморье"</t>
  </si>
  <si>
    <t>185.20.00018</t>
  </si>
  <si>
    <t>Хлеб и хлебобулочная продукция для "Юбилейный" - филиал АО "Санаторий-профилакторий "Лукоморье"</t>
  </si>
  <si>
    <t>ИП Новрузов Р.А.</t>
  </si>
  <si>
    <t>185.20.00019</t>
  </si>
  <si>
    <t>Утилизация медицинских отходов для "Юбилейный" - филиал АО "Санаторий-профилакторий "Лукоморье"</t>
  </si>
  <si>
    <t>185.20.00020</t>
  </si>
  <si>
    <t>Страхование от несчастных случаев для "Юбилейный" - филиал АО "Санаторий-профилакторий "Лукоморье"</t>
  </si>
  <si>
    <t>185.20.00021</t>
  </si>
  <si>
    <t>Повышение квалификации персонала, обучение, проведение консультационных семинаров для "Юбилейный" - филиал АО "Санаторий-профилакторий "Лукоморье"</t>
  </si>
  <si>
    <t>Человек</t>
  </si>
  <si>
    <t>185.20.00022</t>
  </si>
  <si>
    <t>Молочная продукция для "Юбилейный" - филиал АО "Санаторий-профилакторий "Лукоморье"</t>
  </si>
  <si>
    <t>185.20.00023</t>
  </si>
  <si>
    <t>Печень говяжья для "Юбилейный" - филиала АО "Санаторий-профилакторий "Лукоморье"</t>
  </si>
  <si>
    <t>кг</t>
  </si>
  <si>
    <t>20.59</t>
  </si>
  <si>
    <t>20.59.52.130</t>
  </si>
  <si>
    <t>185.20.00024</t>
  </si>
  <si>
    <t>Испытания сопротивления изоляции и контура заземления для "Юбилейный" - филиала АО "Санаторий-профилакторий "Лукоморье"</t>
  </si>
  <si>
    <t>ООО "Электросервис"</t>
  </si>
  <si>
    <t>86.90.1</t>
  </si>
  <si>
    <t>185.20.00025</t>
  </si>
  <si>
    <t>Санитарная обработка, чистка и дезинфекция кулеров для "Юбилейный" - филиала АО "Санаторий-профилакторий "Лукоморье"</t>
  </si>
  <si>
    <t>185.20.00026</t>
  </si>
  <si>
    <t>Медицинский осмотр первичный и периодический для нужд "Юбилейный" - филиала АО "Санаторий-профилакторий "Лукоморье"</t>
  </si>
  <si>
    <t>41.20.40.000</t>
  </si>
  <si>
    <t>185.20.00027</t>
  </si>
  <si>
    <t>Текущий ремонт помещений для "Юбилейный" - филиал АО "Санаторий-профилакторий "Лукоморье</t>
  </si>
  <si>
    <t>185.20.00028</t>
  </si>
  <si>
    <t>Подарки новогодние для "Юбилейный" - филиала АО "Санаторий-профилакторий "Лукоморье"</t>
  </si>
  <si>
    <t>185.20.00029</t>
  </si>
  <si>
    <t>86.90</t>
  </si>
  <si>
    <t>185.20.00030</t>
  </si>
  <si>
    <t>Лабораторные исследования биологического материала (прием анализов у населения) для "Юбилейный" - филиал АО "Санаторий-профилакторий "Лукоморье"</t>
  </si>
  <si>
    <t>185.20.00031</t>
  </si>
  <si>
    <t>Говядина для "Юбилейный" - филиал АО "Санаторий-профилакторий "Лукоморье"</t>
  </si>
  <si>
    <t>185.20.00032</t>
  </si>
  <si>
    <t>Медикаменты, оборудование и товары медицинского назначения для "Юбилейный" - филиал АО "Санаторий-профилакторий "Лукоморье"</t>
  </si>
  <si>
    <t>185.20.00033</t>
  </si>
  <si>
    <t>Связь телефонная городская, сотовая, междугородная и международная для "Юбилейный" - филиала АО "Санаторий-профилакторий "Лукоморье"</t>
  </si>
  <si>
    <t>185.20.00034</t>
  </si>
  <si>
    <t>Аренда в форме права пользования</t>
  </si>
  <si>
    <t>185.20.00035</t>
  </si>
  <si>
    <t>185.20.00036</t>
  </si>
  <si>
    <t>Почтовые расходы  для АО "Санаторий-профилакторий "Лукоморье" филиал "Юбилейный"</t>
  </si>
  <si>
    <t>65453505</t>
  </si>
  <si>
    <t>185.20.00037</t>
  </si>
  <si>
    <t>81.22</t>
  </si>
  <si>
    <t>81.22.1</t>
  </si>
  <si>
    <t>185.20.00038</t>
  </si>
  <si>
    <t>Дезинфекция профилактическая систем вентиляции для нужд "Юбилейный"-филиала АО "Санаторий-профилакторий "Лукоморье"</t>
  </si>
  <si>
    <t>185.20.00039</t>
  </si>
  <si>
    <t>Сбор, транспортирование, обезвреживание и утилизация отходов 1 класса  опасности для нужд "Юбилейный"-филиала АО "Санаторий-профилакторий "Лукоморье"</t>
  </si>
  <si>
    <t>185.20.00040</t>
  </si>
  <si>
    <t>Бакалея для нужд "Юбилейный"-филиала АО "Санаторий-профилакторий "Лукоморье"</t>
  </si>
  <si>
    <t>185.20.00041</t>
  </si>
  <si>
    <t>Сыр для нужд "Юбилейный"-филиала АО "Санаторий-профилакторий "Лукоморье"</t>
  </si>
  <si>
    <t>185.20.00042</t>
  </si>
  <si>
    <t>Масло сливочное для нужд "Юбилейный"-филиала АО "Санаторий-профилакторий "Лукоморье"</t>
  </si>
  <si>
    <t>185.20.00043</t>
  </si>
  <si>
    <t>Яйцо столовое для нужд "Юбилейный"-филиала АО "Санаторий-профилакторий "Лукоморье"</t>
  </si>
  <si>
    <t>185.20.00044</t>
  </si>
  <si>
    <t>Колбасная продукция для нужд "Юбилейный"-филиала АО "Санаторий-профилакторий "Лукоморье"</t>
  </si>
  <si>
    <t>185.20.00045</t>
  </si>
  <si>
    <t>Куриная продукция для нужд "Юбилейный"-филиала АО "Санаторий-профилакторий "Лукоморье"</t>
  </si>
  <si>
    <t>Морепродукты для нужд "Юбилейный"-филиала АО "Санаторий-профилакторий "Лукоморье"</t>
  </si>
  <si>
    <t>Овощи, фрукты, сухофрукты для нужд "Юбилейный"-филиала АО "Санаторий-профилакторий "Лукоморье"</t>
  </si>
  <si>
    <t>Работы и услуги производственного и эксплуатационного характера</t>
  </si>
  <si>
    <t>Консультационные и информационные услуги</t>
  </si>
  <si>
    <t>Услуги по ремонту подрядным способом</t>
  </si>
  <si>
    <t xml:space="preserve">Прочие услуги </t>
  </si>
  <si>
    <t>Приобретение техники и инвентаря производственного назначения</t>
  </si>
  <si>
    <t>Тех.перевооружение и реконструкция</t>
  </si>
  <si>
    <t>Сырье и материалы</t>
  </si>
  <si>
    <t>62.02.30.000</t>
  </si>
  <si>
    <t>Лицензия на право использования СКЗИ "КриптоПроCSP" в составе сертификата ключа, электронная подпись 3.0</t>
  </si>
  <si>
    <t>Услуга</t>
  </si>
  <si>
    <t>185</t>
  </si>
  <si>
    <t>Юбилейный - филиал АО "Санаторий-профилакторий "Лукоморье"</t>
  </si>
  <si>
    <t>Право использования программ для ЭВМ "Контур-Экстерн" по тарифному плану "Максимальный" на 1 год для ЮЛ на общей системе налогообложения, с применением встроенных в сертификат СКЗИ "КриптоПро CSP". Абоненское обслуживание данной прграммы.</t>
  </si>
  <si>
    <t>35.12</t>
  </si>
  <si>
    <t>35.12.10.110</t>
  </si>
  <si>
    <t>38.12.11.000</t>
  </si>
  <si>
    <t>Сбор, транспортировка, прием и хранение ТБО</t>
  </si>
  <si>
    <t>Тапочки (сандалии) женские на закрытой основе</t>
  </si>
  <si>
    <t>штуки</t>
  </si>
  <si>
    <t>Валенки на резиновой подошве</t>
  </si>
  <si>
    <t>1.15</t>
  </si>
  <si>
    <t xml:space="preserve">Сапоги резиновые мужские ПВХ </t>
  </si>
  <si>
    <t>1.16</t>
  </si>
  <si>
    <t>Сапоги резиновые женские ПВХ</t>
  </si>
  <si>
    <t>1.17</t>
  </si>
  <si>
    <t xml:space="preserve">Галоши 
литьевые ПВХ
</t>
  </si>
  <si>
    <t>1.18</t>
  </si>
  <si>
    <t>Ботинки мужские</t>
  </si>
  <si>
    <t>1.19</t>
  </si>
  <si>
    <t>Куртка на утепляющей подкладке женская</t>
  </si>
  <si>
    <t>1.20</t>
  </si>
  <si>
    <t>Брюки на утепленной подкладке женские</t>
  </si>
  <si>
    <t>1.21</t>
  </si>
  <si>
    <t>Костюм или халат для сферы услуг женский, ткань смесовая</t>
  </si>
  <si>
    <t>1.22</t>
  </si>
  <si>
    <t>Костюм иди халат медицинский женский, ткань смесовая</t>
  </si>
  <si>
    <t>1.23</t>
  </si>
  <si>
    <t>Костюм или халат для работников общепита женский, ткань смесовая</t>
  </si>
  <si>
    <t>1.24</t>
  </si>
  <si>
    <t>Халат медицинский мужской</t>
  </si>
  <si>
    <t>1.25</t>
  </si>
  <si>
    <t>Костюм медицинский мужской</t>
  </si>
  <si>
    <t>1.26</t>
  </si>
  <si>
    <t>Колпак медицинский</t>
  </si>
  <si>
    <t>1.27</t>
  </si>
  <si>
    <t>Колпак или косынка х/б для пищеблока</t>
  </si>
  <si>
    <t>1.28</t>
  </si>
  <si>
    <t>Костюм производственный мужской</t>
  </si>
  <si>
    <t>1.29</t>
  </si>
  <si>
    <t>Куртка на утепляющей подкладке мужская</t>
  </si>
  <si>
    <t>1.30</t>
  </si>
  <si>
    <t>Брюки на утепленной подкладке мужские</t>
  </si>
  <si>
    <t>1.31</t>
  </si>
  <si>
    <t>Перчатки резиновые</t>
  </si>
  <si>
    <t>1.32</t>
  </si>
  <si>
    <t>Перчатки с полимерным покрытием</t>
  </si>
  <si>
    <t>1.33</t>
  </si>
  <si>
    <t>Перчатки резиновые технические</t>
  </si>
  <si>
    <t>1.34</t>
  </si>
  <si>
    <t xml:space="preserve">Фартук прорезиненный с нагрудником </t>
  </si>
  <si>
    <t>1.35</t>
  </si>
  <si>
    <t>Фартук из смесовой ткани</t>
  </si>
  <si>
    <t>1.36</t>
  </si>
  <si>
    <t>Фартук с нагрудником мужской </t>
  </si>
  <si>
    <t>1.37</t>
  </si>
  <si>
    <t xml:space="preserve">Плащ непромокаемый влагозащитный </t>
  </si>
  <si>
    <t>Жилет сигнальный оранжевый</t>
  </si>
  <si>
    <t xml:space="preserve">Респиратор </t>
  </si>
  <si>
    <t xml:space="preserve">Крем защитный для рук от вредных веществ на водонерастворимой основе </t>
  </si>
  <si>
    <t>Крем восстанавливающий для кожи рук, лица и тела после негативного воздействия широкого спектра вредных производственных факторов</t>
  </si>
  <si>
    <t>5</t>
  </si>
  <si>
    <t>36.00.2</t>
  </si>
  <si>
    <t>36.00.11.000</t>
  </si>
  <si>
    <t>999</t>
  </si>
  <si>
    <t>6</t>
  </si>
  <si>
    <t>35.30</t>
  </si>
  <si>
    <t>35.30.12.000</t>
  </si>
  <si>
    <t>7</t>
  </si>
  <si>
    <t>техническое обслуживание комплекса технических средств охраны</t>
  </si>
  <si>
    <t>оказание услуг по экстренному прибытию в случае срабатывания тревожной кнопки</t>
  </si>
  <si>
    <t>охранные услуги на время лагеря</t>
  </si>
  <si>
    <t>876</t>
  </si>
  <si>
    <t>8</t>
  </si>
  <si>
    <t>Услуги по техническому обслуживанию медицинского оборудования</t>
  </si>
  <si>
    <t>Услуги перевозки автомобильнымтранспортом сотрудников</t>
  </si>
  <si>
    <t>71.20.3</t>
  </si>
  <si>
    <t>71.20.19.190</t>
  </si>
  <si>
    <t>поверка теплосчетчика</t>
  </si>
  <si>
    <t>проведение предвоверочного ремонта и метрологическая поверка средств измерений медицинской техники</t>
  </si>
  <si>
    <t>Услуги кабельного телевидения</t>
  </si>
  <si>
    <t>Услуги интернета</t>
  </si>
  <si>
    <t>Универсальное моющее средство «Фаст» (ПЭТ бутыль 4,3 л)</t>
  </si>
  <si>
    <t>796</t>
  </si>
  <si>
    <t>шт</t>
  </si>
  <si>
    <t>Административно-хозяйственные и прочие товары эксплуатационного значения  для нужд  "Юбилейный" - филиал АО "Санаторий-профилакторий "Лукоморье"</t>
  </si>
  <si>
    <t xml:space="preserve">Мыло жидкое антибактериальное «Манусепт Проф» 
Бутыль 4,3 л
</t>
  </si>
  <si>
    <t xml:space="preserve">Мыло жидкое антибактериальное «Манусепт Проф»  
Бутыль 1 л
</t>
  </si>
  <si>
    <t>Кожный антисептик «Манусепт Дэз» 1л</t>
  </si>
  <si>
    <t>Кожный антисептик «Манусепт Дэз» 4,3 л</t>
  </si>
  <si>
    <t>Нож разделочный универсальный</t>
  </si>
  <si>
    <t>Нож разделочный для мяса</t>
  </si>
  <si>
    <t>Доска разделочная, деревянная</t>
  </si>
  <si>
    <t>Сито Д-140мм</t>
  </si>
  <si>
    <t>Сито Д-27,5мм</t>
  </si>
  <si>
    <t>Котёл (бочок для 1-х блюд)</t>
  </si>
  <si>
    <t>Дуршлаг Д-240мм (220мм)</t>
  </si>
  <si>
    <t>КОТЕЛ ПРОФЕССИОНАЛЬНЫЙ 50 Л</t>
  </si>
  <si>
    <t>Кастрюля 35л.</t>
  </si>
  <si>
    <t>Кастрюля 5л.</t>
  </si>
  <si>
    <t>Кастрюля 7л.</t>
  </si>
  <si>
    <t>Грохот d-45см</t>
  </si>
  <si>
    <t>Терка металлическая</t>
  </si>
  <si>
    <t>Овощерезка «Classic»</t>
  </si>
  <si>
    <t xml:space="preserve">Овощечистка </t>
  </si>
  <si>
    <t>Ковш (1л).</t>
  </si>
  <si>
    <t>Супница металлическая</t>
  </si>
  <si>
    <t>Лопатка металлическая</t>
  </si>
  <si>
    <t>Стакан металлический для столовых приборов</t>
  </si>
  <si>
    <t>Гарнирная ложка</t>
  </si>
  <si>
    <t>Чайник столовый.</t>
  </si>
  <si>
    <t>ВАТМАН</t>
  </si>
  <si>
    <t>РУЧКИ ШАРИКОВЫЕ</t>
  </si>
  <si>
    <t>КАРАНДАШ  Т/М</t>
  </si>
  <si>
    <t>БУМАГА ДЛЯ КСЕРОКСА ЦВЕТНАЯ</t>
  </si>
  <si>
    <t>БУМАГА потребительская, писчая А4</t>
  </si>
  <si>
    <t>БУМАГА СВЕТОКОПИЯ</t>
  </si>
  <si>
    <t>ГУАШЬ 12ЦВ.</t>
  </si>
  <si>
    <t>КРАСКИ АКВ.</t>
  </si>
  <si>
    <t>МЕЛКИ ЦВЕТНЫЕ</t>
  </si>
  <si>
    <t>СКОТЧ МАЛЯРНЫЙ</t>
  </si>
  <si>
    <t>СКОТЧ КЛЕЕВОЙ</t>
  </si>
  <si>
    <t>ГРАМОТЫ</t>
  </si>
  <si>
    <t>ТЕТРАДИ 18 Л.</t>
  </si>
  <si>
    <t>МАРКЕРЫ</t>
  </si>
  <si>
    <t xml:space="preserve">ШАРЫ воздушные </t>
  </si>
  <si>
    <t>ФЛОМАСТЕРЫ</t>
  </si>
  <si>
    <t>ЛАСТИКИ</t>
  </si>
  <si>
    <t>НОЖНИЦЫ</t>
  </si>
  <si>
    <t>КИСТИ 3</t>
  </si>
  <si>
    <t>КИСТИ 5</t>
  </si>
  <si>
    <t>ТЕТРАДИ 48 Л. Д</t>
  </si>
  <si>
    <t>ТЕТРАДИ 48 Л М</t>
  </si>
  <si>
    <t>РАМКИ ДЛЯ Ф/Г</t>
  </si>
  <si>
    <t>КЛЕЙ ПВА</t>
  </si>
  <si>
    <t>КЛЕЙ-КАРАНД.</t>
  </si>
  <si>
    <t>ФАЙЛЫ</t>
  </si>
  <si>
    <t>Набор картона цветного, белого 24 листа</t>
  </si>
  <si>
    <t>ФОТОАЛЬБОМ</t>
  </si>
  <si>
    <t>НАСТОЛЬНЫЕ ИГРЫ</t>
  </si>
  <si>
    <t>ШАШКИ</t>
  </si>
  <si>
    <t>МЯЧ ВОЛЕЙБОЛЬНЫЙ</t>
  </si>
  <si>
    <t>МЯЧ ФУТБОЛЬНЫЙ</t>
  </si>
  <si>
    <t>МЯЧ РЕЗИНОВЫЙ</t>
  </si>
  <si>
    <t>СКАКАЛКИ</t>
  </si>
  <si>
    <t xml:space="preserve">Ракетки для БАДМИНТОНА </t>
  </si>
  <si>
    <t>Воланчики для бадминтона</t>
  </si>
  <si>
    <t>РАКЕТКИ ДЛЯ НАСТ. ТЕННИСА</t>
  </si>
  <si>
    <t>МЯЧ ДЛЯ НАСТ. ТЕННИСА</t>
  </si>
  <si>
    <t xml:space="preserve">Набор бумаги цветной 24 листа </t>
  </si>
  <si>
    <t>Обои простые</t>
  </si>
  <si>
    <t>Конфеты карамель</t>
  </si>
  <si>
    <t>Батончики шоколадные</t>
  </si>
  <si>
    <t>Туалетная бумага однослойная 53м</t>
  </si>
  <si>
    <t xml:space="preserve">Бумага туалетная однослойная белая 160М 95ММ 60ММ диаметр рулона 157мм, без перфорации </t>
  </si>
  <si>
    <t>Бумага туалетная однослойная «Мягкий знак» 56 М на втулке, 72 шт у упаковке</t>
  </si>
  <si>
    <t>Полотенца бумажные 1 сл 250 сложений Терес</t>
  </si>
  <si>
    <t>Салфетки бумажные 100 шт 24*24 белые</t>
  </si>
  <si>
    <t>Тарелка Люминарк Трианон</t>
  </si>
  <si>
    <t>Стакан 200мл</t>
  </si>
  <si>
    <t>Креманка 200мл или 100</t>
  </si>
  <si>
    <t>Тарелка салатная /пирожковая Люминарк Трианон</t>
  </si>
  <si>
    <t xml:space="preserve">Бульонница  360 мл, </t>
  </si>
  <si>
    <t>Чайная пара 250мл</t>
  </si>
  <si>
    <t>Тарелка 2 сорт (дети)</t>
  </si>
  <si>
    <t>Стакан граненый (дети)</t>
  </si>
  <si>
    <t>Поднос стеклянный Д-280 мм</t>
  </si>
  <si>
    <t>Хомут для труб с гайкой 1/2(20-24)STOUT, шт.</t>
  </si>
  <si>
    <t xml:space="preserve"> Хомут для труб с гайкой 3/4"(25-29) STOUT, шт. </t>
  </si>
  <si>
    <t xml:space="preserve"> Хомут для труб с гайкой 3/8"(15-19) STOUT, шт. </t>
  </si>
  <si>
    <t>АП КЛАПАН д/бочкаБОКОВОЙ 1/2"А15  ALCAPLAST, , шт</t>
  </si>
  <si>
    <t>Бочонок ДУ 15, , шт</t>
  </si>
  <si>
    <t>Бочонок ДУ 20, , шт</t>
  </si>
  <si>
    <t>Бочонок ДУ 25, , шт</t>
  </si>
  <si>
    <t>Бочонок ДУ 32, , шт</t>
  </si>
  <si>
    <t>Бочонок ДУ 40, , шт</t>
  </si>
  <si>
    <t xml:space="preserve">Гибкая труба Элит 1 1/2"x40/50 L=800 К106  ВИР, шт. </t>
  </si>
  <si>
    <t>Гибкая труба Элит 1 1/2"х40/50 L=1200 К116  ВИР, шт.</t>
  </si>
  <si>
    <t>ГОФРА 40*40/50 б/гайки (650мм.) ОРИО АС-1010, , шт</t>
  </si>
  <si>
    <t>ГОФРА АНИ 1 1/2х40/50 удлин.(1500мм.)  К-116, , шт</t>
  </si>
  <si>
    <t>Гофросифон  МИНИ Элит 1 1/2"х40/50 G106  ВИР , , шт</t>
  </si>
  <si>
    <t>Гофросифон удлиненный МИНИ Элит 1 1/2"х40/50 G116  ВИР, , шт</t>
  </si>
  <si>
    <t>Заглушка 1/2"ВР STOUT, , шт.</t>
  </si>
  <si>
    <t>Заглушка 3/4" НР (ник.) SER, , шт</t>
  </si>
  <si>
    <t>Кран шар.1/2" Вн/Вн бабочка STOUT (15), , шт</t>
  </si>
  <si>
    <t>Кран шар.1/2" Вн/Вн рычаг STOUT (15), , шт</t>
  </si>
  <si>
    <t>Кран шар.1/2" Нр/Нр бабочка STOUT (15), , шт</t>
  </si>
  <si>
    <t>Кран шар.3/4" Вн/Вн рычаг STOUT (20), , шт</t>
  </si>
  <si>
    <t>ЛЕЙКА д/душа "КОШКА" ЛД-74, , шт</t>
  </si>
  <si>
    <t>ЛЕЙКА д/душа "ТИГР" ЛД-73 , , шт</t>
  </si>
  <si>
    <t>ЛЕЙКА д/душа (голубая) ЛДР-10/Г, , шт</t>
  </si>
  <si>
    <t>Манжета 73х40 (трёхлепестковая) П-20/09, , шт</t>
  </si>
  <si>
    <t>Отвод ПП 110х45° НАРУЖН., , шт</t>
  </si>
  <si>
    <t>Отвод ПП 50х45° ПОЛИТЭК, , шт</t>
  </si>
  <si>
    <t>ПОДВОДКА к смесителю 0.8м., , шт</t>
  </si>
  <si>
    <t>ПОДВОДКА к смесителю 1.0м. , , шт</t>
  </si>
  <si>
    <t>ПОДВОДКА к смесителю 1.5м., , шт</t>
  </si>
  <si>
    <t>Прокладка рез.15, , шт</t>
  </si>
  <si>
    <t>Прокладка рез.20, , шт</t>
  </si>
  <si>
    <t>Сгон сталь ДУ 15 L=110, , шт</t>
  </si>
  <si>
    <t>Сгон сталь ДУ 25 L=110, , шт</t>
  </si>
  <si>
    <t>Сгон сталь ДУ 32 L=130мм, , шт</t>
  </si>
  <si>
    <t>СИДЕНИЕ д/унитаза ВИКТОРИЯ БЕЛОЕ  ВИР А-830, , шт</t>
  </si>
  <si>
    <t>СИФОН 1 1/2"х40 бутыл. нж+нос+гофра 40/50 ОРИО А-40029, , шт</t>
  </si>
  <si>
    <t>СИФОН 1 1/2"х40 БУТЫЛОЧНЫЙ нж ОРИО А-4003, , шт</t>
  </si>
  <si>
    <t>СИФОН 1 1/2"х40 д/ванны с переливом+гофра 40/50 ОРИО А-40089, , шт</t>
  </si>
  <si>
    <t>СИФОН Д/ПОДДОНА 1 1/2х40-40/50 НЖ +гофра ОРИО А-82589, , шт</t>
  </si>
  <si>
    <t>Слив ГОФРА АНИ д/унитаза К-828, , шт</t>
  </si>
  <si>
    <t>См-ль д/ванны 1/2" м/к АК4102-1 RUS латунь AquaKratos, шт.</t>
  </si>
  <si>
    <t>СМЕСИТЕЛЬ д/кухни"ПОДОЛЬСК"с поворт дивер+шланг+хром лейка  СМ 25/5К МЕТ_ КРЕСТ_ ЛХ 1,5м, , шт</t>
  </si>
  <si>
    <t>УНИТАЗ-КОМПАКТ ИДЕАЛ 45 (кос.выпуск.бачёк.сиденье.арматура) Della, , шт</t>
  </si>
  <si>
    <t>ШЛАНГ Д/ДУША 1.75м ИМП-ИМП (вращающийся, растягиващийся, двойной замок) TIM, , шт</t>
  </si>
  <si>
    <t>ШЛАНГ Д/ДУША G-LAUF URG-1205 ИМП-ИМП 1,5м.(в картон.коробке), , шт</t>
  </si>
  <si>
    <t>Шланг д/душа металл-растяжка 150-210 кон/кон,(св.вращение)GLA-6Ext, , шт</t>
  </si>
  <si>
    <t>Одноразовые стаканчики 100мл</t>
  </si>
  <si>
    <t>Метизы (гайки, болты, саморезы)</t>
  </si>
  <si>
    <t>Кисти малярные плоские</t>
  </si>
  <si>
    <t>Валики малярные</t>
  </si>
  <si>
    <t>Шпатель ШП с пластмассовой ручкой</t>
  </si>
  <si>
    <t>Фанера №3 1500</t>
  </si>
  <si>
    <t xml:space="preserve">Грунтовка 3 л акриловая </t>
  </si>
  <si>
    <t>Цемент 50 кг общестроительный</t>
  </si>
  <si>
    <t>Жидкие гвозди 310мл</t>
  </si>
  <si>
    <t>Тесто известковое 3 кг</t>
  </si>
  <si>
    <t>Клей плиточный 5 кг</t>
  </si>
  <si>
    <t>Клей обойный, ПВА 0,3 кг</t>
  </si>
  <si>
    <t>Колер универсальный</t>
  </si>
  <si>
    <t>Краска ВД 14 л</t>
  </si>
  <si>
    <t>Линолеум 3мх20м (рулон)</t>
  </si>
  <si>
    <t xml:space="preserve">Смеси сухие строительные </t>
  </si>
  <si>
    <t>Плитка керамическая</t>
  </si>
  <si>
    <t>Обои стеклотканевые  (под покраску)</t>
  </si>
  <si>
    <t>Металлический профиль 60х27</t>
  </si>
  <si>
    <t>круги отрезные по металлу</t>
  </si>
  <si>
    <t>Шпингалет дверной</t>
  </si>
  <si>
    <t>Фурнитура  мебельная (ручки)</t>
  </si>
  <si>
    <t xml:space="preserve">Уголки крепежные мебельные </t>
  </si>
  <si>
    <t xml:space="preserve">Скотч малярный белый </t>
  </si>
  <si>
    <t>Замки (навесные, накладные, врезные)</t>
  </si>
  <si>
    <t>Доска дюймовка 40х160, 6м</t>
  </si>
  <si>
    <t>Брусок 50х50, 3 м</t>
  </si>
  <si>
    <t>Мешки мусорные 140-160 л</t>
  </si>
  <si>
    <t>Салфетка универсальная вискоза 30-34*38,3 шт/уп</t>
  </si>
  <si>
    <t>Мешки для мусора Крепак 30л*30шт с ручками</t>
  </si>
  <si>
    <t>Салфетка для посуды абразивная 3 шт.</t>
  </si>
  <si>
    <t xml:space="preserve">Губка для посуды металлическая </t>
  </si>
  <si>
    <t>Полотно нетканое в рулоне</t>
  </si>
  <si>
    <t>Пакет фасовочный в рулоне</t>
  </si>
  <si>
    <t>Ершик туалетный со стаканом пластиковый</t>
  </si>
  <si>
    <t>Мыльница настенная на шурупах</t>
  </si>
  <si>
    <t>Стакан под зубные щетки и пасту пластиковый</t>
  </si>
  <si>
    <t>Угловые полки пластиковые в ванну</t>
  </si>
  <si>
    <t>Ведро пластиковое 14л</t>
  </si>
  <si>
    <t>Ведро эмаль с крышкой 12л</t>
  </si>
  <si>
    <t>Тряпкодержатель ( лентяйка)</t>
  </si>
  <si>
    <t>Мусорное ведро с крышкой и педалью</t>
  </si>
  <si>
    <t>Бумагодержатель настенный пластиковый</t>
  </si>
  <si>
    <t>Штора в ванну из полиэстра</t>
  </si>
  <si>
    <t>Штанга в ванну телескопическая</t>
  </si>
  <si>
    <t>Ведро пластиковое 10л</t>
  </si>
  <si>
    <t>Ведро пластиковое 5 л</t>
  </si>
  <si>
    <t>Сухарницы пластиковые</t>
  </si>
  <si>
    <t>Ведро оцинкованное 9 л</t>
  </si>
  <si>
    <t>Дозатор для мыла</t>
  </si>
  <si>
    <t>Таз пластиковый 10 л Н-120-130 мм; Д -300-350 мм</t>
  </si>
  <si>
    <t>Зубочистки в полиэтиленой упаковке</t>
  </si>
  <si>
    <t>Пищевая пленка</t>
  </si>
  <si>
    <t>Подносы пластиковые для столовой</t>
  </si>
  <si>
    <t>Мешки для мусора 180-240 литров</t>
  </si>
  <si>
    <t>Метла плоская</t>
  </si>
  <si>
    <t>Грабли веерные металлические усиленные с плоским (расплющенным) кончиком</t>
  </si>
  <si>
    <t>Черенки для лопаты</t>
  </si>
  <si>
    <t>Выключатель 2кл. СП 6А IP20 бел. БЕЛТИЗ</t>
  </si>
  <si>
    <t>Изолента ПВХ 19 мм 20 м IEK</t>
  </si>
  <si>
    <t>Кабель ВВГ 2*2,5 (ож)-1</t>
  </si>
  <si>
    <t>ТЭН-140-А13/1,7-Г-220</t>
  </si>
  <si>
    <t>Патрон Е27 керамический подвесной</t>
  </si>
  <si>
    <t>Патрон подвесной Е27 карболитовый черный</t>
  </si>
  <si>
    <t>Розетка 2-м ОП Оптима РА16-374 (в компл. с монтажной пластиной) с заземл. белая</t>
  </si>
  <si>
    <t>Светильник ЛПО 01-2*36-002 «Кристал» G13 IP20 Ксенон</t>
  </si>
  <si>
    <t>Стартер</t>
  </si>
  <si>
    <t>Разъем штекер без пайки ТВ</t>
  </si>
  <si>
    <t xml:space="preserve">Элемент питания R6 (АА) солевая </t>
  </si>
  <si>
    <t>Элемент питания R03 (ААА) солевая</t>
  </si>
  <si>
    <t>Вилка без зазем. бел. 6А (еврослот) универсальная</t>
  </si>
  <si>
    <t>Выключатель 1-кл СР Хит 6А IP20 бел. SchE BC16-133-Б</t>
  </si>
  <si>
    <t>Лампа светодиодная RLA60 7W/865 7 Вт 6500К холод. бел. Е27 500лм 230В FR FS1 RADIUM</t>
  </si>
  <si>
    <t>Светильник светодиодный  SPO-107 1200 мм</t>
  </si>
  <si>
    <t xml:space="preserve">Галогеновая лампа </t>
  </si>
  <si>
    <t>Бра настенное</t>
  </si>
  <si>
    <t>Комплект постельного белья</t>
  </si>
  <si>
    <t>Полотенце махровое без бордюра</t>
  </si>
  <si>
    <t xml:space="preserve">Наматрасник </t>
  </si>
  <si>
    <t xml:space="preserve">Матрац </t>
  </si>
  <si>
    <t>Подушка 70х70</t>
  </si>
  <si>
    <t>Одеяло</t>
  </si>
  <si>
    <t>Подушка 50х70</t>
  </si>
  <si>
    <t>Жидкое мыло для рук антибактериальное 5л</t>
  </si>
  <si>
    <t>Чистящее средство Пемолюкс порошок  400г</t>
  </si>
  <si>
    <t>Чистящее средство Комет порошок 475гр</t>
  </si>
  <si>
    <t>Порошок МИФ для белого белья ,15кг</t>
  </si>
  <si>
    <t>Порошок МИФ для цветного белья ,15кг</t>
  </si>
  <si>
    <t>Кондиционер для белья  1л</t>
  </si>
  <si>
    <t>Отбеливатель БОСС, 300гр</t>
  </si>
  <si>
    <t>Жидкость для мытья посуды Фэри 500 мл.</t>
  </si>
  <si>
    <t>Средство чистящее для сантехники Чистин 750 мл</t>
  </si>
  <si>
    <r>
      <t>Средство чистящее для стекол Хелп 500 мл (</t>
    </r>
    <r>
      <rPr>
        <b/>
        <sz val="10"/>
        <color rgb="FF000000"/>
        <rFont val="Times New Roman"/>
        <family val="1"/>
        <charset val="204"/>
      </rPr>
      <t>не лимон</t>
    </r>
    <r>
      <rPr>
        <sz val="10"/>
        <color rgb="FF000000"/>
        <rFont val="Times New Roman"/>
        <family val="1"/>
        <charset val="204"/>
      </rPr>
      <t>)</t>
    </r>
  </si>
  <si>
    <t>Мыло туалетное детское ЕЖК 100 в обертке</t>
  </si>
  <si>
    <t>Мыло туалетное 200г</t>
  </si>
  <si>
    <t>Жидкое моющее средство в дозирующих устройствах 250 мл</t>
  </si>
  <si>
    <t>Чистящее средство АОС 500 мл</t>
  </si>
  <si>
    <t>Таблетки для посудомоечных Финиш 50 шт.</t>
  </si>
  <si>
    <t>Отбеливатель Белизна 1 л</t>
  </si>
  <si>
    <t>Мастер Блеск , 500гр</t>
  </si>
  <si>
    <t>Освежитель воздуха спрей</t>
  </si>
  <si>
    <t>Шампунь разовый</t>
  </si>
  <si>
    <t>Гель для душа</t>
  </si>
  <si>
    <t>Зубной набор</t>
  </si>
  <si>
    <t>Мыло одноразовое 13гр</t>
  </si>
  <si>
    <t>58.14</t>
  </si>
  <si>
    <t>58.14.19.000</t>
  </si>
  <si>
    <t>Книжка ф.А6 32 страницы, 1 титульный цветной, ватман</t>
  </si>
  <si>
    <t>Бланк путевки ф.А4,1сторона цветная, 1 страница</t>
  </si>
  <si>
    <t>14</t>
  </si>
  <si>
    <t>17.23.13.190</t>
  </si>
  <si>
    <t>Бумага «СветоКопи» формат А4</t>
  </si>
  <si>
    <t>17.24</t>
  </si>
  <si>
    <t>17.23.13.191</t>
  </si>
  <si>
    <t>Клей – карандаш до 15гр.</t>
  </si>
  <si>
    <t>17.25</t>
  </si>
  <si>
    <t>17.23.13.192</t>
  </si>
  <si>
    <t xml:space="preserve">Клей ПВА </t>
  </si>
  <si>
    <t>17.26</t>
  </si>
  <si>
    <t>17.23.13.193</t>
  </si>
  <si>
    <t>Файл А4</t>
  </si>
  <si>
    <t>17.27</t>
  </si>
  <si>
    <t>17.23.13.194</t>
  </si>
  <si>
    <t>Стержень для шариковых ручек</t>
  </si>
  <si>
    <t>17.28</t>
  </si>
  <si>
    <t>17.23.13.195</t>
  </si>
  <si>
    <t>17.29</t>
  </si>
  <si>
    <t>17.23.13.196</t>
  </si>
  <si>
    <t>Корректирующая Жидкость Гамма штрих , С Кисточкой, 20 Мл</t>
  </si>
  <si>
    <t>17.30</t>
  </si>
  <si>
    <t>17.23.13.197</t>
  </si>
  <si>
    <t>Корректирующая Лента  5 Мм Х 6 М, В Блистере</t>
  </si>
  <si>
    <t>17.31</t>
  </si>
  <si>
    <t>17.23.13.198</t>
  </si>
  <si>
    <t>Ручка шариковая</t>
  </si>
  <si>
    <t>17.32</t>
  </si>
  <si>
    <t>17.23.13.199</t>
  </si>
  <si>
    <t>Карандаш простой</t>
  </si>
  <si>
    <t>17.33</t>
  </si>
  <si>
    <t>17.23.13.200</t>
  </si>
  <si>
    <t>Маркер-выделитель текста</t>
  </si>
  <si>
    <t>17.34</t>
  </si>
  <si>
    <t>17.23.13.201</t>
  </si>
  <si>
    <t>Канцелярские зажимы для бумаг</t>
  </si>
  <si>
    <t>17.35</t>
  </si>
  <si>
    <t>17.23.13.202</t>
  </si>
  <si>
    <t>17.36</t>
  </si>
  <si>
    <t>17.23.13.203</t>
  </si>
  <si>
    <t>17.37</t>
  </si>
  <si>
    <t>17.23.13.204</t>
  </si>
  <si>
    <t>Тетрадь для записей формат А4, 96 листов</t>
  </si>
  <si>
    <t>17.38</t>
  </si>
  <si>
    <t>17.23.13.205</t>
  </si>
  <si>
    <t>Тетрадь для записей формат А4, 120 листов</t>
  </si>
  <si>
    <t>17.39</t>
  </si>
  <si>
    <t>17.23.13.206</t>
  </si>
  <si>
    <t>Ножницы</t>
  </si>
  <si>
    <t>17.40</t>
  </si>
  <si>
    <t>17.23.13.207</t>
  </si>
  <si>
    <t>Скотч на клеевой основе</t>
  </si>
  <si>
    <t>17.41</t>
  </si>
  <si>
    <t>17.23.13.208</t>
  </si>
  <si>
    <t>15</t>
  </si>
  <si>
    <t>81.29</t>
  </si>
  <si>
    <t>Степлер</t>
  </si>
  <si>
    <t>Антистеплер</t>
  </si>
  <si>
    <t>16</t>
  </si>
  <si>
    <t>Скобы №10</t>
  </si>
  <si>
    <t>Чековая лента</t>
  </si>
  <si>
    <t>17</t>
  </si>
  <si>
    <t>Калькулятор</t>
  </si>
  <si>
    <t>18</t>
  </si>
  <si>
    <t>Ручка на липучке</t>
  </si>
  <si>
    <t>19</t>
  </si>
  <si>
    <t>Лабораторные исследования воды бассейна</t>
  </si>
  <si>
    <t>20</t>
  </si>
  <si>
    <t>65.12.4</t>
  </si>
  <si>
    <t>Лабораторные исследования горячей и питьевой воды</t>
  </si>
  <si>
    <t>21</t>
  </si>
  <si>
    <t>85.31</t>
  </si>
  <si>
    <t>Дератизация и дезинсекция помещений</t>
  </si>
  <si>
    <t>Штук</t>
  </si>
  <si>
    <t>Анализ на ротовирус и норовирус</t>
  </si>
  <si>
    <t>санитарно-бактериологическим исследованиям смывов с объектов окружающей среды, проб воздуха закрытых помещений, проб пищевых продуктов, определению массовой доли действующего вещества в рабочих растворах дезинфицирующих средств, по контролю работы паровых и воздушных стерилизаторов</t>
  </si>
  <si>
    <t>Календарь блочный настенный</t>
  </si>
  <si>
    <t xml:space="preserve">Флаеры или листовки </t>
  </si>
  <si>
    <t xml:space="preserve">Реклама в газете </t>
  </si>
  <si>
    <t>услуга</t>
  </si>
  <si>
    <t>Изготовление рекламного презентационного фильма</t>
  </si>
  <si>
    <t xml:space="preserve">Изготовление и размещение рекламы на радио </t>
  </si>
  <si>
    <t>ТО холодильного и технологического оборудования</t>
  </si>
  <si>
    <t>Обслуживание и ремонт технологического оборудования  и подъемника грузового для "Юбилейный" - филиал АО "Санаторий-профилакторий "Лукоморье"</t>
  </si>
  <si>
    <t>22</t>
  </si>
  <si>
    <t>26.20</t>
  </si>
  <si>
    <t>26.20.40.190</t>
  </si>
  <si>
    <t>Батон нарезной 0,3 кг в/с (нарезка)</t>
  </si>
  <si>
    <t>Кольцо песочное с орехом в/с, 0,08 кг.</t>
  </si>
  <si>
    <t>Хлеб крестьянский 1с, обогащенный витаминно-минеральной смесью «Валетек-8», 0,6кг (нарезка)</t>
  </si>
  <si>
    <t>23</t>
  </si>
  <si>
    <t>71.20.7</t>
  </si>
  <si>
    <t>71.20.19.130</t>
  </si>
  <si>
    <t>Хлеб Чусовской формовой 0,6 кг. нарезка</t>
  </si>
  <si>
    <t>24</t>
  </si>
  <si>
    <t>Утилизация медицинских отходов</t>
  </si>
  <si>
    <t>25</t>
  </si>
  <si>
    <t>Страхование от несчастных случаев</t>
  </si>
  <si>
    <t>Сьрахование от несчастных случаев для "Юбилейный" - филиала АО "Санаторий-профилакторий "Лукоморье"</t>
  </si>
  <si>
    <t>26</t>
  </si>
  <si>
    <t>« Охрана здоровья работников промышленных  предприятий»</t>
  </si>
  <si>
    <t>27</t>
  </si>
  <si>
    <t>« Предрейсовые и послерейсовые,предсменные,послесменные и текущие медицинские осмотры водителей транспортных средств» (краткосрочное повышение квалификации)</t>
  </si>
  <si>
    <t>Пожарно-технический мигимум для руководителей и лиц, ответственных за пожарную безопасность на предприятии</t>
  </si>
  <si>
    <t>Эксплуатация электроустановок потребителей</t>
  </si>
  <si>
    <t>28</t>
  </si>
  <si>
    <t>94,99</t>
  </si>
  <si>
    <t>Йогурт «Клубника» ст. 2,5% 0,125гр.</t>
  </si>
  <si>
    <t>29</t>
  </si>
  <si>
    <t>47.81.2</t>
  </si>
  <si>
    <t>10.89.19.290</t>
  </si>
  <si>
    <t>Йогурт «Персик» ст. 2,5% 0,125гр.</t>
  </si>
  <si>
    <t>Кефир 2,5% 0,5л.</t>
  </si>
  <si>
    <t>166</t>
  </si>
  <si>
    <t>л</t>
  </si>
  <si>
    <t>Кефир 3,2% 0,5л.</t>
  </si>
  <si>
    <t>Молоко 2,5% 1л.</t>
  </si>
  <si>
    <t>Ряженка 4% 0,5л.</t>
  </si>
  <si>
    <t>Сметана15% 0,5кг.</t>
  </si>
  <si>
    <t>Творог 9% весовой</t>
  </si>
  <si>
    <t>Печень говяжья</t>
  </si>
  <si>
    <t>Печень говяжья для "Юбилейный" - филиал АО "Санаторий-профилакторий "Лукоморье</t>
  </si>
  <si>
    <t>Испытания сопротивления изоляции и контура заземления электроплит, поверка диэлектрических перчаток</t>
  </si>
  <si>
    <t>ТО и чистка кулеров</t>
  </si>
  <si>
    <t>Санитарная обработка, чистка, техническое обслуживание  и дезинфекция кулеров для "Юбилейный" - филиала АО "Санаторий-профилакторий "Лукоморье"</t>
  </si>
  <si>
    <t>Предварительный медосмотр</t>
  </si>
  <si>
    <t>человек</t>
  </si>
  <si>
    <t>Периодический медосмотр</t>
  </si>
  <si>
    <t>Текущий ремонт помещений</t>
  </si>
  <si>
    <t>сумма</t>
  </si>
  <si>
    <t>Подарок Новогодний, мягкая игрушка "Символ года Мышь", 800 гр</t>
  </si>
  <si>
    <t>Подарки новогодние для "Юбилейный" - филиал АО "Санаторий-профилакторий "Лукоморье</t>
  </si>
  <si>
    <t xml:space="preserve">Лабораторные исследования биологического материала (прием анализов у населения) </t>
  </si>
  <si>
    <t>Говядина н/к четверти компенсированные (полутуши)</t>
  </si>
  <si>
    <t>Говядина для "Юбилейный" - филиал АО "Санаторий-профилакторий "Лукоморье</t>
  </si>
  <si>
    <t>Средство для дезинфекции ИМН (стоматология) ХОРТ стерил 5л</t>
  </si>
  <si>
    <t>штука</t>
  </si>
  <si>
    <t>Средство дезинфицирующее кислородсодержащее (перекись) Ремедин окси 1л</t>
  </si>
  <si>
    <t>Средство для дезинфекции и предстерилизационной очистки Экобриз ЧАС 1л</t>
  </si>
  <si>
    <t>Средство дезинфицирующее (антисептик кожный) Экобриз антисептик 1л</t>
  </si>
  <si>
    <t>Салфетка дезинфицирующая спиртовая Экобриз (135х185) № 60 для обработки поверхностей медицинских приборов и оборудования</t>
  </si>
  <si>
    <t>Двуокись углерода жидкая в баллонах</t>
  </si>
  <si>
    <t>балоны</t>
  </si>
  <si>
    <t>Анальгин 50%-2мл № 10</t>
  </si>
  <si>
    <t>уп</t>
  </si>
  <si>
    <t>Анальгин 500мг № 10</t>
  </si>
  <si>
    <t>Антигриппин детский шипучие таблетки №10</t>
  </si>
  <si>
    <t>Уп</t>
  </si>
  <si>
    <t>Антигриппин взрослый шипучие таблетки №10</t>
  </si>
  <si>
    <t>Атропин сульфат 0,1%-1мл №10</t>
  </si>
  <si>
    <t>Аджисепт  № 24</t>
  </si>
  <si>
    <t>Азитромицин 500 мг № 6</t>
  </si>
  <si>
    <t>Амосин 500мг № 10</t>
  </si>
  <si>
    <t>Ацикловир 5% 10 гр туба</t>
  </si>
  <si>
    <t>Шт</t>
  </si>
  <si>
    <t>Адренолина гидрохлорид 1мл № 5</t>
  </si>
  <si>
    <t>Амлодипин 10мг № 30 таб</t>
  </si>
  <si>
    <t>Андипал №10 таб</t>
  </si>
  <si>
    <t>Амброксол 30мг №20 таб</t>
  </si>
  <si>
    <t>Амбробене р-р д/ингаляций</t>
  </si>
  <si>
    <t>фл</t>
  </si>
  <si>
    <t>Аллохол № 10 таб</t>
  </si>
  <si>
    <t>Аммиак р-р 10% 40 мл</t>
  </si>
  <si>
    <t>Аспаркам % 50 таб</t>
  </si>
  <si>
    <t>Ацесоль 200 мл</t>
  </si>
  <si>
    <t>Аква марис спрей д/носа 30 мл</t>
  </si>
  <si>
    <t>Бетагистин 16 мг № 30</t>
  </si>
  <si>
    <t>Бускопан 10 мг №20</t>
  </si>
  <si>
    <t>Беродуал р-р д/ингаляций 20 мл</t>
  </si>
  <si>
    <t>Бромгексин 8 мг № 10</t>
  </si>
  <si>
    <t>Баралгин М 5 мл № 5 амп</t>
  </si>
  <si>
    <t>Валемидин 50 мл</t>
  </si>
  <si>
    <t>Валосердин  25мл</t>
  </si>
  <si>
    <t>Винпоцетин 5 мг № 50</t>
  </si>
  <si>
    <t>30</t>
  </si>
  <si>
    <t>Викасол 1%  2мл  № 10</t>
  </si>
  <si>
    <t>31</t>
  </si>
  <si>
    <t>10.11.1</t>
  </si>
  <si>
    <t>10.11.11.110</t>
  </si>
  <si>
    <t>Верошпирон 25 мг № 20</t>
  </si>
  <si>
    <t>32</t>
  </si>
  <si>
    <t xml:space="preserve">Гепариновая мазь 25гр </t>
  </si>
  <si>
    <t xml:space="preserve">Гидрокортизоновая мазь 1%  10гр </t>
  </si>
  <si>
    <t xml:space="preserve">Гидрокортизоновая мазь 0,5%   3гр </t>
  </si>
  <si>
    <t>Глюкоза 40% 10 мг № 10</t>
  </si>
  <si>
    <t>Глюкоза 40%  200 мл</t>
  </si>
  <si>
    <t>Гемостатическая губка коллагеновая 50х50 мм</t>
  </si>
  <si>
    <t>Глицин 100мг № 50</t>
  </si>
  <si>
    <t>Граммдин НЕО таб д/расс №18</t>
  </si>
  <si>
    <t>Диклофенак 25мг 3мл № 5</t>
  </si>
  <si>
    <t>Диклофенак мазь 2%  30гр</t>
  </si>
  <si>
    <t>Димексид 100мл</t>
  </si>
  <si>
    <t>Долобене гель 30гр</t>
  </si>
  <si>
    <t>Диоксидин 0,5% 5 мл № 10</t>
  </si>
  <si>
    <t>Дексона 5 мл гл.капли</t>
  </si>
  <si>
    <t>Дипроспан 1 мл № 5</t>
  </si>
  <si>
    <t>Домперидон 10мг № 30</t>
  </si>
  <si>
    <t>Дротаверин 40мг №50</t>
  </si>
  <si>
    <t>Дротаверин 2% 2мл № 10</t>
  </si>
  <si>
    <t>Донормил 15мг № 30</t>
  </si>
  <si>
    <t>Димедрол 1% 1 мл № 10</t>
  </si>
  <si>
    <t>Вазелин 30мг</t>
  </si>
  <si>
    <t>Детский крем 42 г</t>
  </si>
  <si>
    <t>Инокаин гл. капли 0,4% 5 мл</t>
  </si>
  <si>
    <t>Ибупрофен мазь 5% 25 гр</t>
  </si>
  <si>
    <t>Индапамид  2,5мг № 30 мл</t>
  </si>
  <si>
    <t>Ингалипт аэрозоль 30мл</t>
  </si>
  <si>
    <t>Йод спиртовой р-р 5% 10мл</t>
  </si>
  <si>
    <t>Кальция хлорид 10% 10 мл № 10</t>
  </si>
  <si>
    <t>Каптоприл 50мг т№ 20</t>
  </si>
  <si>
    <t>Календулы цветки 50г</t>
  </si>
  <si>
    <t>Каметон спрей 30мл</t>
  </si>
  <si>
    <t>Капли Зеленина 25 мл</t>
  </si>
  <si>
    <t>Кеторолак 30мг/мл  1мл      № 10</t>
  </si>
  <si>
    <t>Кислота аскорбиновая 2,5г порошок  №1</t>
  </si>
  <si>
    <t>Кеторол таб 10 мг № 20</t>
  </si>
  <si>
    <t>Корнегель 5%  5г</t>
  </si>
  <si>
    <t>Кислота аскорбиновая 5% 2мл  № 10</t>
  </si>
  <si>
    <t>Кислота никотиновая 10мг/мл   1 мл    № 1</t>
  </si>
  <si>
    <t>Комбилипен 2 мл № 10</t>
  </si>
  <si>
    <t>Кислота салицилацетиловая 500мг № 10</t>
  </si>
  <si>
    <t xml:space="preserve">Корвалол 25мл   </t>
  </si>
  <si>
    <t>Ксилен 1% 10 мл</t>
  </si>
  <si>
    <t>Ксилен 0,5% 10мл</t>
  </si>
  <si>
    <t>Кордиамин 25% 2мл № 10</t>
  </si>
  <si>
    <t>Кофеин-бензонат натрия 20% 1мл № 10</t>
  </si>
  <si>
    <t>Кислота аминокапроновая 5% 100мл</t>
  </si>
  <si>
    <t>Лазикс 20мг 2мл № 10</t>
  </si>
  <si>
    <t>Лозартан 12,5мг № 30</t>
  </si>
  <si>
    <t>Липа цветки</t>
  </si>
  <si>
    <t>Лоратадин таб10мг №10</t>
  </si>
  <si>
    <t>Лидокаин 2%  2мл  №10</t>
  </si>
  <si>
    <t>Лактрофильтрум №60</t>
  </si>
  <si>
    <t>Лактулоза 240мл</t>
  </si>
  <si>
    <t>Лоперамид 2мг № 20</t>
  </si>
  <si>
    <t>Левомеколь  40 г</t>
  </si>
  <si>
    <t xml:space="preserve">Масло вазелиновое 100мл  </t>
  </si>
  <si>
    <t>Метоклопрамид 10мг № 50</t>
  </si>
  <si>
    <t>Магния сульфат 25% 10мл № 10</t>
  </si>
  <si>
    <t>Мазь метилурациловая 10% 25г</t>
  </si>
  <si>
    <t>Мазь тетрациклиновая глазная 1%  10г</t>
  </si>
  <si>
    <t>Мелоксикам 15мг № 20</t>
  </si>
  <si>
    <t>Мовасин 15мг № 20</t>
  </si>
  <si>
    <t>Маннит 150мг/мл 200мл</t>
  </si>
  <si>
    <t>Мезатон 10мг/мл 1 мл №10</t>
  </si>
  <si>
    <t>Метопролол 50мг №30</t>
  </si>
  <si>
    <t>Мельдоний 10% 5мл №10</t>
  </si>
  <si>
    <t>Масло пихтовое 25 мл</t>
  </si>
  <si>
    <t>Метрогил дента  20г гель</t>
  </si>
  <si>
    <t>Натрия хлорид  0,9%    10мл  № 10</t>
  </si>
  <si>
    <t>Натрия хлорид 0,9%  200мл стекло</t>
  </si>
  <si>
    <t>Фл</t>
  </si>
  <si>
    <t>Нитроглецирин 0,5мг  № 40</t>
  </si>
  <si>
    <t>Нитроминт 1% 0,4мг/доза 10г</t>
  </si>
  <si>
    <t>Нифедипин 10мг № 50</t>
  </si>
  <si>
    <t>Новокаин 0,5% 5 мл № 10</t>
  </si>
  <si>
    <t>Натрия тиосульфат 30% 10мл № 10</t>
  </si>
  <si>
    <t>Омепрозол 20 мг № 30</t>
  </si>
  <si>
    <t>Олазоль 80 г аэрозоль</t>
  </si>
  <si>
    <t>Отинум 20%  10г</t>
  </si>
  <si>
    <t>Псило-бальзам гель 1%  20г</t>
  </si>
  <si>
    <t>Пентоксифилин 2%  5мл      № 10</t>
  </si>
  <si>
    <t>Персиковое масло 25мг</t>
  </si>
  <si>
    <t>Пиносол 10 мл</t>
  </si>
  <si>
    <t>Пантенол 130г спрей</t>
  </si>
  <si>
    <t>педилин</t>
  </si>
  <si>
    <t>Перикись водорода 3% 100мл</t>
  </si>
  <si>
    <t>Парацетамол 500 мг № 10</t>
  </si>
  <si>
    <t>Пикамилон 10% 2мл № 10</t>
  </si>
  <si>
    <t>Пикамелон 50мг № 30 таб</t>
  </si>
  <si>
    <t>Пирацетам 20% 5 мл  № 10</t>
  </si>
  <si>
    <t>Прозерин 0,5мг/мл 1мл № 10</t>
  </si>
  <si>
    <t>Пустырника настойка 25 мл</t>
  </si>
  <si>
    <t>Панангин 10мл № 10</t>
  </si>
  <si>
    <t>Папаверина гидрохлорид 2% 2 мл № 10</t>
  </si>
  <si>
    <t>Панкреатин 30ед № 60</t>
  </si>
  <si>
    <t>Пиридоксина гидрохлорид 5% 1мл № 10</t>
  </si>
  <si>
    <t xml:space="preserve">Платифиллина гидротартрат 0,2% 1 мл № 10 </t>
  </si>
  <si>
    <t>Преднизолон 30 мг № 10</t>
  </si>
  <si>
    <t>Рибоксин 0,2г № 50</t>
  </si>
  <si>
    <t>Реамберин 1,5%  200мл</t>
  </si>
  <si>
    <t>Рибоксин 2% 10мл № 10</t>
  </si>
  <si>
    <t>Реополиглюкин 10% 200мл</t>
  </si>
  <si>
    <t>Р-р брилиантовый зеленый спиртовой 1%  10мл</t>
  </si>
  <si>
    <t>Римантадин 500мг № 20</t>
  </si>
  <si>
    <t>Нурофен № 20</t>
  </si>
  <si>
    <t>Валидол № 10</t>
  </si>
  <si>
    <t>Вольтарен гель 50г</t>
  </si>
  <si>
    <t>Ринза № 10</t>
  </si>
  <si>
    <t>Колдрекс № 10</t>
  </si>
  <si>
    <t>Фервекс порошок с сахаром № 8</t>
  </si>
  <si>
    <t>Стрепсилс № 24</t>
  </si>
  <si>
    <t>Фарингосепт 10мг № 20</t>
  </si>
  <si>
    <t>Корвалол таб.</t>
  </si>
  <si>
    <t>Дицинон 2мл  № 50</t>
  </si>
  <si>
    <t>Р-р люголя с глицерином 50г</t>
  </si>
  <si>
    <t>Персен № 40</t>
  </si>
  <si>
    <t>Сальбутамол аэрозоль</t>
  </si>
  <si>
    <t>Спазмалгон № 20</t>
  </si>
  <si>
    <t>Спасатель мазь 30мл</t>
  </si>
  <si>
    <t>Скорая пощь крем-бальзам от синяков и ушибов 75 мл</t>
  </si>
  <si>
    <t>Строфантин-К 0,025% 1мл №10</t>
  </si>
  <si>
    <t>Смекта 3г  № 30</t>
  </si>
  <si>
    <t>Стопдиар 100мг № 24</t>
  </si>
  <si>
    <t>Синафлан 0,025%   15г</t>
  </si>
  <si>
    <t>Тиамина хлорид 5% 1мл № 10</t>
  </si>
  <si>
    <t>Трисоль  200мл</t>
  </si>
  <si>
    <t>Троксевазин гель 2% 40 мг</t>
  </si>
  <si>
    <t>Уголь активированный 250г №10</t>
  </si>
  <si>
    <t>Фамотидин 40 мг  № 20</t>
  </si>
  <si>
    <t>Фурацилин 0,02г № 10</t>
  </si>
  <si>
    <t>Фурамаг 50мг таб</t>
  </si>
  <si>
    <t>Фуросемид 40мг № 50</t>
  </si>
  <si>
    <t>Хлоропирамин 20мг/мл 1мл №5</t>
  </si>
  <si>
    <t>Хлоргекседин 0,05%  100мл</t>
  </si>
  <si>
    <t>Холисас гель стоматологический 10 мг</t>
  </si>
  <si>
    <t>Цитрамон П № 10</t>
  </si>
  <si>
    <t>Хлоропирамин 25мг  №20</t>
  </si>
  <si>
    <t>Цианокабаламин 0,5мг  1мл №10</t>
  </si>
  <si>
    <t>Цефотоксим 1г фл</t>
  </si>
  <si>
    <t>Ципрофлоксацин 0,5г № 10</t>
  </si>
  <si>
    <t>Ципромед гл. капли 0,3№ 5 мл</t>
  </si>
  <si>
    <t>Тауфон 4% 10мл</t>
  </si>
  <si>
    <t>Милдронат 10%  5,0   № 10</t>
  </si>
  <si>
    <t>Эуфиллин 2,4% 10мл № 10</t>
  </si>
  <si>
    <t>Элеутерококка экстрат 50мл</t>
  </si>
  <si>
    <t>Эргоферон таб №20</t>
  </si>
  <si>
    <t>Энап 1,25мг   1мл  №5</t>
  </si>
  <si>
    <t>Эналаприл 20мг  № 20</t>
  </si>
  <si>
    <t>Энап 10мг № 20 таб.</t>
  </si>
  <si>
    <t>Энап Н 25г № 20 таб</t>
  </si>
  <si>
    <t>Моксонидин 0,4г № 60</t>
  </si>
  <si>
    <t>Налоксон 0,4мг  1мл № 10</t>
  </si>
  <si>
    <t>Левомецитин 500мг № 10 таб</t>
  </si>
  <si>
    <t>Эвкалипт прутевидный листья 50г</t>
  </si>
  <si>
    <t>пиявка медицинская</t>
  </si>
  <si>
    <t>Бинт марлевый нестерильный 5х10 см</t>
  </si>
  <si>
    <t>Бинт марлевый стерильный 5х10 см</t>
  </si>
  <si>
    <t>Бинт марлевый нестерильный 5х7 см</t>
  </si>
  <si>
    <t>Бинт марлевый нестерильный 7х14 см</t>
  </si>
  <si>
    <t>Бинт марлевый стерильный 7х14 см</t>
  </si>
  <si>
    <t>Вата нестерильная 250г</t>
  </si>
  <si>
    <t>Вата хирургическая 25г</t>
  </si>
  <si>
    <t xml:space="preserve">Диски ватные   №120 </t>
  </si>
  <si>
    <t>Игла «бабочка» № 25</t>
  </si>
  <si>
    <t>Лейкопластырь 19х72 бактерицидный</t>
  </si>
  <si>
    <t xml:space="preserve">Клей БФ-6 туба 15г р-р спиртовой  </t>
  </si>
  <si>
    <t>Клеенка подкладная резинотканевая вида А 1м  № 1</t>
  </si>
  <si>
    <t>Лейкопластырь бактерицидный 2,5х7,2 см</t>
  </si>
  <si>
    <t>Лейкопластырь ленточный 3х500см</t>
  </si>
  <si>
    <t>Напальчник медицинский резиновый № 100</t>
  </si>
  <si>
    <t>Палочки ватные</t>
  </si>
  <si>
    <t>Перчатки медицинские латексные н/стерильные неопудренные № 100  р.L</t>
  </si>
  <si>
    <t>Перчатки медицинские латексные н/стерильные неопудренные № 100  р.M</t>
  </si>
  <si>
    <t>Перчатки медицинские латексные н/стерильные неопудренные № 100  р.S</t>
  </si>
  <si>
    <t>Салфетка марлевая стерильная 45х29 см №5</t>
  </si>
  <si>
    <t>Салфетка марлевая стерильная 16х14 см №10</t>
  </si>
  <si>
    <t>Салфетка антисептическая спиртовая135х85мм № 1</t>
  </si>
  <si>
    <t>Салфетка спиртовая д/иньекций 60х60мм</t>
  </si>
  <si>
    <t>Система д/переливания инф. Р-ров №1</t>
  </si>
  <si>
    <t>Шприц медицинский однораз.двухкомпонентный 20мл № 36</t>
  </si>
  <si>
    <t>Шприц медицинский однораз.двухкомпонентный 10мл  № 1</t>
  </si>
  <si>
    <t>Шприц медицинский однораз.двухкомпонентный 5 мл № 1</t>
  </si>
  <si>
    <t>Шприц медицинский однораз.двухкомпонентный 2мл № 1</t>
  </si>
  <si>
    <t>Индикатор воздушной стерилизации Стериконт- В-180/60   №1000</t>
  </si>
  <si>
    <t>Индикатор паровой стерилизации СТЕРИТЕСТ- П-132/20  №1000</t>
  </si>
  <si>
    <t>Шпатель деревянный стерильный №100</t>
  </si>
  <si>
    <t>Маска медецинская 3х-сл на резинке №1</t>
  </si>
  <si>
    <t>Шапочка берет пл. 17</t>
  </si>
  <si>
    <t>Рубашка для рожениц пл.20</t>
  </si>
  <si>
    <t>Салфетка см.н/стерильная 70х80см  пл.20</t>
  </si>
  <si>
    <t>Сбор травяной нормализующий обмен веществ 1 кг</t>
  </si>
  <si>
    <t>Сбор травяной бронхолегочный 1кг</t>
  </si>
  <si>
    <t>Сбор травяной тонизирующий 1кг</t>
  </si>
  <si>
    <t>Сбор травяной успокаивающий 1кг</t>
  </si>
  <si>
    <t>Сбор травяной при заболеваниях опорно-двигательного аппарата 1кг</t>
  </si>
  <si>
    <t>Сбор травяной почечный 1кг</t>
  </si>
  <si>
    <t>Сбор травяной при простатите 1кг</t>
  </si>
  <si>
    <t>Сбор травяной желчегонный 1кг</t>
  </si>
  <si>
    <t>Сбор травяной желудочно-кишечный 1кг</t>
  </si>
  <si>
    <t>Сбор травяной при тромбофлебите и варикозном расширении вен 1кг</t>
  </si>
  <si>
    <t>Сбор травяной антиатеросклеротический 1кг</t>
  </si>
  <si>
    <t>Сбор травяной при климаксе 1кг</t>
  </si>
  <si>
    <t>Сбор травяной при сахарном диабете 1кг</t>
  </si>
  <si>
    <t>Рассол Бишофита  5л</t>
  </si>
  <si>
    <t>Селено-цинковая с эфирным маслом пихты соль 1кг</t>
  </si>
  <si>
    <t>Соль для ванн йодобромная 1кг</t>
  </si>
  <si>
    <t>Сбор травяной Витаминный 1кг</t>
  </si>
  <si>
    <t>Смесь кремнегрязевая для ванн</t>
  </si>
  <si>
    <t>Эмульсия скипидарная белая с нафталановой  нефтью и хлорофиллом</t>
  </si>
  <si>
    <t>Эмульсия скипидарная желтая</t>
  </si>
  <si>
    <t>Белок яичный сухой (пенообразователь для приготовления кислородных коктейлей )(пакет 0,025кг)</t>
  </si>
  <si>
    <t>Распылитель</t>
  </si>
  <si>
    <t>Связь телефонная городская, сотовая, междугородная и международная</t>
  </si>
  <si>
    <t>Почтовые расходы</t>
  </si>
  <si>
    <t>Почтовые расходы для "Юбилейный" - филиал АО "Санаторий-профилакторий "Лукоморье"</t>
  </si>
  <si>
    <t xml:space="preserve">Дезинфекция и очистка системы вентиляции </t>
  </si>
  <si>
    <t>Утилизация ртутных ламп</t>
  </si>
  <si>
    <t>Аджика 190гр.</t>
  </si>
  <si>
    <t>Бакалея для "Юбилейный" - филиал АО "Санаторий-профилакторий "Лукоморье"</t>
  </si>
  <si>
    <t>Ванилин ГОСТ 16599-71</t>
  </si>
  <si>
    <t>Дрожжи быстродействующие сухие 11г.</t>
  </si>
  <si>
    <t>Кисель быстрого приготовления100г.</t>
  </si>
  <si>
    <t>Крахмал картофельный ГОСТ 7699-78</t>
  </si>
  <si>
    <t>Кислота уксусная пищевая 70%</t>
  </si>
  <si>
    <t>Лавровый лист 20гр.</t>
  </si>
  <si>
    <t>Майонез Провансаль 250гр.</t>
  </si>
  <si>
    <t>Мак пищевой пакет 100 гр.</t>
  </si>
  <si>
    <t>Перец черный молотый 20гр.</t>
  </si>
  <si>
    <t>Приправа 100 блюд Приправыч 60гр./20</t>
  </si>
  <si>
    <t>Приправа Букет весенней зелени и овощей Приправыч 60г.</t>
  </si>
  <si>
    <t>Соль поваренная пищевая молотая</t>
  </si>
  <si>
    <t>Сода</t>
  </si>
  <si>
    <t>Джем фруктовый</t>
  </si>
  <si>
    <t>Подсластитель Сладис в таблетках 667шт.</t>
  </si>
  <si>
    <t>Сахар – песок ГОСТ</t>
  </si>
  <si>
    <t>Вода питьевая бутилированная 19л.</t>
  </si>
  <si>
    <t>Вода столовая слабосоленая питьевая газированная 1,5л.</t>
  </si>
  <si>
    <t>Горошек консервированный 400гр</t>
  </si>
  <si>
    <t>Кукуруза  сладкая консервированная 400г</t>
  </si>
  <si>
    <t>Молоко цельное сгущенное с сахаром 360г</t>
  </si>
  <si>
    <t>Огурцы консервированные 680г</t>
  </si>
  <si>
    <t>Паста томатная Кухмастер 370г</t>
  </si>
  <si>
    <t>Повидло стерилизованное фруктовое в ассортименте, 1с.</t>
  </si>
  <si>
    <t>Помидоры консервированные 720гр</t>
  </si>
  <si>
    <t>Масло растительное 0,9л.</t>
  </si>
  <si>
    <t>Сок фруктовый 0,2л.</t>
  </si>
  <si>
    <t>Сок фруктовый 1 л.</t>
  </si>
  <si>
    <t>Сок фруктовый 3л.</t>
  </si>
  <si>
    <t>Какао Российский</t>
  </si>
  <si>
    <t>Кофе Нескафе 500гр.</t>
  </si>
  <si>
    <t>Кофейный напиток 100г</t>
  </si>
  <si>
    <t>Чай черный заварной 100гр.</t>
  </si>
  <si>
    <t>Чай черный 100 пакетиков Высокогорный</t>
  </si>
  <si>
    <t>Сыр твердый Голландский 45%</t>
  </si>
  <si>
    <t>Сыр для "Юбилейный" - филиал АО "Санаторий-профилакторий "Лукоморье"</t>
  </si>
  <si>
    <t>Масло сливочное 72,5%</t>
  </si>
  <si>
    <t>Масло сливочное для "Юбилейный" - филиал АО "Санаторий-профилакторий "Лукоморье"</t>
  </si>
  <si>
    <t>Масло сливочное 180гр</t>
  </si>
  <si>
    <t>Яйцо куриное столовое 1кат.</t>
  </si>
  <si>
    <t>Яйцо для "Юбилейный" - филиал АО "Санаторий-профилакторий "Лукоморье"</t>
  </si>
  <si>
    <t>Колбаса вареная «К завтраку»</t>
  </si>
  <si>
    <t>Колбаса вареная высший сорт Докторская ГОСТ</t>
  </si>
  <si>
    <t>Колбаса варено-копченая</t>
  </si>
  <si>
    <t>Сосиски сливочные, ГОСТ</t>
  </si>
  <si>
    <t>Филе куриное охлажденное ГОСТ</t>
  </si>
  <si>
    <t>Тушка цыпленка бройлера 1 сорт охлажденная</t>
  </si>
  <si>
    <t>Тушка цыпленка бройлера 1 сорт замороженная</t>
  </si>
  <si>
    <t>Филе куриное ГОСТ замороженное</t>
  </si>
  <si>
    <t>Горбуша замороженная б/г</t>
  </si>
  <si>
    <t>Морепродукты  для "Юбилейный" - филиал АО "Санаторий-профилакторий "Лукоморье"</t>
  </si>
  <si>
    <t>Кальмар свежемороженый (тушка)</t>
  </si>
  <si>
    <t>Минтай свежемороженый б/г</t>
  </si>
  <si>
    <t>Крабовые палочки 200г.</t>
  </si>
  <si>
    <t>Сельдь слабосоленая</t>
  </si>
  <si>
    <t>Икра красная зернистая</t>
  </si>
  <si>
    <t>Брусника свежемороженая</t>
  </si>
  <si>
    <t>Клюква замороженная</t>
  </si>
  <si>
    <t>Кабачки свежие</t>
  </si>
  <si>
    <t>Капуста белокачанная свежая</t>
  </si>
  <si>
    <t>Картофель свежий продовольственный</t>
  </si>
  <si>
    <t>Лук репкчатый</t>
  </si>
  <si>
    <t>Морковь столовая свежая</t>
  </si>
  <si>
    <t>Огурец свежий парниковый</t>
  </si>
  <si>
    <t>Редька свежая</t>
  </si>
  <si>
    <t>Свекла столовая свежая</t>
  </si>
  <si>
    <t>Томат свежий парниковый</t>
  </si>
  <si>
    <t>Тыква свежая</t>
  </si>
  <si>
    <t>Фасоль продовольственная ГОСТ 7758-75</t>
  </si>
  <si>
    <t>Фасоль стручковая</t>
  </si>
  <si>
    <t>Чеснок свежий</t>
  </si>
  <si>
    <t>Перец сладкий свежий</t>
  </si>
  <si>
    <t>Апельсины свежие</t>
  </si>
  <si>
    <t>Бананы свежие</t>
  </si>
  <si>
    <t>Груши свежие</t>
  </si>
  <si>
    <t>Киви свежие</t>
  </si>
  <si>
    <t>Лимон свежий</t>
  </si>
  <si>
    <t>Мандарины свежие</t>
  </si>
  <si>
    <t>Яблоки свежие</t>
  </si>
  <si>
    <t>Сухофрукты (смесь плодово-ягодная)</t>
  </si>
  <si>
    <t>Чернослив</t>
  </si>
  <si>
    <t>Шиповник сушеный</t>
  </si>
  <si>
    <t>Виноград сушеный (изюм)</t>
  </si>
  <si>
    <t>45.1.2.3     Заключения договора электроснабжения или купли-продажи электрической энергии с гарантирующим поставщиком электрической энергии;</t>
  </si>
  <si>
    <t>45.1.3.6          Если Продукция может быть получена только от единственного производителя или от его единственного официального дилера (дистрибьютора), статус которых надлежаще подтвержден;</t>
  </si>
  <si>
    <t>45.1.3.5    Аренды/субаренды недвижимого имущества и связанного с ним движимого имущества для нужд Общества;</t>
  </si>
  <si>
    <t>А.Р. Наурзалинова</t>
  </si>
  <si>
    <t>Пароконвектомат  Abat ПКА 10-1/1 ВМ для "Юбилейный" - филиал АО "Санаторий-профилакторий "Лукоморье"</t>
  </si>
  <si>
    <t>Машина кухонная универсальная, УКМ - 01 для "Юбилейный" - филиал АО "Санаторий-профилакторий "Лукоморье"</t>
  </si>
  <si>
    <t xml:space="preserve">Приобретение техники и инвнентаря производственного назначения </t>
  </si>
  <si>
    <t>180.20.00065</t>
  </si>
  <si>
    <t>Выкуп земельного участка под АО "Санаторий -профилакторий «Лукоморье»</t>
  </si>
  <si>
    <t>земельный участок</t>
  </si>
  <si>
    <t>1 189 471,24</t>
  </si>
  <si>
    <t xml:space="preserve">68.10.23 </t>
  </si>
  <si>
    <t>68.10.14 </t>
  </si>
  <si>
    <t>Годовая комплексная программа закупок на 2021 г.</t>
  </si>
  <si>
    <t>180.21.00001</t>
  </si>
  <si>
    <t>180.21.00002</t>
  </si>
  <si>
    <t>180.21.00003</t>
  </si>
  <si>
    <t>180.21.00004</t>
  </si>
  <si>
    <t>180.21.00005</t>
  </si>
  <si>
    <t>180.21.00006</t>
  </si>
  <si>
    <t>180.21.00007</t>
  </si>
  <si>
    <t>180.21.00008</t>
  </si>
  <si>
    <t>180.21.00009</t>
  </si>
  <si>
    <t>180.21.00010</t>
  </si>
  <si>
    <t>180.21.00011</t>
  </si>
  <si>
    <t>180.21.00012</t>
  </si>
  <si>
    <t>180.21.00013</t>
  </si>
  <si>
    <t>180.21.00014</t>
  </si>
  <si>
    <t>180.21.00015</t>
  </si>
  <si>
    <t>180.21.00016</t>
  </si>
  <si>
    <t>180.21.00017</t>
  </si>
  <si>
    <t>180.21.00018</t>
  </si>
  <si>
    <t>180.21.00019</t>
  </si>
  <si>
    <t>180.21.00020</t>
  </si>
  <si>
    <t>180.21.00021</t>
  </si>
  <si>
    <t>180.21.00023</t>
  </si>
  <si>
    <t>180.21.00024</t>
  </si>
  <si>
    <t>180.21.00025</t>
  </si>
  <si>
    <t>180.21.00026</t>
  </si>
  <si>
    <t>180.21.00027</t>
  </si>
  <si>
    <t>180.21.00028</t>
  </si>
  <si>
    <t>180.21.00029</t>
  </si>
  <si>
    <t>180.21.00030</t>
  </si>
  <si>
    <t>180.21.00031</t>
  </si>
  <si>
    <t>180.21.00032</t>
  </si>
  <si>
    <t>180.21.00033</t>
  </si>
  <si>
    <t>180.21.00034</t>
  </si>
  <si>
    <t>180.21.00035</t>
  </si>
  <si>
    <t>180.21.00036</t>
  </si>
  <si>
    <t>180.21.00037</t>
  </si>
  <si>
    <t>180.21.00038</t>
  </si>
  <si>
    <t>180.21.00039</t>
  </si>
  <si>
    <t>180.21.00040</t>
  </si>
  <si>
    <t>180.21.00041</t>
  </si>
  <si>
    <t>180.21.00042</t>
  </si>
  <si>
    <t>180.21.00043</t>
  </si>
  <si>
    <t>180.21.00044</t>
  </si>
  <si>
    <t>180.21.00045</t>
  </si>
  <si>
    <t>180.21.00046</t>
  </si>
  <si>
    <t>180.21.00047</t>
  </si>
  <si>
    <t>180.21.00048</t>
  </si>
  <si>
    <t>180.21.00049</t>
  </si>
  <si>
    <t>180.21.00050</t>
  </si>
  <si>
    <t>180.21.00051</t>
  </si>
  <si>
    <t>180.21.00052</t>
  </si>
  <si>
    <t>180.21.00053</t>
  </si>
  <si>
    <t>180.21.00054</t>
  </si>
  <si>
    <t>180.21.00055</t>
  </si>
  <si>
    <t>180.21.00056</t>
  </si>
  <si>
    <t>180.21.00057</t>
  </si>
  <si>
    <t>180.21.00058</t>
  </si>
  <si>
    <t>180.21.00059</t>
  </si>
  <si>
    <t>180.21.00060</t>
  </si>
  <si>
    <t>180.21.00061</t>
  </si>
  <si>
    <t>01.2021</t>
  </si>
  <si>
    <t>18.01.2021</t>
  </si>
  <si>
    <t>29.01.2021</t>
  </si>
  <si>
    <t>01.02.2021</t>
  </si>
  <si>
    <t>Мясо для АО "Санаторий-профилакторий "Лукоморье"</t>
  </si>
  <si>
    <t>02.2021</t>
  </si>
  <si>
    <t>15.02.2021</t>
  </si>
  <si>
    <t>24.02.2021</t>
  </si>
  <si>
    <t>19.02.2021</t>
  </si>
  <si>
    <t>01.03.2021</t>
  </si>
  <si>
    <t>05.07.2021</t>
  </si>
  <si>
    <t>15.07.2021</t>
  </si>
  <si>
    <t>09.2021</t>
  </si>
  <si>
    <t>25.03.2021</t>
  </si>
  <si>
    <t>15.03.2021</t>
  </si>
  <si>
    <t>04.2021</t>
  </si>
  <si>
    <t>08.04.2021</t>
  </si>
  <si>
    <t>15.04.2021</t>
  </si>
  <si>
    <t>ООО "Белый Парус"</t>
  </si>
  <si>
    <t>45.1.2.1.  Закупки Продукции осуществляемой в соответствии с пунктом 11.10 настоящего Положения;</t>
  </si>
  <si>
    <t>01.06.2021</t>
  </si>
  <si>
    <t>04.06.2021</t>
  </si>
  <si>
    <t>08.2021</t>
  </si>
  <si>
    <t>05.2021</t>
  </si>
  <si>
    <t>19.05.2021</t>
  </si>
  <si>
    <t>31.05.2021</t>
  </si>
  <si>
    <t>10.10.2021</t>
  </si>
  <si>
    <t>22.10.2021</t>
  </si>
  <si>
    <t>01.11.2021</t>
  </si>
  <si>
    <t>06.09.2021</t>
  </si>
  <si>
    <t>15.09.2021</t>
  </si>
  <si>
    <t>06.2021</t>
  </si>
  <si>
    <t>07.06.2021</t>
  </si>
  <si>
    <t>15.06.2021</t>
  </si>
  <si>
    <t>17.06.2021</t>
  </si>
  <si>
    <t>11.2022</t>
  </si>
  <si>
    <t>16.09.2021</t>
  </si>
  <si>
    <t>17.09.2021</t>
  </si>
  <si>
    <t>Дезинфекция и очистка систем вентиляции для нужд АО "Санаторий-профилакторий "Лукоморье"</t>
  </si>
  <si>
    <t>05.03.2021</t>
  </si>
  <si>
    <t>06.03.2021</t>
  </si>
  <si>
    <t>03.2021</t>
  </si>
  <si>
    <t>Аппарат ульзвуковой терапии для АО "Санаторий-профилакторий "Лукоморье"</t>
  </si>
  <si>
    <t>07.2021</t>
  </si>
  <si>
    <t>Реконструкция кровли столовой для нужд АО "Санаторий-профилакторий "Лукоморье</t>
  </si>
  <si>
    <t>3.2.1</t>
  </si>
  <si>
    <t>Инвестиционная программа в форме капитальных вложений</t>
  </si>
  <si>
    <t>Холодильная камера с моноблоком для нужд АО "Санаторий-профилакторий «Лукоморье»</t>
  </si>
  <si>
    <t xml:space="preserve"> 04.2021</t>
  </si>
  <si>
    <t>46.69</t>
  </si>
  <si>
    <t>46.69.12</t>
  </si>
  <si>
    <t>Бытовая техника для нужд АО Санаторий-профилакторий Лукоморье</t>
  </si>
  <si>
    <t>185.21.00001</t>
  </si>
  <si>
    <t xml:space="preserve"> 02.2021</t>
  </si>
  <si>
    <t>185.21.00002</t>
  </si>
  <si>
    <t xml:space="preserve"> 01.2021</t>
  </si>
  <si>
    <t>185.21.00003</t>
  </si>
  <si>
    <t>185.21.00004</t>
  </si>
  <si>
    <t>185.21.00005</t>
  </si>
  <si>
    <t>185.21.00006</t>
  </si>
  <si>
    <t>185.21.00007</t>
  </si>
  <si>
    <t>185.21.00008</t>
  </si>
  <si>
    <t>Техническое обслуживание медицинского оборудования, ремонт  для "Юбилейный" - филиал АО "Санаторий-профилакторий "Лукоморье"</t>
  </si>
  <si>
    <t>185.21.00009</t>
  </si>
  <si>
    <t>185.21.00010</t>
  </si>
  <si>
    <t xml:space="preserve"> 09.2021</t>
  </si>
  <si>
    <t>185.21.00011</t>
  </si>
  <si>
    <t>185.21.00012</t>
  </si>
  <si>
    <t>185.21.00013</t>
  </si>
  <si>
    <t>185.21.00014</t>
  </si>
  <si>
    <t>185.21.00015</t>
  </si>
  <si>
    <t>185.21.00016</t>
  </si>
  <si>
    <t>185.21.00017</t>
  </si>
  <si>
    <t>185.21.00018</t>
  </si>
  <si>
    <t>185.21.00019</t>
  </si>
  <si>
    <t>185.21.00020</t>
  </si>
  <si>
    <t>185.21.00021</t>
  </si>
  <si>
    <t xml:space="preserve"> 03.2021</t>
  </si>
  <si>
    <t>10.2021</t>
  </si>
  <si>
    <t>185.21.00022</t>
  </si>
  <si>
    <t>185.21.00023</t>
  </si>
  <si>
    <t>185.21.00024</t>
  </si>
  <si>
    <t>13.03.2021</t>
  </si>
  <si>
    <t>185.21.00025</t>
  </si>
  <si>
    <t>185.21.00026</t>
  </si>
  <si>
    <t>Медицинский осмотр первичный и периодический, психосвидетельствование для нужд "Юбилейный" - филиала АО "Санаторий-профилакторий "Лукоморье"</t>
  </si>
  <si>
    <t>185.21.00027</t>
  </si>
  <si>
    <t>185.21.00028</t>
  </si>
  <si>
    <t xml:space="preserve"> 11.2021</t>
  </si>
  <si>
    <t>185.21.00029</t>
  </si>
  <si>
    <t>185.21.00030</t>
  </si>
  <si>
    <t>185.21.00031</t>
  </si>
  <si>
    <t>185.21.00032</t>
  </si>
  <si>
    <t>185.21.00033</t>
  </si>
  <si>
    <t>185.21.00034</t>
  </si>
  <si>
    <t>Перезарядка огнетушителей  для АО "Санаторий-профилакторий "Лукоморье" филиал "Юбилейный"</t>
  </si>
  <si>
    <t>185.21.00035</t>
  </si>
  <si>
    <t>185.21.00036</t>
  </si>
  <si>
    <t>185.21.00037</t>
  </si>
  <si>
    <t>185.21.00038</t>
  </si>
  <si>
    <t>185.21.00039</t>
  </si>
  <si>
    <t>185.21.00040</t>
  </si>
  <si>
    <t>185.21.00041</t>
  </si>
  <si>
    <t>185.21.00042</t>
  </si>
  <si>
    <t>185.21.00043</t>
  </si>
  <si>
    <t>185.21.00044</t>
  </si>
  <si>
    <t>185.21.00045</t>
  </si>
  <si>
    <t>185.21.00046</t>
  </si>
  <si>
    <t>3.3.2</t>
  </si>
  <si>
    <t>185.21.00047</t>
  </si>
  <si>
    <t>185.21.00048</t>
  </si>
  <si>
    <t>Овощерезка для "Юбилейный" - филиал АО "Санаторий-профилакторий "Лукоморье"</t>
  </si>
  <si>
    <t>185.21.00049</t>
  </si>
  <si>
    <t>Обслуживание и ремонт оргтехники и ПК для "Юбилейный" - филиал АО "Санаторий-профилакторий "Лукоморье"</t>
  </si>
  <si>
    <t>185.21.00050</t>
  </si>
  <si>
    <t>Техническое обслуживание ККМ для "Юбилейный" - филиал АО "Санаторий-профилакторий "Лукоморье"</t>
  </si>
  <si>
    <t>185.21.00051</t>
  </si>
  <si>
    <t>Арочный металлодетектор для "Юбилейный"-филиала АО "Санаторий-профилакторий "Лукоморье"</t>
  </si>
  <si>
    <t>185.21.00052</t>
  </si>
  <si>
    <t>30.04.2021</t>
  </si>
  <si>
    <t>23 лота</t>
  </si>
  <si>
    <t>Перечень закупок у единственного поставщика,  планируемых к заключению в 2021 году</t>
  </si>
  <si>
    <t>Номенклатурная потребность на 2021 г.</t>
  </si>
  <si>
    <r>
      <t xml:space="preserve">Итого за I квартал: </t>
    </r>
    <r>
      <rPr>
        <b/>
        <i/>
        <sz val="12"/>
        <color indexed="8"/>
        <rFont val="Times New Roman"/>
        <family val="1"/>
        <charset val="204"/>
      </rPr>
      <t>(по дате объявления)</t>
    </r>
  </si>
  <si>
    <r>
      <t>Итого за I квартал:</t>
    </r>
    <r>
      <rPr>
        <b/>
        <i/>
        <sz val="12"/>
        <color rgb="FF0070C0"/>
        <rFont val="Times New Roman"/>
        <family val="1"/>
        <charset val="204"/>
      </rPr>
      <t xml:space="preserve"> (по дате подведения итогов)</t>
    </r>
  </si>
  <si>
    <r>
      <t xml:space="preserve">Доля закупок у субъектов МСП ,% </t>
    </r>
    <r>
      <rPr>
        <b/>
        <i/>
        <sz val="12"/>
        <color rgb="FF0070C0"/>
        <rFont val="Times New Roman"/>
        <family val="1"/>
        <charset val="204"/>
      </rPr>
      <t>(по заключенным договорам)</t>
    </r>
    <r>
      <rPr>
        <b/>
        <sz val="12"/>
        <color rgb="FF0070C0"/>
        <rFont val="Times New Roman"/>
        <family val="1"/>
        <charset val="204"/>
      </rPr>
      <t>:</t>
    </r>
  </si>
  <si>
    <r>
      <t>Доля закупок у субъектов МСП по субподрядным договорам (1 уровня),%</t>
    </r>
    <r>
      <rPr>
        <b/>
        <i/>
        <sz val="12"/>
        <color rgb="FF0070C0"/>
        <rFont val="Times New Roman"/>
        <family val="1"/>
        <charset val="204"/>
      </rPr>
      <t xml:space="preserve"> (по заключенным договорам)</t>
    </r>
    <r>
      <rPr>
        <b/>
        <sz val="12"/>
        <color rgb="FF0070C0"/>
        <rFont val="Times New Roman"/>
        <family val="1"/>
        <charset val="204"/>
      </rPr>
      <t>:</t>
    </r>
  </si>
  <si>
    <t>Приложение №1</t>
  </si>
  <si>
    <t xml:space="preserve">Коды функциональных направлений деятельности </t>
  </si>
  <si>
    <t>Код без ВД</t>
  </si>
  <si>
    <t>Код с учетом ВД</t>
  </si>
  <si>
    <t>Код</t>
  </si>
  <si>
    <t>Функциональное направление деятельности</t>
  </si>
  <si>
    <t>Операционная  деятельность</t>
  </si>
  <si>
    <t>1.1</t>
  </si>
  <si>
    <t>Топливо для производства электроэнергии/теплоэнергии</t>
  </si>
  <si>
    <t>1.1.1</t>
  </si>
  <si>
    <t xml:space="preserve">            Газ</t>
  </si>
  <si>
    <t>1.1.2</t>
  </si>
  <si>
    <t xml:space="preserve">            Уголь</t>
  </si>
  <si>
    <t>1.3</t>
  </si>
  <si>
    <t>1.1.3</t>
  </si>
  <si>
    <t xml:space="preserve">            Мазут</t>
  </si>
  <si>
    <t>1.1.4</t>
  </si>
  <si>
    <t xml:space="preserve">            Прочее топливо</t>
  </si>
  <si>
    <t>Эксплуатация производственных объектов</t>
  </si>
  <si>
    <t>Ремонт</t>
  </si>
  <si>
    <t xml:space="preserve">             Подрядный способ</t>
  </si>
  <si>
    <t>3.2</t>
  </si>
  <si>
    <t>1.3.2</t>
  </si>
  <si>
    <t xml:space="preserve">             Хозяйственный способ</t>
  </si>
  <si>
    <t>Безопасность и режим</t>
  </si>
  <si>
    <t>Информационные технологии*</t>
  </si>
  <si>
    <t>Реклама и маркетинг</t>
  </si>
  <si>
    <t>1.7</t>
  </si>
  <si>
    <t>Аудит и оценка</t>
  </si>
  <si>
    <t>Страхование</t>
  </si>
  <si>
    <t>1.9</t>
  </si>
  <si>
    <t>Правовая работа</t>
  </si>
  <si>
    <t>1.10</t>
  </si>
  <si>
    <t>Корпоративное управление</t>
  </si>
  <si>
    <t xml:space="preserve">Расходы на персонал </t>
  </si>
  <si>
    <t>Административно-хозяйственные расходы</t>
  </si>
  <si>
    <r>
      <t xml:space="preserve">Приобретение оборудования и товаров для перепродажи </t>
    </r>
    <r>
      <rPr>
        <sz val="10"/>
        <rFont val="Times New Roman"/>
        <family val="1"/>
        <charset val="204"/>
      </rPr>
      <t>(коммерческая деятельность)</t>
    </r>
  </si>
  <si>
    <t>Прочие направления текущей деятельности</t>
  </si>
  <si>
    <t>Финансовая деятельность</t>
  </si>
  <si>
    <t>2.1</t>
  </si>
  <si>
    <t xml:space="preserve">Направления связанные с привлечением финансирования (кредиты, овердрафты, кредитные линии и т.п.) </t>
  </si>
  <si>
    <t>Инвестиционная деятельность</t>
  </si>
  <si>
    <t>Новое строительство и расширение</t>
  </si>
  <si>
    <t>16.1</t>
  </si>
  <si>
    <t>3.1.1</t>
  </si>
  <si>
    <t xml:space="preserve">           Подрядный способ</t>
  </si>
  <si>
    <t>16.2</t>
  </si>
  <si>
    <t>3.1.2</t>
  </si>
  <si>
    <t xml:space="preserve">           Хозяйственный способ</t>
  </si>
  <si>
    <t>Техническое перевооружение и реконструкция</t>
  </si>
  <si>
    <t>17.1</t>
  </si>
  <si>
    <t>17.2</t>
  </si>
  <si>
    <t>3.2.2</t>
  </si>
  <si>
    <t>3.3</t>
  </si>
  <si>
    <t>Информационные технологии (капитализируемые закупки)</t>
  </si>
  <si>
    <t>18.1</t>
  </si>
  <si>
    <t>3.3.1</t>
  </si>
  <si>
    <t>18.2</t>
  </si>
  <si>
    <t xml:space="preserve">            Хозяйственный способ</t>
  </si>
  <si>
    <t>3.4</t>
  </si>
  <si>
    <t>Прочие работы и поставки капитального характера</t>
  </si>
  <si>
    <t>19.1</t>
  </si>
  <si>
    <t>3.4.1</t>
  </si>
  <si>
    <t xml:space="preserve">            Подрядный способ</t>
  </si>
  <si>
    <t>19.2</t>
  </si>
  <si>
    <t>3.4.2</t>
  </si>
  <si>
    <t>* В данном коде функционального направления  некапитализируемые ИТ-закупки</t>
  </si>
  <si>
    <t>**В данном коде функционального направления  капитализируемые ИТ-закупки</t>
  </si>
  <si>
    <t>ФГУП «Почта России»</t>
  </si>
  <si>
    <t>ПАО"Ростелеком</t>
  </si>
  <si>
    <t>1 кв</t>
  </si>
  <si>
    <t>Техническое обслуживание системы видеонаблюдения для "Юбилейный"-филиала АО "Санаторий-профилакторий "Лукоморье"</t>
  </si>
  <si>
    <t>ЭТП</t>
  </si>
  <si>
    <t>08.07.2021</t>
  </si>
  <si>
    <t>18.07.2021</t>
  </si>
  <si>
    <t>12.22</t>
  </si>
  <si>
    <t>Вид заявки на корректировку</t>
  </si>
  <si>
    <t>Справочная информация</t>
  </si>
  <si>
    <t>График поставки (план) (на основании графика поставки спецификации лота)</t>
  </si>
  <si>
    <t>График поставки (факт) (на основании спецификации поставщика-победителя закупочной процедуры)</t>
  </si>
  <si>
    <t>Стоимость  договора по п.7 Постановления 1352 (исключения по МСП)</t>
  </si>
  <si>
    <t xml:space="preserve">1 год* </t>
  </si>
  <si>
    <t xml:space="preserve">2 год </t>
  </si>
  <si>
    <t xml:space="preserve">3 год </t>
  </si>
  <si>
    <t xml:space="preserve">4 год </t>
  </si>
  <si>
    <t xml:space="preserve">5 год </t>
  </si>
  <si>
    <t>Техническое освидетельствование подъемника грузового ПГ-МШ
для АО  «Санаторий-профилакторий «Лукоморье»</t>
  </si>
  <si>
    <t>Количество лотов 112</t>
  </si>
  <si>
    <t>12.04.2021</t>
  </si>
  <si>
    <t>25.02.2021</t>
  </si>
  <si>
    <t>Количество лотов _112_</t>
  </si>
  <si>
    <t>Количество лотов _93_</t>
  </si>
  <si>
    <t>Количество лотов _103_</t>
  </si>
  <si>
    <t>Количество лотов _110_</t>
  </si>
  <si>
    <t>Количество лотов _112__</t>
  </si>
  <si>
    <t>180.21.00022</t>
  </si>
  <si>
    <t>20.09.2021</t>
  </si>
  <si>
    <t>29.03.2021</t>
  </si>
  <si>
    <t>22.06.2021</t>
  </si>
  <si>
    <t>11.02.2021</t>
  </si>
  <si>
    <t>26.02.2021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</si>
</sst>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dd/mm/yy;@"/>
    <numFmt numFmtId="166" formatCode="0.000"/>
  </numFmts>
  <fonts count="58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Helv"/>
    </font>
    <font>
      <sz val="11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12"/>
      <color indexed="8"/>
      <name val="Calibri"/>
      <family val="2"/>
      <charset val="204"/>
    </font>
    <font>
      <sz val="12"/>
      <color rgb="FF0070C0"/>
      <name val="Times New Roman"/>
      <family val="1"/>
      <charset val="204"/>
    </font>
    <font>
      <sz val="12"/>
      <color rgb="FF0070C0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"/>
      <charset val="204"/>
    </font>
    <font>
      <b/>
      <i/>
      <sz val="12"/>
      <color indexed="8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i/>
      <sz val="12"/>
      <color rgb="FF0070C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2"/>
      <color rgb="FFFF0000"/>
      <name val="Calibri"/>
      <family val="2"/>
      <charset val="204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9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auto="1"/>
      </right>
      <top style="medium">
        <color rgb="FF000000"/>
      </top>
      <bottom/>
      <diagonal/>
    </border>
    <border>
      <left style="medium">
        <color auto="1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04">
    <xf numFmtId="0" fontId="0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4" applyNumberFormat="0" applyAlignment="0" applyProtection="0"/>
    <xf numFmtId="0" fontId="16" fillId="6" borderId="5" applyNumberFormat="0" applyAlignment="0" applyProtection="0"/>
    <xf numFmtId="0" fontId="17" fillId="6" borderId="4" applyNumberFormat="0" applyAlignment="0" applyProtection="0"/>
    <xf numFmtId="0" fontId="18" fillId="0" borderId="6" applyNumberFormat="0" applyFill="0" applyAlignment="0" applyProtection="0"/>
    <xf numFmtId="0" fontId="19" fillId="7" borderId="7" applyNumberFormat="0" applyAlignment="0" applyProtection="0"/>
    <xf numFmtId="0" fontId="20" fillId="0" borderId="0" applyNumberFormat="0" applyFill="0" applyBorder="0" applyAlignment="0" applyProtection="0"/>
    <xf numFmtId="0" fontId="7" fillId="8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/>
    <xf numFmtId="0" fontId="27" fillId="0" borderId="0"/>
    <xf numFmtId="0" fontId="26" fillId="0" borderId="0"/>
    <xf numFmtId="0" fontId="5" fillId="0" borderId="0"/>
    <xf numFmtId="0" fontId="26" fillId="0" borderId="0"/>
    <xf numFmtId="0" fontId="4" fillId="0" borderId="0"/>
    <xf numFmtId="0" fontId="40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26" fillId="0" borderId="0"/>
    <xf numFmtId="0" fontId="2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</cellStyleXfs>
  <cellXfs count="576">
    <xf numFmtId="0" fontId="0" fillId="0" borderId="0" xfId="0"/>
    <xf numFmtId="0" fontId="27" fillId="0" borderId="0" xfId="45"/>
    <xf numFmtId="0" fontId="28" fillId="0" borderId="0" xfId="45" applyFont="1" applyAlignment="1">
      <alignment horizontal="right"/>
    </xf>
    <xf numFmtId="49" fontId="31" fillId="35" borderId="59" xfId="45" applyNumberFormat="1" applyFont="1" applyFill="1" applyBorder="1" applyAlignment="1">
      <alignment horizontal="center" vertical="center" wrapText="1"/>
    </xf>
    <xf numFmtId="49" fontId="31" fillId="35" borderId="59" xfId="45" applyNumberFormat="1" applyFont="1" applyFill="1" applyBorder="1" applyAlignment="1">
      <alignment horizontal="center" vertical="center" textRotation="90" wrapText="1"/>
    </xf>
    <xf numFmtId="49" fontId="24" fillId="35" borderId="60" xfId="45" applyNumberFormat="1" applyFont="1" applyFill="1" applyBorder="1" applyAlignment="1">
      <alignment horizontal="center" vertical="center" textRotation="90" wrapText="1"/>
    </xf>
    <xf numFmtId="49" fontId="31" fillId="35" borderId="62" xfId="45" applyNumberFormat="1" applyFont="1" applyFill="1" applyBorder="1" applyAlignment="1">
      <alignment horizontal="center" vertical="center"/>
    </xf>
    <xf numFmtId="49" fontId="31" fillId="35" borderId="63" xfId="45" applyNumberFormat="1" applyFont="1" applyFill="1" applyBorder="1" applyAlignment="1">
      <alignment horizontal="center" vertical="center"/>
    </xf>
    <xf numFmtId="0" fontId="33" fillId="0" borderId="0" xfId="48" applyFont="1"/>
    <xf numFmtId="0" fontId="34" fillId="0" borderId="0" xfId="48" applyFont="1"/>
    <xf numFmtId="0" fontId="34" fillId="0" borderId="0" xfId="48" applyFont="1"/>
    <xf numFmtId="0" fontId="27" fillId="0" borderId="0" xfId="46"/>
    <xf numFmtId="0" fontId="31" fillId="0" borderId="0" xfId="46" applyFont="1" applyAlignment="1">
      <alignment horizontal="right" vertical="center"/>
    </xf>
    <xf numFmtId="0" fontId="33" fillId="0" borderId="0" xfId="48" applyFont="1" applyBorder="1"/>
    <xf numFmtId="0" fontId="38" fillId="0" borderId="0" xfId="46" applyFont="1" applyAlignment="1">
      <alignment horizontal="center" vertical="center"/>
    </xf>
    <xf numFmtId="0" fontId="28" fillId="0" borderId="0" xfId="46" applyFont="1" applyAlignment="1"/>
    <xf numFmtId="0" fontId="35" fillId="0" borderId="0" xfId="48" applyFont="1" applyAlignment="1">
      <alignment horizontal="center"/>
    </xf>
    <xf numFmtId="0" fontId="37" fillId="0" borderId="0" xfId="42" applyFont="1" applyAlignment="1">
      <alignment horizontal="right"/>
    </xf>
    <xf numFmtId="0" fontId="25" fillId="37" borderId="70" xfId="0" applyFont="1" applyFill="1" applyBorder="1" applyAlignment="1">
      <alignment horizontal="center" vertical="center" wrapText="1"/>
    </xf>
    <xf numFmtId="0" fontId="27" fillId="0" borderId="0" xfId="45" applyAlignment="1">
      <alignment horizontal="center" vertical="center"/>
    </xf>
    <xf numFmtId="0" fontId="27" fillId="0" borderId="0" xfId="46" applyAlignment="1">
      <alignment wrapText="1"/>
    </xf>
    <xf numFmtId="49" fontId="31" fillId="35" borderId="63" xfId="45" applyNumberFormat="1" applyFont="1" applyFill="1" applyBorder="1" applyAlignment="1">
      <alignment horizontal="center" vertical="center"/>
    </xf>
    <xf numFmtId="49" fontId="27" fillId="0" borderId="0" xfId="45" applyNumberFormat="1"/>
    <xf numFmtId="49" fontId="28" fillId="0" borderId="64" xfId="45" applyNumberFormat="1" applyFont="1" applyFill="1" applyBorder="1" applyAlignment="1">
      <alignment horizontal="center" vertical="center"/>
    </xf>
    <xf numFmtId="0" fontId="25" fillId="0" borderId="70" xfId="0" applyFont="1" applyFill="1" applyBorder="1" applyAlignment="1">
      <alignment horizontal="center" vertical="center"/>
    </xf>
    <xf numFmtId="49" fontId="28" fillId="0" borderId="60" xfId="45" applyNumberFormat="1" applyFont="1" applyFill="1" applyBorder="1" applyAlignment="1">
      <alignment horizontal="center" vertical="center"/>
    </xf>
    <xf numFmtId="0" fontId="28" fillId="0" borderId="70" xfId="0" applyFont="1" applyFill="1" applyBorder="1" applyAlignment="1">
      <alignment horizontal="center" vertical="center" wrapText="1"/>
    </xf>
    <xf numFmtId="49" fontId="28" fillId="0" borderId="60" xfId="45" applyNumberFormat="1" applyFont="1" applyFill="1" applyBorder="1" applyAlignment="1">
      <alignment horizontal="center" vertical="center" wrapText="1"/>
    </xf>
    <xf numFmtId="0" fontId="28" fillId="0" borderId="69" xfId="0" applyNumberFormat="1" applyFont="1" applyFill="1" applyBorder="1" applyAlignment="1">
      <alignment horizontal="center" vertical="center" wrapText="1"/>
    </xf>
    <xf numFmtId="0" fontId="28" fillId="0" borderId="60" xfId="45" applyNumberFormat="1" applyFont="1" applyFill="1" applyBorder="1" applyAlignment="1">
      <alignment horizontal="center" vertical="center"/>
    </xf>
    <xf numFmtId="2" fontId="28" fillId="0" borderId="60" xfId="45" applyNumberFormat="1" applyFont="1" applyFill="1" applyBorder="1" applyAlignment="1">
      <alignment horizontal="center" vertical="center"/>
    </xf>
    <xf numFmtId="4" fontId="28" fillId="0" borderId="60" xfId="45" applyNumberFormat="1" applyFont="1" applyFill="1" applyBorder="1" applyAlignment="1">
      <alignment horizontal="center" vertical="center"/>
    </xf>
    <xf numFmtId="49" fontId="25" fillId="0" borderId="69" xfId="49" applyNumberFormat="1" applyFont="1" applyFill="1" applyBorder="1" applyAlignment="1">
      <alignment horizontal="center" vertical="center" wrapText="1"/>
    </xf>
    <xf numFmtId="49" fontId="28" fillId="0" borderId="60" xfId="45" applyNumberFormat="1" applyFont="1" applyFill="1" applyBorder="1" applyAlignment="1">
      <alignment horizontal="center" vertical="center" wrapText="1" shrinkToFit="1"/>
    </xf>
    <xf numFmtId="0" fontId="28" fillId="0" borderId="0" xfId="45" applyFont="1" applyFill="1" applyAlignment="1">
      <alignment horizontal="center" vertical="center"/>
    </xf>
    <xf numFmtId="49" fontId="28" fillId="0" borderId="70" xfId="45" applyNumberFormat="1" applyFont="1" applyFill="1" applyBorder="1" applyAlignment="1">
      <alignment horizontal="center" vertical="center"/>
    </xf>
    <xf numFmtId="49" fontId="28" fillId="0" borderId="70" xfId="45" applyNumberFormat="1" applyFont="1" applyFill="1" applyBorder="1" applyAlignment="1">
      <alignment horizontal="center" vertical="center" wrapText="1"/>
    </xf>
    <xf numFmtId="0" fontId="28" fillId="0" borderId="70" xfId="45" applyFont="1" applyFill="1" applyBorder="1" applyAlignment="1">
      <alignment horizontal="center" vertical="center"/>
    </xf>
    <xf numFmtId="2" fontId="28" fillId="0" borderId="70" xfId="45" applyNumberFormat="1" applyFont="1" applyFill="1" applyBorder="1" applyAlignment="1">
      <alignment horizontal="center" vertical="center"/>
    </xf>
    <xf numFmtId="49" fontId="28" fillId="0" borderId="70" xfId="45" applyNumberFormat="1" applyFont="1" applyFill="1" applyBorder="1" applyAlignment="1">
      <alignment horizontal="center" vertical="center" wrapText="1" shrinkToFit="1"/>
    </xf>
    <xf numFmtId="0" fontId="28" fillId="0" borderId="52" xfId="45" applyFont="1" applyFill="1" applyBorder="1" applyAlignment="1">
      <alignment horizontal="center" vertical="center"/>
    </xf>
    <xf numFmtId="0" fontId="28" fillId="0" borderId="54" xfId="45" applyFont="1" applyFill="1" applyBorder="1" applyAlignment="1">
      <alignment horizontal="center" vertical="center"/>
    </xf>
    <xf numFmtId="0" fontId="27" fillId="0" borderId="0" xfId="45" applyFill="1" applyAlignment="1">
      <alignment horizontal="center" vertical="center"/>
    </xf>
    <xf numFmtId="0" fontId="27" fillId="0" borderId="0" xfId="45" applyFont="1" applyFill="1" applyAlignment="1">
      <alignment horizontal="center" vertical="center"/>
    </xf>
    <xf numFmtId="0" fontId="35" fillId="0" borderId="0" xfId="48" applyFont="1"/>
    <xf numFmtId="0" fontId="34" fillId="35" borderId="43" xfId="48" applyFont="1" applyFill="1" applyBorder="1" applyAlignment="1">
      <alignment horizontal="center" vertical="center" wrapText="1"/>
    </xf>
    <xf numFmtId="0" fontId="28" fillId="38" borderId="0" xfId="45" applyFont="1" applyFill="1" applyAlignment="1">
      <alignment horizontal="center" vertical="center"/>
    </xf>
    <xf numFmtId="4" fontId="28" fillId="0" borderId="70" xfId="45" applyNumberFormat="1" applyFont="1" applyFill="1" applyBorder="1" applyAlignment="1">
      <alignment horizontal="center" vertical="center"/>
    </xf>
    <xf numFmtId="49" fontId="28" fillId="0" borderId="54" xfId="45" applyNumberFormat="1" applyFont="1" applyFill="1" applyBorder="1" applyAlignment="1">
      <alignment horizontal="center" vertical="center"/>
    </xf>
    <xf numFmtId="0" fontId="28" fillId="0" borderId="52" xfId="45" applyNumberFormat="1" applyFont="1" applyFill="1" applyBorder="1" applyAlignment="1">
      <alignment horizontal="center" vertical="center"/>
    </xf>
    <xf numFmtId="0" fontId="34" fillId="35" borderId="41" xfId="48" applyFont="1" applyFill="1" applyBorder="1" applyAlignment="1">
      <alignment horizontal="center" vertical="center" wrapText="1"/>
    </xf>
    <xf numFmtId="0" fontId="34" fillId="35" borderId="42" xfId="48" applyFont="1" applyFill="1" applyBorder="1" applyAlignment="1">
      <alignment horizontal="center" vertical="center" wrapText="1"/>
    </xf>
    <xf numFmtId="0" fontId="34" fillId="35" borderId="78" xfId="48" applyFont="1" applyFill="1" applyBorder="1" applyAlignment="1">
      <alignment horizontal="center" vertical="center" wrapText="1"/>
    </xf>
    <xf numFmtId="49" fontId="25" fillId="0" borderId="70" xfId="0" applyNumberFormat="1" applyFont="1" applyFill="1" applyBorder="1" applyAlignment="1">
      <alignment horizontal="center" vertical="center" wrapText="1"/>
    </xf>
    <xf numFmtId="49" fontId="28" fillId="0" borderId="70" xfId="47" applyNumberFormat="1" applyFont="1" applyFill="1" applyBorder="1" applyAlignment="1">
      <alignment horizontal="center" vertical="center" wrapText="1"/>
    </xf>
    <xf numFmtId="49" fontId="25" fillId="0" borderId="70" xfId="47" applyNumberFormat="1" applyFont="1" applyFill="1" applyBorder="1" applyAlignment="1">
      <alignment horizontal="center" vertical="center" wrapText="1"/>
    </xf>
    <xf numFmtId="0" fontId="25" fillId="0" borderId="70" xfId="47" applyFont="1" applyFill="1" applyBorder="1" applyAlignment="1">
      <alignment horizontal="center" vertical="center" wrapText="1"/>
    </xf>
    <xf numFmtId="0" fontId="28" fillId="0" borderId="70" xfId="45" applyNumberFormat="1" applyFont="1" applyFill="1" applyBorder="1" applyAlignment="1">
      <alignment horizontal="center" vertical="center"/>
    </xf>
    <xf numFmtId="0" fontId="28" fillId="0" borderId="70" xfId="45" applyFont="1" applyFill="1" applyBorder="1" applyAlignment="1">
      <alignment horizontal="center" vertical="center" wrapText="1"/>
    </xf>
    <xf numFmtId="0" fontId="27" fillId="39" borderId="0" xfId="45" applyFont="1" applyFill="1" applyAlignment="1">
      <alignment horizontal="center" vertical="center"/>
    </xf>
    <xf numFmtId="0" fontId="28" fillId="0" borderId="71" xfId="0" applyFont="1" applyFill="1" applyBorder="1" applyAlignment="1">
      <alignment horizontal="center" vertical="center" wrapText="1"/>
    </xf>
    <xf numFmtId="0" fontId="25" fillId="0" borderId="7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4" fontId="25" fillId="0" borderId="70" xfId="0" applyNumberFormat="1" applyFont="1" applyFill="1" applyBorder="1" applyAlignment="1">
      <alignment horizontal="center" vertical="center" wrapText="1"/>
    </xf>
    <xf numFmtId="0" fontId="34" fillId="0" borderId="70" xfId="102" applyFont="1" applyFill="1" applyBorder="1" applyAlignment="1">
      <alignment horizontal="center" vertical="center" wrapText="1"/>
    </xf>
    <xf numFmtId="49" fontId="34" fillId="0" borderId="70" xfId="102" applyNumberFormat="1" applyFont="1" applyFill="1" applyBorder="1" applyAlignment="1">
      <alignment horizontal="center" vertical="center" wrapText="1"/>
    </xf>
    <xf numFmtId="4" fontId="34" fillId="0" borderId="70" xfId="102" applyNumberFormat="1" applyFont="1" applyFill="1" applyBorder="1" applyAlignment="1">
      <alignment horizontal="center" vertical="center" wrapText="1"/>
    </xf>
    <xf numFmtId="0" fontId="25" fillId="0" borderId="70" xfId="0" applyFont="1" applyFill="1" applyBorder="1" applyAlignment="1">
      <alignment horizontal="justify" vertical="center"/>
    </xf>
    <xf numFmtId="0" fontId="28" fillId="0" borderId="69" xfId="46" applyFont="1" applyFill="1" applyBorder="1" applyAlignment="1">
      <alignment horizontal="center" vertical="center" wrapText="1"/>
    </xf>
    <xf numFmtId="49" fontId="28" fillId="0" borderId="69" xfId="46" applyNumberFormat="1" applyFont="1" applyFill="1" applyBorder="1" applyAlignment="1">
      <alignment horizontal="center" vertical="center" wrapText="1"/>
    </xf>
    <xf numFmtId="0" fontId="28" fillId="0" borderId="69" xfId="46" applyFont="1" applyFill="1" applyBorder="1" applyAlignment="1">
      <alignment horizontal="left" vertical="center" wrapText="1"/>
    </xf>
    <xf numFmtId="4" fontId="28" fillId="0" borderId="69" xfId="46" applyNumberFormat="1" applyFont="1" applyFill="1" applyBorder="1" applyAlignment="1">
      <alignment horizontal="center" vertical="center" wrapText="1"/>
    </xf>
    <xf numFmtId="0" fontId="25" fillId="0" borderId="69" xfId="0" applyFont="1" applyFill="1" applyBorder="1" applyAlignment="1">
      <alignment horizontal="justify" vertical="center"/>
    </xf>
    <xf numFmtId="0" fontId="28" fillId="0" borderId="70" xfId="46" applyFont="1" applyFill="1" applyBorder="1" applyAlignment="1">
      <alignment horizontal="center" vertical="center" wrapText="1"/>
    </xf>
    <xf numFmtId="0" fontId="28" fillId="0" borderId="70" xfId="0" applyFont="1" applyFill="1" applyBorder="1" applyAlignment="1">
      <alignment horizontal="left" vertical="center" wrapText="1"/>
    </xf>
    <xf numFmtId="4" fontId="28" fillId="0" borderId="70" xfId="0" applyNumberFormat="1" applyFont="1" applyFill="1" applyBorder="1" applyAlignment="1">
      <alignment horizontal="center" vertical="center" wrapText="1"/>
    </xf>
    <xf numFmtId="49" fontId="28" fillId="0" borderId="70" xfId="0" applyNumberFormat="1" applyFont="1" applyFill="1" applyBorder="1" applyAlignment="1">
      <alignment horizontal="center" vertical="center" wrapText="1"/>
    </xf>
    <xf numFmtId="0" fontId="25" fillId="0" borderId="69" xfId="0" applyFont="1" applyFill="1" applyBorder="1" applyAlignment="1">
      <alignment horizontal="center" vertical="center" wrapText="1"/>
    </xf>
    <xf numFmtId="49" fontId="25" fillId="0" borderId="69" xfId="47" applyNumberFormat="1" applyFont="1" applyFill="1" applyBorder="1" applyAlignment="1">
      <alignment horizontal="center" vertical="center" wrapText="1"/>
    </xf>
    <xf numFmtId="49" fontId="25" fillId="0" borderId="72" xfId="47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8" fillId="0" borderId="70" xfId="47" applyFont="1" applyFill="1" applyBorder="1" applyAlignment="1">
      <alignment horizontal="center" vertical="center" wrapText="1"/>
    </xf>
    <xf numFmtId="0" fontId="34" fillId="0" borderId="70" xfId="0" applyFont="1" applyFill="1" applyBorder="1" applyAlignment="1">
      <alignment horizontal="center" vertical="center"/>
    </xf>
    <xf numFmtId="0" fontId="39" fillId="0" borderId="70" xfId="0" applyFont="1" applyFill="1" applyBorder="1" applyAlignment="1">
      <alignment horizontal="center" vertical="center" wrapText="1"/>
    </xf>
    <xf numFmtId="2" fontId="39" fillId="0" borderId="70" xfId="0" applyNumberFormat="1" applyFont="1" applyFill="1" applyBorder="1" applyAlignment="1">
      <alignment horizontal="center" vertical="center" wrapText="1"/>
    </xf>
    <xf numFmtId="0" fontId="28" fillId="0" borderId="71" xfId="45" applyFont="1" applyFill="1" applyBorder="1" applyAlignment="1">
      <alignment horizontal="center" vertical="center"/>
    </xf>
    <xf numFmtId="2" fontId="28" fillId="0" borderId="71" xfId="45" applyNumberFormat="1" applyFont="1" applyFill="1" applyBorder="1" applyAlignment="1">
      <alignment horizontal="center" vertical="center"/>
    </xf>
    <xf numFmtId="0" fontId="42" fillId="0" borderId="70" xfId="0" applyFont="1" applyFill="1" applyBorder="1" applyAlignment="1">
      <alignment horizontal="center" vertical="center"/>
    </xf>
    <xf numFmtId="0" fontId="41" fillId="0" borderId="70" xfId="0" applyFont="1" applyFill="1" applyBorder="1" applyAlignment="1">
      <alignment horizontal="center" vertical="center"/>
    </xf>
    <xf numFmtId="0" fontId="39" fillId="0" borderId="54" xfId="0" applyFont="1" applyFill="1" applyBorder="1" applyAlignment="1">
      <alignment horizontal="center" vertical="center" wrapText="1"/>
    </xf>
    <xf numFmtId="0" fontId="39" fillId="0" borderId="69" xfId="0" applyFont="1" applyFill="1" applyBorder="1" applyAlignment="1">
      <alignment horizontal="center" vertical="center" wrapText="1"/>
    </xf>
    <xf numFmtId="0" fontId="41" fillId="0" borderId="70" xfId="0" applyFont="1" applyFill="1" applyBorder="1" applyAlignment="1">
      <alignment horizontal="center"/>
    </xf>
    <xf numFmtId="2" fontId="34" fillId="0" borderId="70" xfId="50" applyNumberFormat="1" applyFont="1" applyFill="1" applyBorder="1" applyAlignment="1">
      <alignment horizontal="center" vertical="center"/>
    </xf>
    <xf numFmtId="2" fontId="28" fillId="0" borderId="54" xfId="45" applyNumberFormat="1" applyFont="1" applyFill="1" applyBorder="1" applyAlignment="1">
      <alignment horizontal="center" vertical="center"/>
    </xf>
    <xf numFmtId="2" fontId="34" fillId="0" borderId="69" xfId="50" applyNumberFormat="1" applyFont="1" applyFill="1" applyBorder="1" applyAlignment="1">
      <alignment horizontal="center" vertical="center"/>
    </xf>
    <xf numFmtId="2" fontId="28" fillId="0" borderId="69" xfId="45" applyNumberFormat="1" applyFont="1" applyFill="1" applyBorder="1" applyAlignment="1">
      <alignment horizontal="center" vertical="center"/>
    </xf>
    <xf numFmtId="166" fontId="28" fillId="0" borderId="70" xfId="45" applyNumberFormat="1" applyFont="1" applyFill="1" applyBorder="1" applyAlignment="1">
      <alignment horizontal="center" vertical="center"/>
    </xf>
    <xf numFmtId="49" fontId="28" fillId="0" borderId="69" xfId="49" applyNumberFormat="1" applyFont="1" applyFill="1" applyBorder="1" applyAlignment="1">
      <alignment horizontal="center" vertical="center" wrapText="1"/>
    </xf>
    <xf numFmtId="2" fontId="34" fillId="0" borderId="70" xfId="0" applyNumberFormat="1" applyFont="1" applyFill="1" applyBorder="1" applyAlignment="1">
      <alignment horizontal="center" vertical="center"/>
    </xf>
    <xf numFmtId="0" fontId="28" fillId="0" borderId="70" xfId="45" applyFont="1" applyFill="1" applyBorder="1" applyAlignment="1">
      <alignment horizontal="center" vertical="center" wrapText="1" shrinkToFit="1"/>
    </xf>
    <xf numFmtId="0" fontId="28" fillId="0" borderId="0" xfId="45" applyFont="1" applyFill="1" applyAlignment="1">
      <alignment horizontal="center" vertical="center" wrapText="1"/>
    </xf>
    <xf numFmtId="0" fontId="37" fillId="0" borderId="70" xfId="49" applyFont="1" applyFill="1" applyBorder="1" applyAlignment="1">
      <alignment horizontal="center" vertical="center" wrapText="1"/>
    </xf>
    <xf numFmtId="0" fontId="37" fillId="0" borderId="70" xfId="68" applyFont="1" applyFill="1" applyBorder="1" applyAlignment="1">
      <alignment horizontal="center" vertical="center" wrapText="1"/>
    </xf>
    <xf numFmtId="49" fontId="28" fillId="0" borderId="69" xfId="45" applyNumberFormat="1" applyFont="1" applyFill="1" applyBorder="1" applyAlignment="1">
      <alignment horizontal="center" vertical="center"/>
    </xf>
    <xf numFmtId="0" fontId="25" fillId="0" borderId="71" xfId="0" applyFont="1" applyFill="1" applyBorder="1" applyAlignment="1">
      <alignment horizontal="center" vertical="center"/>
    </xf>
    <xf numFmtId="49" fontId="37" fillId="0" borderId="70" xfId="47" applyNumberFormat="1" applyFont="1" applyFill="1" applyBorder="1" applyAlignment="1">
      <alignment horizontal="center" vertical="center" wrapText="1"/>
    </xf>
    <xf numFmtId="49" fontId="25" fillId="0" borderId="71" xfId="0" applyNumberFormat="1" applyFont="1" applyFill="1" applyBorder="1" applyAlignment="1">
      <alignment horizontal="center" vertical="center" wrapText="1"/>
    </xf>
    <xf numFmtId="0" fontId="30" fillId="37" borderId="70" xfId="0" applyFont="1" applyFill="1" applyBorder="1" applyAlignment="1">
      <alignment horizontal="center" vertical="center" wrapText="1"/>
    </xf>
    <xf numFmtId="0" fontId="42" fillId="37" borderId="70" xfId="47" applyFont="1" applyFill="1" applyBorder="1" applyAlignment="1">
      <alignment horizontal="center" vertical="center" wrapText="1"/>
    </xf>
    <xf numFmtId="4" fontId="42" fillId="37" borderId="70" xfId="47" applyNumberFormat="1" applyFont="1" applyFill="1" applyBorder="1" applyAlignment="1">
      <alignment horizontal="center" vertical="center" wrapText="1"/>
    </xf>
    <xf numFmtId="0" fontId="42" fillId="37" borderId="70" xfId="0" applyFont="1" applyFill="1" applyBorder="1" applyAlignment="1">
      <alignment horizontal="center" vertical="center" wrapText="1"/>
    </xf>
    <xf numFmtId="17" fontId="30" fillId="37" borderId="70" xfId="0" applyNumberFormat="1" applyFont="1" applyFill="1" applyBorder="1" applyAlignment="1">
      <alignment horizontal="center" vertical="center" wrapText="1"/>
    </xf>
    <xf numFmtId="14" fontId="42" fillId="37" borderId="70" xfId="47" applyNumberFormat="1" applyFont="1" applyFill="1" applyBorder="1" applyAlignment="1">
      <alignment horizontal="center" vertical="center" wrapText="1"/>
    </xf>
    <xf numFmtId="49" fontId="42" fillId="37" borderId="70" xfId="0" applyNumberFormat="1" applyFont="1" applyFill="1" applyBorder="1" applyAlignment="1">
      <alignment horizontal="center" vertical="center" wrapText="1"/>
    </xf>
    <xf numFmtId="4" fontId="30" fillId="37" borderId="70" xfId="0" applyNumberFormat="1" applyFont="1" applyFill="1" applyBorder="1" applyAlignment="1">
      <alignment horizontal="center" vertical="center" wrapText="1"/>
    </xf>
    <xf numFmtId="4" fontId="42" fillId="37" borderId="70" xfId="0" applyNumberFormat="1" applyFont="1" applyFill="1" applyBorder="1" applyAlignment="1">
      <alignment horizontal="center" vertical="center" wrapText="1"/>
    </xf>
    <xf numFmtId="4" fontId="42" fillId="37" borderId="69" xfId="0" applyNumberFormat="1" applyFont="1" applyFill="1" applyBorder="1" applyAlignment="1">
      <alignment horizontal="center" vertical="center" wrapText="1"/>
    </xf>
    <xf numFmtId="49" fontId="30" fillId="37" borderId="70" xfId="0" applyNumberFormat="1" applyFont="1" applyFill="1" applyBorder="1" applyAlignment="1">
      <alignment horizontal="center" vertical="center" wrapText="1"/>
    </xf>
    <xf numFmtId="0" fontId="42" fillId="37" borderId="69" xfId="0" applyFont="1" applyFill="1" applyBorder="1" applyAlignment="1">
      <alignment horizontal="center" vertical="center" wrapText="1"/>
    </xf>
    <xf numFmtId="0" fontId="30" fillId="37" borderId="70" xfId="47" applyFont="1" applyFill="1" applyBorder="1" applyAlignment="1">
      <alignment horizontal="center" vertical="center" wrapText="1"/>
    </xf>
    <xf numFmtId="4" fontId="30" fillId="37" borderId="70" xfId="47" applyNumberFormat="1" applyFont="1" applyFill="1" applyBorder="1" applyAlignment="1">
      <alignment horizontal="center" vertical="center" wrapText="1"/>
    </xf>
    <xf numFmtId="0" fontId="42" fillId="37" borderId="52" xfId="0" applyFont="1" applyFill="1" applyBorder="1" applyAlignment="1">
      <alignment horizontal="center" vertical="center" wrapText="1"/>
    </xf>
    <xf numFmtId="4" fontId="42" fillId="37" borderId="71" xfId="0" applyNumberFormat="1" applyFont="1" applyFill="1" applyBorder="1" applyAlignment="1">
      <alignment horizontal="center" vertical="center" wrapText="1"/>
    </xf>
    <xf numFmtId="49" fontId="42" fillId="37" borderId="71" xfId="0" applyNumberFormat="1" applyFont="1" applyFill="1" applyBorder="1" applyAlignment="1">
      <alignment horizontal="center" vertical="center" wrapText="1"/>
    </xf>
    <xf numFmtId="0" fontId="42" fillId="37" borderId="71" xfId="0" applyFont="1" applyFill="1" applyBorder="1" applyAlignment="1">
      <alignment horizontal="center" vertical="center" wrapText="1"/>
    </xf>
    <xf numFmtId="0" fontId="42" fillId="37" borderId="70" xfId="0" applyFont="1" applyFill="1" applyBorder="1" applyAlignment="1">
      <alignment vertical="center" wrapText="1"/>
    </xf>
    <xf numFmtId="4" fontId="30" fillId="37" borderId="70" xfId="0" applyNumberFormat="1" applyFont="1" applyFill="1" applyBorder="1" applyAlignment="1">
      <alignment vertical="center" wrapText="1"/>
    </xf>
    <xf numFmtId="4" fontId="42" fillId="37" borderId="70" xfId="0" applyNumberFormat="1" applyFont="1" applyFill="1" applyBorder="1" applyAlignment="1">
      <alignment vertical="center" wrapText="1"/>
    </xf>
    <xf numFmtId="0" fontId="30" fillId="37" borderId="70" xfId="0" applyFont="1" applyFill="1" applyBorder="1" applyAlignment="1">
      <alignment horizontal="right" vertical="center" wrapText="1"/>
    </xf>
    <xf numFmtId="0" fontId="30" fillId="37" borderId="71" xfId="0" applyFont="1" applyFill="1" applyBorder="1" applyAlignment="1">
      <alignment horizontal="center" vertical="center" wrapText="1"/>
    </xf>
    <xf numFmtId="0" fontId="42" fillId="37" borderId="71" xfId="47" applyFont="1" applyFill="1" applyBorder="1" applyAlignment="1">
      <alignment horizontal="center" vertical="center" wrapText="1"/>
    </xf>
    <xf numFmtId="4" fontId="30" fillId="37" borderId="71" xfId="47" applyNumberFormat="1" applyFont="1" applyFill="1" applyBorder="1" applyAlignment="1">
      <alignment horizontal="center" vertical="center" wrapText="1"/>
    </xf>
    <xf numFmtId="4" fontId="42" fillId="37" borderId="71" xfId="47" applyNumberFormat="1" applyFont="1" applyFill="1" applyBorder="1" applyAlignment="1">
      <alignment horizontal="center" vertical="center" wrapText="1"/>
    </xf>
    <xf numFmtId="17" fontId="30" fillId="37" borderId="71" xfId="0" applyNumberFormat="1" applyFont="1" applyFill="1" applyBorder="1" applyAlignment="1">
      <alignment horizontal="center" vertical="center" wrapText="1"/>
    </xf>
    <xf numFmtId="14" fontId="42" fillId="37" borderId="71" xfId="47" applyNumberFormat="1" applyFont="1" applyFill="1" applyBorder="1" applyAlignment="1">
      <alignment horizontal="center" vertical="center" wrapText="1"/>
    </xf>
    <xf numFmtId="4" fontId="30" fillId="37" borderId="71" xfId="0" applyNumberFormat="1" applyFont="1" applyFill="1" applyBorder="1" applyAlignment="1">
      <alignment horizontal="center" vertical="center" wrapText="1"/>
    </xf>
    <xf numFmtId="0" fontId="30" fillId="37" borderId="71" xfId="47" applyFont="1" applyFill="1" applyBorder="1" applyAlignment="1">
      <alignment horizontal="center" vertical="center" wrapText="1"/>
    </xf>
    <xf numFmtId="17" fontId="42" fillId="37" borderId="70" xfId="47" applyNumberFormat="1" applyFont="1" applyFill="1" applyBorder="1" applyAlignment="1">
      <alignment horizontal="center" vertical="center" wrapText="1"/>
    </xf>
    <xf numFmtId="49" fontId="42" fillId="37" borderId="70" xfId="47" applyNumberFormat="1" applyFont="1" applyFill="1" applyBorder="1" applyAlignment="1">
      <alignment horizontal="center" vertical="center" wrapText="1"/>
    </xf>
    <xf numFmtId="14" fontId="30" fillId="37" borderId="70" xfId="46" applyNumberFormat="1" applyFont="1" applyFill="1" applyBorder="1" applyAlignment="1">
      <alignment horizontal="center" vertical="center" wrapText="1"/>
    </xf>
    <xf numFmtId="0" fontId="42" fillId="37" borderId="0" xfId="0" applyFont="1" applyFill="1" applyAlignment="1">
      <alignment horizontal="center" vertical="center" wrapText="1"/>
    </xf>
    <xf numFmtId="49" fontId="42" fillId="37" borderId="71" xfId="47" applyNumberFormat="1" applyFont="1" applyFill="1" applyBorder="1" applyAlignment="1">
      <alignment horizontal="center" vertical="center" wrapText="1"/>
    </xf>
    <xf numFmtId="49" fontId="30" fillId="37" borderId="70" xfId="47" applyNumberFormat="1" applyFont="1" applyFill="1" applyBorder="1" applyAlignment="1">
      <alignment horizontal="center" vertical="center" wrapText="1"/>
    </xf>
    <xf numFmtId="49" fontId="30" fillId="37" borderId="71" xfId="0" applyNumberFormat="1" applyFont="1" applyFill="1" applyBorder="1" applyAlignment="1">
      <alignment horizontal="center" vertical="center" wrapText="1"/>
    </xf>
    <xf numFmtId="49" fontId="30" fillId="37" borderId="70" xfId="0" applyNumberFormat="1" applyFont="1" applyFill="1" applyBorder="1" applyAlignment="1">
      <alignment horizontal="left" vertical="center" wrapText="1"/>
    </xf>
    <xf numFmtId="0" fontId="30" fillId="37" borderId="71" xfId="47" applyNumberFormat="1" applyFont="1" applyFill="1" applyBorder="1" applyAlignment="1">
      <alignment horizontal="center" vertical="center" wrapText="1"/>
    </xf>
    <xf numFmtId="49" fontId="42" fillId="37" borderId="69" xfId="0" applyNumberFormat="1" applyFont="1" applyFill="1" applyBorder="1" applyAlignment="1">
      <alignment horizontal="center" vertical="center" wrapText="1"/>
    </xf>
    <xf numFmtId="0" fontId="49" fillId="37" borderId="0" xfId="0" applyFont="1" applyFill="1" applyBorder="1"/>
    <xf numFmtId="0" fontId="48" fillId="37" borderId="70" xfId="0" applyFont="1" applyFill="1" applyBorder="1" applyAlignment="1">
      <alignment horizontal="center" vertical="center" wrapText="1"/>
    </xf>
    <xf numFmtId="0" fontId="49" fillId="37" borderId="0" xfId="0" applyFont="1" applyFill="1"/>
    <xf numFmtId="0" fontId="28" fillId="37" borderId="69" xfId="46" applyFont="1" applyFill="1" applyBorder="1" applyAlignment="1">
      <alignment horizontal="center" vertical="center" wrapText="1"/>
    </xf>
    <xf numFmtId="49" fontId="28" fillId="37" borderId="69" xfId="46" applyNumberFormat="1" applyFont="1" applyFill="1" applyBorder="1" applyAlignment="1">
      <alignment horizontal="center" vertical="center" wrapText="1"/>
    </xf>
    <xf numFmtId="0" fontId="28" fillId="37" borderId="69" xfId="46" applyFont="1" applyFill="1" applyBorder="1" applyAlignment="1">
      <alignment horizontal="left" vertical="center" wrapText="1"/>
    </xf>
    <xf numFmtId="4" fontId="28" fillId="37" borderId="69" xfId="46" applyNumberFormat="1" applyFont="1" applyFill="1" applyBorder="1" applyAlignment="1">
      <alignment horizontal="center" vertical="center" wrapText="1"/>
    </xf>
    <xf numFmtId="0" fontId="25" fillId="37" borderId="70" xfId="0" applyFont="1" applyFill="1" applyBorder="1" applyAlignment="1">
      <alignment horizontal="justify" vertical="center"/>
    </xf>
    <xf numFmtId="0" fontId="28" fillId="37" borderId="70" xfId="46" applyFont="1" applyFill="1" applyBorder="1" applyAlignment="1">
      <alignment horizontal="center" vertical="center" wrapText="1"/>
    </xf>
    <xf numFmtId="0" fontId="27" fillId="37" borderId="0" xfId="46" applyFill="1" applyAlignment="1">
      <alignment wrapText="1"/>
    </xf>
    <xf numFmtId="0" fontId="25" fillId="37" borderId="70" xfId="0" applyFont="1" applyFill="1" applyBorder="1" applyAlignment="1">
      <alignment horizontal="justify" vertical="center" wrapText="1"/>
    </xf>
    <xf numFmtId="0" fontId="25" fillId="37" borderId="69" xfId="0" applyFont="1" applyFill="1" applyBorder="1" applyAlignment="1">
      <alignment horizontal="justify" vertical="center"/>
    </xf>
    <xf numFmtId="0" fontId="28" fillId="37" borderId="69" xfId="0" applyFont="1" applyFill="1" applyBorder="1" applyAlignment="1">
      <alignment horizontal="center" vertical="center" wrapText="1"/>
    </xf>
    <xf numFmtId="4" fontId="25" fillId="37" borderId="70" xfId="0" applyNumberFormat="1" applyFont="1" applyFill="1" applyBorder="1" applyAlignment="1">
      <alignment horizontal="center" vertical="center" wrapText="1"/>
    </xf>
    <xf numFmtId="0" fontId="47" fillId="37" borderId="0" xfId="0" applyFont="1" applyFill="1" applyAlignment="1">
      <alignment horizontal="center" vertical="center" wrapText="1"/>
    </xf>
    <xf numFmtId="0" fontId="47" fillId="37" borderId="70" xfId="0" applyFont="1" applyFill="1" applyBorder="1" applyAlignment="1">
      <alignment horizontal="center" vertical="center" wrapText="1"/>
    </xf>
    <xf numFmtId="0" fontId="49" fillId="37" borderId="70" xfId="0" applyFont="1" applyFill="1" applyBorder="1"/>
    <xf numFmtId="0" fontId="47" fillId="0" borderId="0" xfId="0" applyFont="1"/>
    <xf numFmtId="0" fontId="30" fillId="0" borderId="0" xfId="42" applyFont="1" applyAlignment="1">
      <alignment horizontal="right"/>
    </xf>
    <xf numFmtId="0" fontId="47" fillId="0" borderId="0" xfId="0" applyFont="1" applyFill="1"/>
    <xf numFmtId="0" fontId="50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2" fillId="37" borderId="0" xfId="0" applyFont="1" applyFill="1" applyAlignment="1">
      <alignment horizontal="center" vertical="center"/>
    </xf>
    <xf numFmtId="0" fontId="42" fillId="0" borderId="40" xfId="0" applyFont="1" applyBorder="1"/>
    <xf numFmtId="0" fontId="42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left"/>
    </xf>
    <xf numFmtId="49" fontId="42" fillId="0" borderId="0" xfId="0" applyNumberFormat="1" applyFont="1" applyAlignment="1">
      <alignment horizontal="left" vertical="center"/>
    </xf>
    <xf numFmtId="0" fontId="50" fillId="0" borderId="0" xfId="0" applyFont="1" applyFill="1" applyBorder="1"/>
    <xf numFmtId="0" fontId="42" fillId="0" borderId="0" xfId="0" applyFont="1"/>
    <xf numFmtId="0" fontId="50" fillId="33" borderId="67" xfId="0" applyFont="1" applyFill="1" applyBorder="1" applyAlignment="1">
      <alignment horizontal="center" vertical="center"/>
    </xf>
    <xf numFmtId="0" fontId="50" fillId="33" borderId="63" xfId="0" applyFont="1" applyFill="1" applyBorder="1" applyAlignment="1">
      <alignment horizontal="center" vertical="center"/>
    </xf>
    <xf numFmtId="1" fontId="42" fillId="37" borderId="32" xfId="0" applyNumberFormat="1" applyFont="1" applyFill="1" applyBorder="1" applyAlignment="1">
      <alignment horizontal="center" vertical="center" wrapText="1"/>
    </xf>
    <xf numFmtId="1" fontId="42" fillId="37" borderId="73" xfId="0" applyNumberFormat="1" applyFont="1" applyFill="1" applyBorder="1" applyAlignment="1">
      <alignment horizontal="center" vertical="center" wrapText="1"/>
    </xf>
    <xf numFmtId="0" fontId="42" fillId="37" borderId="70" xfId="0" applyFont="1" applyFill="1" applyBorder="1" applyAlignment="1">
      <alignment horizontal="center" vertical="center"/>
    </xf>
    <xf numFmtId="0" fontId="42" fillId="37" borderId="73" xfId="0" applyFont="1" applyFill="1" applyBorder="1" applyAlignment="1">
      <alignment horizontal="center" vertical="center"/>
    </xf>
    <xf numFmtId="0" fontId="42" fillId="37" borderId="69" xfId="0" applyFont="1" applyFill="1" applyBorder="1" applyAlignment="1">
      <alignment horizontal="center" vertical="center"/>
    </xf>
    <xf numFmtId="0" fontId="42" fillId="37" borderId="50" xfId="0" applyFont="1" applyFill="1" applyBorder="1" applyAlignment="1">
      <alignment horizontal="center" vertical="center"/>
    </xf>
    <xf numFmtId="0" fontId="42" fillId="37" borderId="25" xfId="0" applyFont="1" applyFill="1" applyBorder="1" applyAlignment="1">
      <alignment horizontal="center" vertical="center"/>
    </xf>
    <xf numFmtId="0" fontId="47" fillId="37" borderId="0" xfId="0" applyFont="1" applyFill="1" applyAlignment="1">
      <alignment horizontal="center" vertical="center"/>
    </xf>
    <xf numFmtId="1" fontId="42" fillId="37" borderId="70" xfId="0" applyNumberFormat="1" applyFont="1" applyFill="1" applyBorder="1" applyAlignment="1">
      <alignment horizontal="center" vertical="center" wrapText="1"/>
    </xf>
    <xf numFmtId="4" fontId="42" fillId="37" borderId="69" xfId="47" applyNumberFormat="1" applyFont="1" applyFill="1" applyBorder="1" applyAlignment="1">
      <alignment horizontal="center" vertical="center" wrapText="1"/>
    </xf>
    <xf numFmtId="0" fontId="42" fillId="37" borderId="69" xfId="47" applyFont="1" applyFill="1" applyBorder="1" applyAlignment="1">
      <alignment horizontal="center" vertical="center" wrapText="1"/>
    </xf>
    <xf numFmtId="0" fontId="42" fillId="37" borderId="72" xfId="0" applyFont="1" applyFill="1" applyBorder="1" applyAlignment="1">
      <alignment horizontal="center" vertical="center" wrapText="1"/>
    </xf>
    <xf numFmtId="0" fontId="42" fillId="37" borderId="72" xfId="47" applyFont="1" applyFill="1" applyBorder="1" applyAlignment="1">
      <alignment horizontal="center" vertical="center" wrapText="1"/>
    </xf>
    <xf numFmtId="49" fontId="42" fillId="37" borderId="72" xfId="47" applyNumberFormat="1" applyFont="1" applyFill="1" applyBorder="1" applyAlignment="1">
      <alignment horizontal="center" vertical="center" wrapText="1"/>
    </xf>
    <xf numFmtId="0" fontId="30" fillId="37" borderId="69" xfId="0" applyFont="1" applyFill="1" applyBorder="1" applyAlignment="1">
      <alignment horizontal="center" vertical="center" wrapText="1"/>
    </xf>
    <xf numFmtId="17" fontId="42" fillId="37" borderId="70" xfId="0" applyNumberFormat="1" applyFont="1" applyFill="1" applyBorder="1" applyAlignment="1">
      <alignment horizontal="center" vertical="center" wrapText="1"/>
    </xf>
    <xf numFmtId="0" fontId="42" fillId="37" borderId="50" xfId="0" applyFont="1" applyFill="1" applyBorder="1" applyAlignment="1">
      <alignment horizontal="center" vertical="center" wrapText="1"/>
    </xf>
    <xf numFmtId="0" fontId="42" fillId="37" borderId="25" xfId="0" applyFont="1" applyFill="1" applyBorder="1" applyAlignment="1">
      <alignment horizontal="center" vertical="center" wrapText="1"/>
    </xf>
    <xf numFmtId="0" fontId="51" fillId="37" borderId="70" xfId="0" applyFont="1" applyFill="1" applyBorder="1" applyAlignment="1">
      <alignment horizontal="center" vertical="center" wrapText="1"/>
    </xf>
    <xf numFmtId="0" fontId="30" fillId="37" borderId="70" xfId="46" applyFont="1" applyFill="1" applyBorder="1" applyAlignment="1">
      <alignment horizontal="center" vertical="center" wrapText="1"/>
    </xf>
    <xf numFmtId="0" fontId="42" fillId="37" borderId="70" xfId="0" applyFont="1" applyFill="1" applyBorder="1" applyAlignment="1">
      <alignment horizontal="center" vertical="center" wrapText="1" shrinkToFit="1"/>
    </xf>
    <xf numFmtId="0" fontId="30" fillId="37" borderId="72" xfId="0" applyFont="1" applyFill="1" applyBorder="1" applyAlignment="1">
      <alignment horizontal="center" vertical="center" wrapText="1"/>
    </xf>
    <xf numFmtId="4" fontId="42" fillId="37" borderId="72" xfId="47" applyNumberFormat="1" applyFont="1" applyFill="1" applyBorder="1" applyAlignment="1">
      <alignment horizontal="center" vertical="center" wrapText="1"/>
    </xf>
    <xf numFmtId="0" fontId="42" fillId="37" borderId="69" xfId="0" applyFont="1" applyFill="1" applyBorder="1" applyAlignment="1">
      <alignment horizontal="center" vertical="center" wrapText="1" shrinkToFit="1"/>
    </xf>
    <xf numFmtId="0" fontId="50" fillId="37" borderId="70" xfId="0" applyFont="1" applyFill="1" applyBorder="1" applyAlignment="1">
      <alignment wrapText="1"/>
    </xf>
    <xf numFmtId="0" fontId="47" fillId="37" borderId="0" xfId="0" applyFont="1" applyFill="1"/>
    <xf numFmtId="4" fontId="42" fillId="37" borderId="31" xfId="0" applyNumberFormat="1" applyFont="1" applyFill="1" applyBorder="1"/>
    <xf numFmtId="4" fontId="42" fillId="37" borderId="32" xfId="0" applyNumberFormat="1" applyFont="1" applyFill="1" applyBorder="1" applyAlignment="1">
      <alignment horizontal="center"/>
    </xf>
    <xf numFmtId="4" fontId="42" fillId="37" borderId="31" xfId="0" applyNumberFormat="1" applyFont="1" applyFill="1" applyBorder="1" applyAlignment="1">
      <alignment horizontal="center" vertical="center"/>
    </xf>
    <xf numFmtId="0" fontId="50" fillId="37" borderId="73" xfId="0" applyFont="1" applyFill="1" applyBorder="1" applyAlignment="1">
      <alignment wrapText="1"/>
    </xf>
    <xf numFmtId="0" fontId="47" fillId="37" borderId="34" xfId="0" applyFont="1" applyFill="1" applyBorder="1" applyAlignment="1">
      <alignment horizontal="center"/>
    </xf>
    <xf numFmtId="0" fontId="47" fillId="37" borderId="33" xfId="0" applyFont="1" applyFill="1" applyBorder="1" applyAlignment="1">
      <alignment horizontal="center"/>
    </xf>
    <xf numFmtId="4" fontId="42" fillId="37" borderId="64" xfId="0" applyNumberFormat="1" applyFont="1" applyFill="1" applyBorder="1" applyAlignment="1">
      <alignment horizontal="center"/>
    </xf>
    <xf numFmtId="4" fontId="42" fillId="37" borderId="13" xfId="0" applyNumberFormat="1" applyFont="1" applyFill="1" applyBorder="1"/>
    <xf numFmtId="4" fontId="42" fillId="37" borderId="13" xfId="0" applyNumberFormat="1" applyFont="1" applyFill="1" applyBorder="1" applyAlignment="1">
      <alignment horizontal="center" vertical="center"/>
    </xf>
    <xf numFmtId="0" fontId="50" fillId="37" borderId="54" xfId="0" applyFont="1" applyFill="1" applyBorder="1" applyAlignment="1">
      <alignment wrapText="1"/>
    </xf>
    <xf numFmtId="0" fontId="47" fillId="37" borderId="60" xfId="0" applyFont="1" applyFill="1" applyBorder="1" applyAlignment="1">
      <alignment horizontal="center"/>
    </xf>
    <xf numFmtId="0" fontId="47" fillId="37" borderId="65" xfId="0" applyFont="1" applyFill="1" applyBorder="1" applyAlignment="1">
      <alignment horizontal="center"/>
    </xf>
    <xf numFmtId="4" fontId="42" fillId="37" borderId="29" xfId="0" applyNumberFormat="1" applyFont="1" applyFill="1" applyBorder="1" applyAlignment="1">
      <alignment horizontal="center"/>
    </xf>
    <xf numFmtId="4" fontId="42" fillId="37" borderId="16" xfId="0" applyNumberFormat="1" applyFont="1" applyFill="1" applyBorder="1"/>
    <xf numFmtId="4" fontId="42" fillId="37" borderId="16" xfId="0" applyNumberFormat="1" applyFont="1" applyFill="1" applyBorder="1" applyAlignment="1">
      <alignment horizontal="center" vertical="center"/>
    </xf>
    <xf numFmtId="0" fontId="50" fillId="37" borderId="39" xfId="0" applyFont="1" applyFill="1" applyBorder="1" applyAlignment="1">
      <alignment wrapText="1"/>
    </xf>
    <xf numFmtId="0" fontId="47" fillId="37" borderId="59" xfId="0" applyFont="1" applyFill="1" applyBorder="1" applyAlignment="1">
      <alignment horizontal="center"/>
    </xf>
    <xf numFmtId="0" fontId="47" fillId="37" borderId="30" xfId="0" applyFont="1" applyFill="1" applyBorder="1" applyAlignment="1">
      <alignment horizontal="center"/>
    </xf>
    <xf numFmtId="0" fontId="53" fillId="34" borderId="40" xfId="0" applyFont="1" applyFill="1" applyBorder="1" applyAlignment="1">
      <alignment wrapText="1"/>
    </xf>
    <xf numFmtId="0" fontId="49" fillId="0" borderId="0" xfId="0" applyFont="1" applyFill="1"/>
    <xf numFmtId="1" fontId="48" fillId="37" borderId="64" xfId="0" applyNumberFormat="1" applyFont="1" applyFill="1" applyBorder="1" applyAlignment="1">
      <alignment horizontal="center" vertical="center"/>
    </xf>
    <xf numFmtId="1" fontId="48" fillId="37" borderId="54" xfId="0" applyNumberFormat="1" applyFont="1" applyFill="1" applyBorder="1" applyAlignment="1">
      <alignment horizontal="center" vertical="center"/>
    </xf>
    <xf numFmtId="4" fontId="48" fillId="37" borderId="70" xfId="0" applyNumberFormat="1" applyFont="1" applyFill="1" applyBorder="1" applyAlignment="1">
      <alignment horizontal="center" vertical="center" wrapText="1"/>
    </xf>
    <xf numFmtId="165" fontId="48" fillId="37" borderId="70" xfId="0" applyNumberFormat="1" applyFont="1" applyFill="1" applyBorder="1" applyAlignment="1">
      <alignment horizontal="center" vertical="center" wrapText="1"/>
    </xf>
    <xf numFmtId="4" fontId="48" fillId="37" borderId="70" xfId="0" applyNumberFormat="1" applyFont="1" applyFill="1" applyBorder="1" applyAlignment="1">
      <alignment horizontal="center" vertical="center"/>
    </xf>
    <xf numFmtId="4" fontId="48" fillId="37" borderId="50" xfId="0" applyNumberFormat="1" applyFont="1" applyFill="1" applyBorder="1" applyAlignment="1">
      <alignment horizontal="center" vertical="center"/>
    </xf>
    <xf numFmtId="0" fontId="48" fillId="37" borderId="70" xfId="0" applyFont="1" applyFill="1" applyBorder="1" applyAlignment="1">
      <alignment horizontal="center" vertical="center"/>
    </xf>
    <xf numFmtId="1" fontId="48" fillId="37" borderId="64" xfId="0" applyNumberFormat="1" applyFont="1" applyFill="1" applyBorder="1" applyAlignment="1"/>
    <xf numFmtId="1" fontId="48" fillId="37" borderId="54" xfId="0" applyNumberFormat="1" applyFont="1" applyFill="1" applyBorder="1" applyAlignment="1"/>
    <xf numFmtId="0" fontId="48" fillId="37" borderId="70" xfId="0" applyFont="1" applyFill="1" applyBorder="1" applyAlignment="1">
      <alignment wrapText="1"/>
    </xf>
    <xf numFmtId="4" fontId="48" fillId="37" borderId="70" xfId="0" applyNumberFormat="1" applyFont="1" applyFill="1" applyBorder="1" applyAlignment="1">
      <alignment wrapText="1"/>
    </xf>
    <xf numFmtId="4" fontId="48" fillId="37" borderId="50" xfId="0" applyNumberFormat="1" applyFont="1" applyFill="1" applyBorder="1" applyAlignment="1">
      <alignment horizontal="center"/>
    </xf>
    <xf numFmtId="4" fontId="48" fillId="37" borderId="70" xfId="0" applyNumberFormat="1" applyFont="1" applyFill="1" applyBorder="1"/>
    <xf numFmtId="0" fontId="48" fillId="37" borderId="54" xfId="0" applyFont="1" applyFill="1" applyBorder="1" applyAlignment="1">
      <alignment wrapText="1"/>
    </xf>
    <xf numFmtId="0" fontId="49" fillId="37" borderId="60" xfId="0" applyFont="1" applyFill="1" applyBorder="1"/>
    <xf numFmtId="0" fontId="49" fillId="37" borderId="65" xfId="0" applyFont="1" applyFill="1" applyBorder="1"/>
    <xf numFmtId="4" fontId="48" fillId="37" borderId="70" xfId="0" applyNumberFormat="1" applyFont="1" applyFill="1" applyBorder="1" applyAlignment="1"/>
    <xf numFmtId="1" fontId="48" fillId="37" borderId="29" xfId="0" applyNumberFormat="1" applyFont="1" applyFill="1" applyBorder="1" applyAlignment="1"/>
    <xf numFmtId="1" fontId="48" fillId="37" borderId="39" xfId="0" applyNumberFormat="1" applyFont="1" applyFill="1" applyBorder="1" applyAlignment="1"/>
    <xf numFmtId="0" fontId="48" fillId="37" borderId="76" xfId="0" applyFont="1" applyFill="1" applyBorder="1" applyAlignment="1">
      <alignment wrapText="1"/>
    </xf>
    <xf numFmtId="4" fontId="48" fillId="37" borderId="76" xfId="0" applyNumberFormat="1" applyFont="1" applyFill="1" applyBorder="1" applyAlignment="1">
      <alignment wrapText="1"/>
    </xf>
    <xf numFmtId="4" fontId="48" fillId="37" borderId="76" xfId="0" applyNumberFormat="1" applyFont="1" applyFill="1" applyBorder="1" applyAlignment="1"/>
    <xf numFmtId="4" fontId="48" fillId="37" borderId="28" xfId="0" applyNumberFormat="1" applyFont="1" applyFill="1" applyBorder="1" applyAlignment="1">
      <alignment horizontal="center"/>
    </xf>
    <xf numFmtId="4" fontId="48" fillId="37" borderId="76" xfId="0" applyNumberFormat="1" applyFont="1" applyFill="1" applyBorder="1" applyAlignment="1">
      <alignment horizontal="center"/>
    </xf>
    <xf numFmtId="4" fontId="48" fillId="37" borderId="76" xfId="0" applyNumberFormat="1" applyFont="1" applyFill="1" applyBorder="1"/>
    <xf numFmtId="0" fontId="48" fillId="37" borderId="39" xfId="0" applyFont="1" applyFill="1" applyBorder="1" applyAlignment="1">
      <alignment wrapText="1"/>
    </xf>
    <xf numFmtId="0" fontId="49" fillId="37" borderId="59" xfId="0" applyFont="1" applyFill="1" applyBorder="1"/>
    <xf numFmtId="0" fontId="49" fillId="37" borderId="30" xfId="0" applyFont="1" applyFill="1" applyBorder="1"/>
    <xf numFmtId="4" fontId="48" fillId="37" borderId="69" xfId="0" applyNumberFormat="1" applyFont="1" applyFill="1" applyBorder="1" applyAlignment="1">
      <alignment horizontal="center"/>
    </xf>
    <xf numFmtId="4" fontId="48" fillId="37" borderId="74" xfId="0" applyNumberFormat="1" applyFont="1" applyFill="1" applyBorder="1"/>
    <xf numFmtId="4" fontId="48" fillId="37" borderId="31" xfId="0" applyNumberFormat="1" applyFont="1" applyFill="1" applyBorder="1"/>
    <xf numFmtId="4" fontId="48" fillId="37" borderId="32" xfId="0" applyNumberFormat="1" applyFont="1" applyFill="1" applyBorder="1"/>
    <xf numFmtId="4" fontId="48" fillId="37" borderId="69" xfId="0" applyNumberFormat="1" applyFont="1" applyFill="1" applyBorder="1"/>
    <xf numFmtId="0" fontId="53" fillId="37" borderId="73" xfId="0" applyFont="1" applyFill="1" applyBorder="1" applyAlignment="1">
      <alignment wrapText="1"/>
    </xf>
    <xf numFmtId="0" fontId="49" fillId="37" borderId="34" xfId="0" applyFont="1" applyFill="1" applyBorder="1" applyAlignment="1">
      <alignment horizontal="center"/>
    </xf>
    <xf numFmtId="4" fontId="48" fillId="37" borderId="52" xfId="0" applyNumberFormat="1" applyFont="1" applyFill="1" applyBorder="1" applyAlignment="1">
      <alignment horizontal="center"/>
    </xf>
    <xf numFmtId="4" fontId="48" fillId="37" borderId="75" xfId="0" applyNumberFormat="1" applyFont="1" applyFill="1" applyBorder="1"/>
    <xf numFmtId="4" fontId="48" fillId="37" borderId="13" xfId="0" applyNumberFormat="1" applyFont="1" applyFill="1" applyBorder="1"/>
    <xf numFmtId="4" fontId="48" fillId="37" borderId="64" xfId="0" applyNumberFormat="1" applyFont="1" applyFill="1" applyBorder="1"/>
    <xf numFmtId="0" fontId="53" fillId="37" borderId="54" xfId="0" applyFont="1" applyFill="1" applyBorder="1" applyAlignment="1">
      <alignment wrapText="1"/>
    </xf>
    <xf numFmtId="0" fontId="49" fillId="37" borderId="60" xfId="0" applyFont="1" applyFill="1" applyBorder="1" applyAlignment="1">
      <alignment horizontal="center"/>
    </xf>
    <xf numFmtId="4" fontId="48" fillId="37" borderId="77" xfId="0" applyNumberFormat="1" applyFont="1" applyFill="1" applyBorder="1"/>
    <xf numFmtId="4" fontId="48" fillId="37" borderId="16" xfId="0" applyNumberFormat="1" applyFont="1" applyFill="1" applyBorder="1"/>
    <xf numFmtId="4" fontId="48" fillId="37" borderId="29" xfId="0" applyNumberFormat="1" applyFont="1" applyFill="1" applyBorder="1"/>
    <xf numFmtId="4" fontId="48" fillId="0" borderId="31" xfId="0" applyNumberFormat="1" applyFont="1" applyFill="1" applyBorder="1"/>
    <xf numFmtId="4" fontId="48" fillId="0" borderId="52" xfId="0" applyNumberFormat="1" applyFont="1" applyFill="1" applyBorder="1" applyAlignment="1">
      <alignment horizontal="center"/>
    </xf>
    <xf numFmtId="4" fontId="48" fillId="0" borderId="70" xfId="0" applyNumberFormat="1" applyFont="1" applyFill="1" applyBorder="1" applyAlignment="1">
      <alignment horizontal="center"/>
    </xf>
    <xf numFmtId="4" fontId="48" fillId="0" borderId="74" xfId="0" applyNumberFormat="1" applyFont="1" applyFill="1" applyBorder="1" applyAlignment="1">
      <alignment horizontal="center"/>
    </xf>
    <xf numFmtId="4" fontId="48" fillId="0" borderId="32" xfId="0" applyNumberFormat="1" applyFont="1" applyFill="1" applyBorder="1"/>
    <xf numFmtId="4" fontId="48" fillId="0" borderId="69" xfId="0" applyNumberFormat="1" applyFont="1" applyFill="1" applyBorder="1"/>
    <xf numFmtId="0" fontId="49" fillId="0" borderId="53" xfId="0" applyFont="1" applyFill="1" applyBorder="1" applyAlignment="1">
      <alignment wrapText="1"/>
    </xf>
    <xf numFmtId="0" fontId="49" fillId="37" borderId="53" xfId="0" applyFont="1" applyFill="1" applyBorder="1" applyAlignment="1">
      <alignment wrapText="1"/>
    </xf>
    <xf numFmtId="0" fontId="49" fillId="37" borderId="15" xfId="0" applyFont="1" applyFill="1" applyBorder="1" applyAlignment="1">
      <alignment wrapText="1"/>
    </xf>
    <xf numFmtId="4" fontId="48" fillId="0" borderId="16" xfId="0" applyNumberFormat="1" applyFont="1" applyFill="1" applyBorder="1"/>
    <xf numFmtId="4" fontId="48" fillId="0" borderId="28" xfId="0" applyNumberFormat="1" applyFont="1" applyFill="1" applyBorder="1" applyAlignment="1">
      <alignment horizontal="center"/>
    </xf>
    <xf numFmtId="4" fontId="48" fillId="0" borderId="76" xfId="0" applyNumberFormat="1" applyFont="1" applyFill="1" applyBorder="1" applyAlignment="1">
      <alignment horizontal="center"/>
    </xf>
    <xf numFmtId="4" fontId="48" fillId="0" borderId="77" xfId="0" applyNumberFormat="1" applyFont="1" applyFill="1" applyBorder="1" applyAlignment="1">
      <alignment horizontal="center"/>
    </xf>
    <xf numFmtId="4" fontId="48" fillId="0" borderId="29" xfId="0" applyNumberFormat="1" applyFont="1" applyFill="1" applyBorder="1"/>
    <xf numFmtId="4" fontId="48" fillId="0" borderId="76" xfId="0" applyNumberFormat="1" applyFont="1" applyFill="1" applyBorder="1"/>
    <xf numFmtId="0" fontId="49" fillId="0" borderId="19" xfId="0" applyFont="1" applyFill="1" applyBorder="1" applyAlignment="1">
      <alignment wrapText="1"/>
    </xf>
    <xf numFmtId="0" fontId="49" fillId="37" borderId="19" xfId="0" applyFont="1" applyFill="1" applyBorder="1" applyAlignment="1">
      <alignment wrapText="1"/>
    </xf>
    <xf numFmtId="0" fontId="53" fillId="34" borderId="46" xfId="0" applyFont="1" applyFill="1" applyBorder="1" applyAlignment="1">
      <alignment wrapText="1"/>
    </xf>
    <xf numFmtId="0" fontId="48" fillId="37" borderId="53" xfId="0" applyFont="1" applyFill="1" applyBorder="1" applyAlignment="1">
      <alignment wrapText="1"/>
    </xf>
    <xf numFmtId="4" fontId="48" fillId="37" borderId="71" xfId="0" applyNumberFormat="1" applyFont="1" applyFill="1" applyBorder="1" applyAlignment="1"/>
    <xf numFmtId="0" fontId="48" fillId="37" borderId="71" xfId="0" applyFont="1" applyFill="1" applyBorder="1" applyAlignment="1">
      <alignment wrapText="1"/>
    </xf>
    <xf numFmtId="4" fontId="48" fillId="37" borderId="66" xfId="0" applyNumberFormat="1" applyFont="1" applyFill="1" applyBorder="1"/>
    <xf numFmtId="4" fontId="48" fillId="37" borderId="62" xfId="0" applyNumberFormat="1" applyFont="1" applyFill="1" applyBorder="1"/>
    <xf numFmtId="4" fontId="48" fillId="37" borderId="67" xfId="0" applyNumberFormat="1" applyFont="1" applyFill="1" applyBorder="1"/>
    <xf numFmtId="4" fontId="48" fillId="37" borderId="35" xfId="0" applyNumberFormat="1" applyFont="1" applyFill="1" applyBorder="1"/>
    <xf numFmtId="4" fontId="48" fillId="37" borderId="63" xfId="0" applyNumberFormat="1" applyFont="1" applyFill="1" applyBorder="1"/>
    <xf numFmtId="0" fontId="53" fillId="37" borderId="46" xfId="0" applyFont="1" applyFill="1" applyBorder="1" applyAlignment="1">
      <alignment wrapText="1"/>
    </xf>
    <xf numFmtId="4" fontId="49" fillId="37" borderId="0" xfId="0" applyNumberFormat="1" applyFont="1" applyFill="1"/>
    <xf numFmtId="0" fontId="33" fillId="0" borderId="0" xfId="42" applyFont="1"/>
    <xf numFmtId="0" fontId="37" fillId="0" borderId="0" xfId="42" applyFont="1"/>
    <xf numFmtId="0" fontId="56" fillId="0" borderId="0" xfId="42" applyFont="1"/>
    <xf numFmtId="0" fontId="31" fillId="33" borderId="70" xfId="42" applyFont="1" applyFill="1" applyBorder="1" applyAlignment="1">
      <alignment horizontal="center" vertical="center" wrapText="1"/>
    </xf>
    <xf numFmtId="0" fontId="34" fillId="0" borderId="0" xfId="42" applyFont="1"/>
    <xf numFmtId="0" fontId="28" fillId="40" borderId="70" xfId="42" applyFont="1" applyFill="1" applyBorder="1" applyAlignment="1">
      <alignment horizontal="center" vertical="center" wrapText="1"/>
    </xf>
    <xf numFmtId="49" fontId="31" fillId="40" borderId="70" xfId="42" applyNumberFormat="1" applyFont="1" applyFill="1" applyBorder="1" applyAlignment="1">
      <alignment horizontal="center" vertical="center" wrapText="1"/>
    </xf>
    <xf numFmtId="0" fontId="31" fillId="40" borderId="70" xfId="42" applyFont="1" applyFill="1" applyBorder="1" applyAlignment="1">
      <alignment horizontal="left" vertical="center" wrapText="1" indent="2"/>
    </xf>
    <xf numFmtId="0" fontId="28" fillId="40" borderId="80" xfId="42" applyFont="1" applyFill="1" applyBorder="1" applyAlignment="1">
      <alignment horizontal="center" vertical="center" wrapText="1"/>
    </xf>
    <xf numFmtId="49" fontId="28" fillId="40" borderId="80" xfId="42" applyNumberFormat="1" applyFont="1" applyFill="1" applyBorder="1" applyAlignment="1">
      <alignment horizontal="center" vertical="center" wrapText="1"/>
    </xf>
    <xf numFmtId="0" fontId="28" fillId="40" borderId="80" xfId="42" applyFont="1" applyFill="1" applyBorder="1" applyAlignment="1">
      <alignment horizontal="left" vertical="center" wrapText="1" indent="2"/>
    </xf>
    <xf numFmtId="49" fontId="28" fillId="40" borderId="81" xfId="42" applyNumberFormat="1" applyFont="1" applyFill="1" applyBorder="1" applyAlignment="1">
      <alignment horizontal="center" vertical="center" wrapText="1"/>
    </xf>
    <xf numFmtId="0" fontId="28" fillId="40" borderId="81" xfId="42" applyFont="1" applyFill="1" applyBorder="1" applyAlignment="1">
      <alignment horizontal="left" vertical="center" wrapText="1" indent="2"/>
    </xf>
    <xf numFmtId="0" fontId="28" fillId="40" borderId="81" xfId="42" applyFont="1" applyFill="1" applyBorder="1" applyAlignment="1">
      <alignment horizontal="center" vertical="center" wrapText="1"/>
    </xf>
    <xf numFmtId="49" fontId="34" fillId="40" borderId="81" xfId="42" applyNumberFormat="1" applyFont="1" applyFill="1" applyBorder="1" applyAlignment="1">
      <alignment horizontal="center" vertical="center" wrapText="1"/>
    </xf>
    <xf numFmtId="49" fontId="31" fillId="40" borderId="81" xfId="42" applyNumberFormat="1" applyFont="1" applyFill="1" applyBorder="1" applyAlignment="1">
      <alignment horizontal="center" vertical="center" wrapText="1"/>
    </xf>
    <xf numFmtId="0" fontId="31" fillId="40" borderId="81" xfId="42" applyFont="1" applyFill="1" applyBorder="1" applyAlignment="1">
      <alignment horizontal="left" vertical="center" wrapText="1" indent="2"/>
    </xf>
    <xf numFmtId="49" fontId="34" fillId="40" borderId="82" xfId="42" applyNumberFormat="1" applyFont="1" applyFill="1" applyBorder="1" applyAlignment="1">
      <alignment horizontal="center" vertical="center" wrapText="1"/>
    </xf>
    <xf numFmtId="49" fontId="28" fillId="40" borderId="82" xfId="42" applyNumberFormat="1" applyFont="1" applyFill="1" applyBorder="1" applyAlignment="1">
      <alignment horizontal="center" vertical="center" wrapText="1"/>
    </xf>
    <xf numFmtId="0" fontId="28" fillId="40" borderId="82" xfId="42" applyFont="1" applyFill="1" applyBorder="1" applyAlignment="1">
      <alignment horizontal="left" vertical="center" wrapText="1" indent="2"/>
    </xf>
    <xf numFmtId="49" fontId="34" fillId="40" borderId="80" xfId="42" applyNumberFormat="1" applyFont="1" applyFill="1" applyBorder="1" applyAlignment="1">
      <alignment horizontal="center" vertical="center" wrapText="1"/>
    </xf>
    <xf numFmtId="49" fontId="34" fillId="40" borderId="83" xfId="42" applyNumberFormat="1" applyFont="1" applyFill="1" applyBorder="1" applyAlignment="1">
      <alignment horizontal="center" vertical="center" wrapText="1"/>
    </xf>
    <xf numFmtId="0" fontId="28" fillId="40" borderId="83" xfId="42" applyFont="1" applyFill="1" applyBorder="1" applyAlignment="1">
      <alignment horizontal="left" vertical="center" wrapText="1" indent="2"/>
    </xf>
    <xf numFmtId="0" fontId="28" fillId="0" borderId="0" xfId="42" applyFont="1"/>
    <xf numFmtId="0" fontId="33" fillId="0" borderId="0" xfId="42" applyFont="1" applyAlignment="1">
      <alignment horizontal="justify" vertical="top" wrapText="1"/>
    </xf>
    <xf numFmtId="0" fontId="33" fillId="0" borderId="0" xfId="42" applyFont="1" applyAlignment="1">
      <alignment wrapText="1"/>
    </xf>
    <xf numFmtId="0" fontId="37" fillId="0" borderId="0" xfId="42" applyFont="1" applyAlignment="1">
      <alignment wrapText="1"/>
    </xf>
    <xf numFmtId="0" fontId="47" fillId="0" borderId="0" xfId="0" applyFont="1" applyAlignment="1">
      <alignment horizontal="center"/>
    </xf>
    <xf numFmtId="0" fontId="48" fillId="37" borderId="70" xfId="0" applyFont="1" applyFill="1" applyBorder="1" applyAlignment="1">
      <alignment horizontal="center" wrapText="1"/>
    </xf>
    <xf numFmtId="0" fontId="48" fillId="37" borderId="76" xfId="0" applyFont="1" applyFill="1" applyBorder="1" applyAlignment="1">
      <alignment horizontal="center" wrapText="1"/>
    </xf>
    <xf numFmtId="0" fontId="49" fillId="37" borderId="0" xfId="0" applyFont="1" applyFill="1" applyAlignment="1">
      <alignment horizontal="center"/>
    </xf>
    <xf numFmtId="4" fontId="49" fillId="37" borderId="0" xfId="0" applyNumberFormat="1" applyFont="1" applyFill="1" applyAlignment="1">
      <alignment horizontal="center"/>
    </xf>
    <xf numFmtId="0" fontId="47" fillId="37" borderId="0" xfId="0" applyFont="1" applyFill="1" applyAlignment="1">
      <alignment horizontal="center"/>
    </xf>
    <xf numFmtId="0" fontId="48" fillId="37" borderId="70" xfId="0" applyFont="1" applyFill="1" applyBorder="1" applyAlignment="1">
      <alignment horizontal="left" vertical="center" wrapText="1"/>
    </xf>
    <xf numFmtId="0" fontId="48" fillId="37" borderId="70" xfId="0" applyFont="1" applyFill="1" applyBorder="1" applyAlignment="1">
      <alignment horizontal="left" wrapText="1"/>
    </xf>
    <xf numFmtId="0" fontId="48" fillId="37" borderId="76" xfId="0" applyFont="1" applyFill="1" applyBorder="1" applyAlignment="1">
      <alignment horizontal="left" wrapText="1"/>
    </xf>
    <xf numFmtId="0" fontId="49" fillId="37" borderId="0" xfId="0" applyFont="1" applyFill="1" applyAlignment="1">
      <alignment horizontal="left"/>
    </xf>
    <xf numFmtId="4" fontId="49" fillId="37" borderId="0" xfId="0" applyNumberFormat="1" applyFont="1" applyFill="1" applyAlignment="1">
      <alignment horizontal="left"/>
    </xf>
    <xf numFmtId="0" fontId="47" fillId="37" borderId="0" xfId="0" applyFont="1" applyFill="1" applyAlignment="1">
      <alignment horizontal="left"/>
    </xf>
    <xf numFmtId="49" fontId="42" fillId="0" borderId="69" xfId="0" applyNumberFormat="1" applyFont="1" applyFill="1" applyBorder="1" applyAlignment="1">
      <alignment horizontal="center" vertical="center" wrapText="1"/>
    </xf>
    <xf numFmtId="0" fontId="42" fillId="0" borderId="69" xfId="0" applyFont="1" applyFill="1" applyBorder="1" applyAlignment="1">
      <alignment horizontal="center" vertical="center" wrapText="1"/>
    </xf>
    <xf numFmtId="0" fontId="50" fillId="34" borderId="45" xfId="0" applyFont="1" applyFill="1" applyBorder="1" applyAlignment="1">
      <alignment wrapText="1"/>
    </xf>
    <xf numFmtId="0" fontId="30" fillId="0" borderId="71" xfId="0" applyFont="1" applyFill="1" applyBorder="1" applyAlignment="1">
      <alignment horizontal="center" vertical="center" wrapText="1"/>
    </xf>
    <xf numFmtId="0" fontId="30" fillId="0" borderId="70" xfId="8" applyFont="1" applyFill="1" applyBorder="1" applyAlignment="1">
      <alignment horizontal="center" vertical="center" wrapText="1"/>
    </xf>
    <xf numFmtId="49" fontId="30" fillId="37" borderId="71" xfId="47" applyNumberFormat="1" applyFont="1" applyFill="1" applyBorder="1" applyAlignment="1">
      <alignment horizontal="center" vertical="center" wrapText="1"/>
    </xf>
    <xf numFmtId="4" fontId="47" fillId="0" borderId="0" xfId="0" applyNumberFormat="1" applyFont="1"/>
    <xf numFmtId="4" fontId="47" fillId="37" borderId="0" xfId="0" applyNumberFormat="1" applyFont="1" applyFill="1"/>
    <xf numFmtId="3" fontId="50" fillId="33" borderId="67" xfId="0" applyNumberFormat="1" applyFont="1" applyFill="1" applyBorder="1" applyAlignment="1">
      <alignment horizontal="center" vertical="center"/>
    </xf>
    <xf numFmtId="0" fontId="49" fillId="37" borderId="70" xfId="0" applyFont="1" applyFill="1" applyBorder="1" applyAlignment="1">
      <alignment horizontal="center"/>
    </xf>
    <xf numFmtId="4" fontId="49" fillId="37" borderId="70" xfId="0" applyNumberFormat="1" applyFont="1" applyFill="1" applyBorder="1"/>
    <xf numFmtId="49" fontId="30" fillId="0" borderId="70" xfId="8" applyNumberFormat="1" applyFont="1" applyFill="1" applyBorder="1" applyAlignment="1">
      <alignment horizontal="center" vertical="center" wrapText="1"/>
    </xf>
    <xf numFmtId="4" fontId="49" fillId="37" borderId="70" xfId="0" applyNumberFormat="1" applyFont="1" applyFill="1" applyBorder="1" applyAlignment="1">
      <alignment horizontal="center"/>
    </xf>
    <xf numFmtId="0" fontId="42" fillId="0" borderId="0" xfId="0" applyFont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0" fontId="30" fillId="0" borderId="70" xfId="0" applyFont="1" applyFill="1" applyBorder="1" applyAlignment="1">
      <alignment horizontal="center" vertical="center" wrapText="1"/>
    </xf>
    <xf numFmtId="0" fontId="42" fillId="0" borderId="70" xfId="47" applyFont="1" applyFill="1" applyBorder="1" applyAlignment="1">
      <alignment horizontal="center" vertical="center" wrapText="1"/>
    </xf>
    <xf numFmtId="0" fontId="42" fillId="0" borderId="69" xfId="47" applyFont="1" applyFill="1" applyBorder="1" applyAlignment="1">
      <alignment horizontal="center" vertical="center" wrapText="1"/>
    </xf>
    <xf numFmtId="49" fontId="42" fillId="0" borderId="70" xfId="47" applyNumberFormat="1" applyFont="1" applyFill="1" applyBorder="1" applyAlignment="1">
      <alignment horizontal="center" vertical="center" wrapText="1"/>
    </xf>
    <xf numFmtId="49" fontId="42" fillId="0" borderId="70" xfId="0" applyNumberFormat="1" applyFont="1" applyFill="1" applyBorder="1" applyAlignment="1">
      <alignment horizontal="center" vertical="center" wrapText="1"/>
    </xf>
    <xf numFmtId="17" fontId="30" fillId="0" borderId="71" xfId="0" applyNumberFormat="1" applyFont="1" applyFill="1" applyBorder="1" applyAlignment="1">
      <alignment horizontal="center" vertical="center" wrapText="1"/>
    </xf>
    <xf numFmtId="0" fontId="49" fillId="37" borderId="0" xfId="0" applyFont="1" applyFill="1" applyAlignment="1">
      <alignment horizontal="right"/>
    </xf>
    <xf numFmtId="0" fontId="30" fillId="37" borderId="70" xfId="8" applyFont="1" applyFill="1" applyBorder="1" applyAlignment="1">
      <alignment horizontal="center" vertical="center" wrapText="1"/>
    </xf>
    <xf numFmtId="49" fontId="42" fillId="0" borderId="71" xfId="0" applyNumberFormat="1" applyFont="1" applyFill="1" applyBorder="1" applyAlignment="1">
      <alignment horizontal="center" vertical="center" wrapText="1"/>
    </xf>
    <xf numFmtId="14" fontId="30" fillId="37" borderId="71" xfId="47" applyNumberFormat="1" applyFont="1" applyFill="1" applyBorder="1" applyAlignment="1">
      <alignment horizontal="center" vertical="center" wrapText="1"/>
    </xf>
    <xf numFmtId="0" fontId="53" fillId="34" borderId="45" xfId="0" applyFont="1" applyFill="1" applyBorder="1" applyAlignment="1">
      <alignment wrapText="1"/>
    </xf>
    <xf numFmtId="0" fontId="53" fillId="34" borderId="46" xfId="0" applyFont="1" applyFill="1" applyBorder="1" applyAlignment="1">
      <alignment wrapText="1"/>
    </xf>
    <xf numFmtId="0" fontId="53" fillId="34" borderId="12" xfId="0" applyFont="1" applyFill="1" applyBorder="1" applyAlignment="1">
      <alignment wrapText="1"/>
    </xf>
    <xf numFmtId="0" fontId="47" fillId="0" borderId="0" xfId="0" applyFont="1" applyAlignment="1">
      <alignment vertical="center"/>
    </xf>
    <xf numFmtId="0" fontId="50" fillId="33" borderId="91" xfId="0" applyFont="1" applyFill="1" applyBorder="1" applyAlignment="1">
      <alignment horizontal="center" vertical="center"/>
    </xf>
    <xf numFmtId="0" fontId="42" fillId="34" borderId="92" xfId="0" applyFont="1" applyFill="1" applyBorder="1" applyAlignment="1">
      <alignment vertical="center" wrapText="1"/>
    </xf>
    <xf numFmtId="0" fontId="47" fillId="37" borderId="70" xfId="0" applyFont="1" applyFill="1" applyBorder="1" applyAlignment="1">
      <alignment horizontal="center" vertical="center"/>
    </xf>
    <xf numFmtId="0" fontId="47" fillId="37" borderId="52" xfId="0" applyFont="1" applyFill="1" applyBorder="1" applyAlignment="1">
      <alignment horizontal="center" vertical="center"/>
    </xf>
    <xf numFmtId="0" fontId="47" fillId="37" borderId="52" xfId="0" applyFont="1" applyFill="1" applyBorder="1" applyAlignment="1">
      <alignment horizontal="center" vertical="center" wrapText="1"/>
    </xf>
    <xf numFmtId="0" fontId="47" fillId="0" borderId="70" xfId="0" applyFont="1" applyFill="1" applyBorder="1" applyAlignment="1">
      <alignment horizontal="center" vertical="center" wrapText="1"/>
    </xf>
    <xf numFmtId="0" fontId="47" fillId="0" borderId="52" xfId="0" applyFont="1" applyFill="1" applyBorder="1" applyAlignment="1">
      <alignment horizontal="center" vertical="center" wrapText="1"/>
    </xf>
    <xf numFmtId="0" fontId="57" fillId="0" borderId="70" xfId="0" applyFont="1" applyFill="1" applyBorder="1" applyAlignment="1">
      <alignment horizontal="center" vertical="center" wrapText="1"/>
    </xf>
    <xf numFmtId="0" fontId="57" fillId="0" borderId="52" xfId="0" applyFont="1" applyFill="1" applyBorder="1" applyAlignment="1">
      <alignment horizontal="center" vertical="center" wrapText="1"/>
    </xf>
    <xf numFmtId="0" fontId="47" fillId="37" borderId="70" xfId="0" applyFont="1" applyFill="1" applyBorder="1" applyAlignment="1">
      <alignment vertical="center"/>
    </xf>
    <xf numFmtId="0" fontId="47" fillId="37" borderId="52" xfId="0" applyFont="1" applyFill="1" applyBorder="1" applyAlignment="1">
      <alignment vertical="center"/>
    </xf>
    <xf numFmtId="0" fontId="47" fillId="37" borderId="71" xfId="0" applyFont="1" applyFill="1" applyBorder="1" applyAlignment="1">
      <alignment vertical="center"/>
    </xf>
    <xf numFmtId="0" fontId="47" fillId="37" borderId="93" xfId="0" applyFont="1" applyFill="1" applyBorder="1" applyAlignment="1">
      <alignment vertical="center"/>
    </xf>
    <xf numFmtId="0" fontId="49" fillId="37" borderId="0" xfId="0" applyFont="1" applyFill="1" applyAlignment="1">
      <alignment vertical="center"/>
    </xf>
    <xf numFmtId="0" fontId="49" fillId="37" borderId="76" xfId="0" applyFont="1" applyFill="1" applyBorder="1" applyAlignment="1">
      <alignment vertical="center"/>
    </xf>
    <xf numFmtId="0" fontId="49" fillId="37" borderId="70" xfId="0" applyFont="1" applyFill="1" applyBorder="1" applyAlignment="1">
      <alignment vertical="center"/>
    </xf>
    <xf numFmtId="0" fontId="47" fillId="37" borderId="0" xfId="0" applyFont="1" applyFill="1" applyAlignment="1">
      <alignment vertical="center"/>
    </xf>
    <xf numFmtId="0" fontId="50" fillId="33" borderId="94" xfId="0" applyFont="1" applyFill="1" applyBorder="1" applyAlignment="1">
      <alignment horizontal="center" vertical="center"/>
    </xf>
    <xf numFmtId="0" fontId="47" fillId="37" borderId="92" xfId="0" applyFont="1" applyFill="1" applyBorder="1" applyAlignment="1">
      <alignment vertical="center"/>
    </xf>
    <xf numFmtId="0" fontId="47" fillId="37" borderId="97" xfId="0" applyFont="1" applyFill="1" applyBorder="1" applyAlignment="1">
      <alignment vertical="center"/>
    </xf>
    <xf numFmtId="0" fontId="49" fillId="37" borderId="28" xfId="0" applyFont="1" applyFill="1" applyBorder="1" applyAlignment="1">
      <alignment vertical="center"/>
    </xf>
    <xf numFmtId="0" fontId="47" fillId="0" borderId="70" xfId="0" applyFont="1" applyBorder="1" applyAlignment="1">
      <alignment vertical="center"/>
    </xf>
    <xf numFmtId="0" fontId="50" fillId="33" borderId="70" xfId="0" applyFont="1" applyFill="1" applyBorder="1" applyAlignment="1">
      <alignment horizontal="center" vertical="center"/>
    </xf>
    <xf numFmtId="0" fontId="42" fillId="34" borderId="70" xfId="0" applyFont="1" applyFill="1" applyBorder="1" applyAlignment="1">
      <alignment vertical="center" wrapText="1"/>
    </xf>
    <xf numFmtId="0" fontId="57" fillId="37" borderId="70" xfId="0" applyFont="1" applyFill="1" applyBorder="1" applyAlignment="1">
      <alignment horizontal="center" vertical="center" wrapText="1"/>
    </xf>
    <xf numFmtId="0" fontId="57" fillId="37" borderId="52" xfId="0" applyFont="1" applyFill="1" applyBorder="1" applyAlignment="1">
      <alignment horizontal="center" vertical="center" wrapText="1"/>
    </xf>
    <xf numFmtId="0" fontId="49" fillId="37" borderId="71" xfId="0" applyFont="1" applyFill="1" applyBorder="1" applyAlignment="1">
      <alignment vertical="center"/>
    </xf>
    <xf numFmtId="0" fontId="47" fillId="37" borderId="69" xfId="0" applyFont="1" applyFill="1" applyBorder="1" applyAlignment="1">
      <alignment vertical="center"/>
    </xf>
    <xf numFmtId="0" fontId="49" fillId="37" borderId="0" xfId="0" applyFont="1" applyFill="1" applyBorder="1" applyAlignment="1">
      <alignment vertical="center"/>
    </xf>
    <xf numFmtId="0" fontId="47" fillId="37" borderId="0" xfId="0" applyFont="1" applyFill="1" applyBorder="1" applyAlignment="1">
      <alignment vertical="center"/>
    </xf>
    <xf numFmtId="0" fontId="49" fillId="37" borderId="50" xfId="0" applyFont="1" applyFill="1" applyBorder="1" applyAlignment="1">
      <alignment horizontal="center"/>
    </xf>
    <xf numFmtId="0" fontId="49" fillId="37" borderId="52" xfId="0" applyFont="1" applyFill="1" applyBorder="1" applyAlignment="1">
      <alignment horizontal="center"/>
    </xf>
    <xf numFmtId="0" fontId="53" fillId="37" borderId="70" xfId="0" applyFont="1" applyFill="1" applyBorder="1" applyAlignment="1">
      <alignment vertical="center" wrapText="1"/>
    </xf>
    <xf numFmtId="0" fontId="49" fillId="37" borderId="52" xfId="0" applyFont="1" applyFill="1" applyBorder="1"/>
    <xf numFmtId="0" fontId="49" fillId="37" borderId="92" xfId="0" applyFont="1" applyFill="1" applyBorder="1" applyAlignment="1">
      <alignment vertical="center"/>
    </xf>
    <xf numFmtId="0" fontId="47" fillId="34" borderId="71" xfId="0" applyFont="1" applyFill="1" applyBorder="1" applyAlignment="1">
      <alignment vertical="center"/>
    </xf>
    <xf numFmtId="0" fontId="47" fillId="34" borderId="92" xfId="0" applyFont="1" applyFill="1" applyBorder="1" applyAlignment="1">
      <alignment vertical="center"/>
    </xf>
    <xf numFmtId="0" fontId="47" fillId="34" borderId="70" xfId="0" applyFont="1" applyFill="1" applyBorder="1" applyAlignment="1">
      <alignment vertical="center"/>
    </xf>
    <xf numFmtId="0" fontId="47" fillId="40" borderId="70" xfId="0" applyFont="1" applyFill="1" applyBorder="1" applyAlignment="1">
      <alignment horizontal="center" vertical="center" wrapText="1"/>
    </xf>
    <xf numFmtId="0" fontId="47" fillId="40" borderId="52" xfId="0" applyFont="1" applyFill="1" applyBorder="1" applyAlignment="1">
      <alignment horizontal="center" vertical="center" wrapText="1"/>
    </xf>
    <xf numFmtId="0" fontId="47" fillId="40" borderId="70" xfId="0" applyFont="1" applyFill="1" applyBorder="1" applyAlignment="1">
      <alignment horizontal="center" vertical="center"/>
    </xf>
    <xf numFmtId="0" fontId="47" fillId="40" borderId="52" xfId="0" applyFont="1" applyFill="1" applyBorder="1" applyAlignment="1">
      <alignment horizontal="center" vertical="center"/>
    </xf>
    <xf numFmtId="0" fontId="42" fillId="40" borderId="92" xfId="0" applyFont="1" applyFill="1" applyBorder="1" applyAlignment="1">
      <alignment vertical="center" wrapText="1"/>
    </xf>
    <xf numFmtId="0" fontId="42" fillId="40" borderId="70" xfId="0" applyFont="1" applyFill="1" applyBorder="1" applyAlignment="1">
      <alignment vertical="center" wrapText="1"/>
    </xf>
    <xf numFmtId="0" fontId="42" fillId="0" borderId="70" xfId="0" applyFont="1" applyFill="1" applyBorder="1" applyAlignment="1">
      <alignment horizontal="center" vertical="center" wrapText="1"/>
    </xf>
    <xf numFmtId="4" fontId="30" fillId="37" borderId="70" xfId="0" applyNumberFormat="1" applyFont="1" applyFill="1" applyBorder="1" applyAlignment="1">
      <alignment horizontal="center" vertical="center"/>
    </xf>
    <xf numFmtId="4" fontId="30" fillId="37" borderId="50" xfId="0" applyNumberFormat="1" applyFont="1" applyFill="1" applyBorder="1" applyAlignment="1">
      <alignment horizontal="center" vertical="center"/>
    </xf>
    <xf numFmtId="14" fontId="42" fillId="0" borderId="71" xfId="47" applyNumberFormat="1" applyFont="1" applyFill="1" applyBorder="1" applyAlignment="1">
      <alignment horizontal="center" vertical="center" wrapText="1"/>
    </xf>
    <xf numFmtId="49" fontId="48" fillId="37" borderId="70" xfId="0" applyNumberFormat="1" applyFont="1" applyFill="1" applyBorder="1" applyAlignment="1">
      <alignment horizontal="center" vertical="center" wrapText="1"/>
    </xf>
    <xf numFmtId="0" fontId="55" fillId="0" borderId="0" xfId="42" applyFont="1" applyAlignment="1">
      <alignment horizontal="center"/>
    </xf>
    <xf numFmtId="0" fontId="36" fillId="33" borderId="70" xfId="42" applyFont="1" applyFill="1" applyBorder="1" applyAlignment="1">
      <alignment horizontal="center" vertical="center" wrapText="1"/>
    </xf>
    <xf numFmtId="0" fontId="34" fillId="0" borderId="70" xfId="42" applyFont="1" applyBorder="1" applyAlignment="1">
      <alignment wrapText="1"/>
    </xf>
    <xf numFmtId="49" fontId="29" fillId="0" borderId="0" xfId="45" applyNumberFormat="1" applyFont="1" applyAlignment="1">
      <alignment horizontal="center" vertical="center"/>
    </xf>
    <xf numFmtId="0" fontId="30" fillId="0" borderId="40" xfId="45" applyFont="1" applyBorder="1" applyAlignment="1">
      <alignment horizontal="right"/>
    </xf>
    <xf numFmtId="0" fontId="30" fillId="0" borderId="0" xfId="45" applyFont="1" applyAlignment="1">
      <alignment horizontal="left"/>
    </xf>
    <xf numFmtId="49" fontId="31" fillId="35" borderId="41" xfId="45" applyNumberFormat="1" applyFont="1" applyFill="1" applyBorder="1" applyAlignment="1">
      <alignment horizontal="center" vertical="center" wrapText="1"/>
    </xf>
    <xf numFmtId="49" fontId="31" fillId="35" borderId="48" xfId="45" applyNumberFormat="1" applyFont="1" applyFill="1" applyBorder="1" applyAlignment="1">
      <alignment horizontal="center" vertical="center" wrapText="1"/>
    </xf>
    <xf numFmtId="49" fontId="31" fillId="35" borderId="57" xfId="45" applyNumberFormat="1" applyFont="1" applyFill="1" applyBorder="1" applyAlignment="1">
      <alignment horizontal="center" vertical="center" wrapText="1"/>
    </xf>
    <xf numFmtId="49" fontId="31" fillId="36" borderId="42" xfId="45" applyNumberFormat="1" applyFont="1" applyFill="1" applyBorder="1" applyAlignment="1">
      <alignment horizontal="center" vertical="center" wrapText="1"/>
    </xf>
    <xf numFmtId="49" fontId="31" fillId="36" borderId="49" xfId="45" applyNumberFormat="1" applyFont="1" applyFill="1" applyBorder="1" applyAlignment="1">
      <alignment horizontal="center" vertical="center" wrapText="1"/>
    </xf>
    <xf numFmtId="49" fontId="31" fillId="36" borderId="58" xfId="45" applyNumberFormat="1" applyFont="1" applyFill="1" applyBorder="1" applyAlignment="1">
      <alignment horizontal="center" vertical="center" wrapText="1"/>
    </xf>
    <xf numFmtId="49" fontId="31" fillId="36" borderId="41" xfId="45" applyNumberFormat="1" applyFont="1" applyFill="1" applyBorder="1" applyAlignment="1">
      <alignment horizontal="center" vertical="center" wrapText="1"/>
    </xf>
    <xf numFmtId="49" fontId="31" fillId="36" borderId="48" xfId="45" applyNumberFormat="1" applyFont="1" applyFill="1" applyBorder="1" applyAlignment="1">
      <alignment horizontal="center" vertical="center" wrapText="1"/>
    </xf>
    <xf numFmtId="49" fontId="31" fillId="36" borderId="57" xfId="45" applyNumberFormat="1" applyFont="1" applyFill="1" applyBorder="1" applyAlignment="1">
      <alignment horizontal="center" vertical="center" wrapText="1"/>
    </xf>
    <xf numFmtId="49" fontId="31" fillId="35" borderId="42" xfId="45" applyNumberFormat="1" applyFont="1" applyFill="1" applyBorder="1" applyAlignment="1">
      <alignment horizontal="center" vertical="center" wrapText="1"/>
    </xf>
    <xf numFmtId="49" fontId="31" fillId="35" borderId="49" xfId="45" applyNumberFormat="1" applyFont="1" applyFill="1" applyBorder="1" applyAlignment="1">
      <alignment horizontal="center" vertical="center" wrapText="1"/>
    </xf>
    <xf numFmtId="49" fontId="31" fillId="35" borderId="58" xfId="45" applyNumberFormat="1" applyFont="1" applyFill="1" applyBorder="1" applyAlignment="1">
      <alignment horizontal="center" vertical="center" wrapText="1"/>
    </xf>
    <xf numFmtId="49" fontId="31" fillId="35" borderId="43" xfId="45" applyNumberFormat="1" applyFont="1" applyFill="1" applyBorder="1" applyAlignment="1">
      <alignment horizontal="center" vertical="center"/>
    </xf>
    <xf numFmtId="49" fontId="31" fillId="35" borderId="44" xfId="45" applyNumberFormat="1" applyFont="1" applyFill="1" applyBorder="1" applyAlignment="1">
      <alignment horizontal="center" vertical="center"/>
    </xf>
    <xf numFmtId="49" fontId="31" fillId="35" borderId="50" xfId="45" applyNumberFormat="1" applyFont="1" applyFill="1" applyBorder="1" applyAlignment="1">
      <alignment horizontal="center" vertical="center"/>
    </xf>
    <xf numFmtId="49" fontId="31" fillId="35" borderId="51" xfId="45" applyNumberFormat="1" applyFont="1" applyFill="1" applyBorder="1" applyAlignment="1">
      <alignment horizontal="center" vertical="center"/>
    </xf>
    <xf numFmtId="49" fontId="31" fillId="35" borderId="45" xfId="45" applyNumberFormat="1" applyFont="1" applyFill="1" applyBorder="1" applyAlignment="1">
      <alignment horizontal="center" vertical="center"/>
    </xf>
    <xf numFmtId="49" fontId="31" fillId="35" borderId="46" xfId="45" applyNumberFormat="1" applyFont="1" applyFill="1" applyBorder="1" applyAlignment="1">
      <alignment horizontal="center" vertical="center"/>
    </xf>
    <xf numFmtId="49" fontId="31" fillId="35" borderId="47" xfId="45" applyNumberFormat="1" applyFont="1" applyFill="1" applyBorder="1" applyAlignment="1">
      <alignment horizontal="center" vertical="center"/>
    </xf>
    <xf numFmtId="49" fontId="31" fillId="35" borderId="52" xfId="45" applyNumberFormat="1" applyFont="1" applyFill="1" applyBorder="1" applyAlignment="1">
      <alignment horizontal="center" vertical="center"/>
    </xf>
    <xf numFmtId="49" fontId="31" fillId="35" borderId="53" xfId="45" applyNumberFormat="1" applyFont="1" applyFill="1" applyBorder="1" applyAlignment="1">
      <alignment horizontal="center" vertical="center"/>
    </xf>
    <xf numFmtId="49" fontId="31" fillId="35" borderId="54" xfId="45" applyNumberFormat="1" applyFont="1" applyFill="1" applyBorder="1" applyAlignment="1">
      <alignment horizontal="center" vertical="center"/>
    </xf>
    <xf numFmtId="49" fontId="24" fillId="35" borderId="55" xfId="45" applyNumberFormat="1" applyFont="1" applyFill="1" applyBorder="1" applyAlignment="1">
      <alignment horizontal="center" vertical="center" textRotation="90" wrapText="1"/>
    </xf>
    <xf numFmtId="49" fontId="24" fillId="35" borderId="58" xfId="45" applyNumberFormat="1" applyFont="1" applyFill="1" applyBorder="1" applyAlignment="1">
      <alignment horizontal="center" vertical="center" textRotation="90" wrapText="1"/>
    </xf>
    <xf numFmtId="0" fontId="50" fillId="33" borderId="42" xfId="0" applyFont="1" applyFill="1" applyBorder="1" applyAlignment="1">
      <alignment horizontal="center" vertical="center" wrapText="1"/>
    </xf>
    <xf numFmtId="0" fontId="50" fillId="33" borderId="49" xfId="0" applyFont="1" applyFill="1" applyBorder="1" applyAlignment="1">
      <alignment horizontal="center" vertical="center" wrapText="1"/>
    </xf>
    <xf numFmtId="4" fontId="50" fillId="33" borderId="42" xfId="0" applyNumberFormat="1" applyFont="1" applyFill="1" applyBorder="1" applyAlignment="1">
      <alignment horizontal="center" vertical="center" wrapText="1"/>
    </xf>
    <xf numFmtId="4" fontId="50" fillId="33" borderId="49" xfId="0" applyNumberFormat="1" applyFont="1" applyFill="1" applyBorder="1" applyAlignment="1">
      <alignment horizontal="center" vertical="center" wrapText="1"/>
    </xf>
    <xf numFmtId="0" fontId="50" fillId="33" borderId="43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50" fillId="33" borderId="44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50" fillId="33" borderId="23" xfId="0" applyFont="1" applyFill="1" applyBorder="1" applyAlignment="1">
      <alignment horizontal="center" vertical="center" wrapText="1"/>
    </xf>
    <xf numFmtId="0" fontId="50" fillId="33" borderId="50" xfId="0" applyFont="1" applyFill="1" applyBorder="1" applyAlignment="1">
      <alignment horizontal="center" vertical="center" wrapText="1"/>
    </xf>
    <xf numFmtId="0" fontId="50" fillId="33" borderId="40" xfId="0" applyFont="1" applyFill="1" applyBorder="1" applyAlignment="1">
      <alignment horizontal="center" vertical="center" wrapText="1"/>
    </xf>
    <xf numFmtId="0" fontId="50" fillId="33" borderId="51" xfId="0" applyFont="1" applyFill="1" applyBorder="1" applyAlignment="1">
      <alignment horizontal="center" vertical="center" wrapText="1"/>
    </xf>
    <xf numFmtId="0" fontId="50" fillId="33" borderId="24" xfId="0" applyFont="1" applyFill="1" applyBorder="1" applyAlignment="1">
      <alignment horizontal="center" vertical="center" wrapText="1"/>
    </xf>
    <xf numFmtId="0" fontId="50" fillId="33" borderId="37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33" borderId="11" xfId="0" applyFont="1" applyFill="1" applyBorder="1"/>
    <xf numFmtId="0" fontId="50" fillId="33" borderId="46" xfId="0" applyFont="1" applyFill="1" applyBorder="1"/>
    <xf numFmtId="0" fontId="50" fillId="33" borderId="12" xfId="0" applyFont="1" applyFill="1" applyBorder="1"/>
    <xf numFmtId="0" fontId="50" fillId="33" borderId="14" xfId="0" applyFont="1" applyFill="1" applyBorder="1"/>
    <xf numFmtId="0" fontId="50" fillId="33" borderId="53" xfId="0" applyFont="1" applyFill="1" applyBorder="1"/>
    <xf numFmtId="0" fontId="50" fillId="33" borderId="15" xfId="0" applyFont="1" applyFill="1" applyBorder="1"/>
    <xf numFmtId="0" fontId="42" fillId="0" borderId="68" xfId="0" applyNumberFormat="1" applyFont="1" applyBorder="1" applyAlignment="1">
      <alignment horizontal="left" vertical="center"/>
    </xf>
    <xf numFmtId="0" fontId="42" fillId="0" borderId="0" xfId="0" applyNumberFormat="1" applyFont="1" applyBorder="1" applyAlignment="1">
      <alignment horizontal="left" vertical="center"/>
    </xf>
    <xf numFmtId="0" fontId="42" fillId="0" borderId="0" xfId="0" applyNumberFormat="1" applyFont="1" applyAlignment="1">
      <alignment horizontal="left" vertical="center"/>
    </xf>
    <xf numFmtId="0" fontId="42" fillId="37" borderId="11" xfId="0" applyFont="1" applyFill="1" applyBorder="1" applyAlignment="1">
      <alignment wrapText="1"/>
    </xf>
    <xf numFmtId="0" fontId="42" fillId="37" borderId="46" xfId="0" applyFont="1" applyFill="1" applyBorder="1" applyAlignment="1">
      <alignment wrapText="1"/>
    </xf>
    <xf numFmtId="0" fontId="42" fillId="37" borderId="12" xfId="0" applyFont="1" applyFill="1" applyBorder="1" applyAlignment="1">
      <alignment wrapText="1"/>
    </xf>
    <xf numFmtId="0" fontId="50" fillId="33" borderId="55" xfId="0" applyFont="1" applyFill="1" applyBorder="1" applyAlignment="1">
      <alignment horizontal="center" vertical="center" textRotation="90" wrapText="1"/>
    </xf>
    <xf numFmtId="0" fontId="50" fillId="33" borderId="49" xfId="0" applyFont="1" applyFill="1" applyBorder="1" applyAlignment="1">
      <alignment horizontal="center" vertical="center" textRotation="90" wrapText="1"/>
    </xf>
    <xf numFmtId="0" fontId="50" fillId="33" borderId="42" xfId="0" applyFont="1" applyFill="1" applyBorder="1" applyAlignment="1">
      <alignment horizontal="left" vertical="center" wrapText="1"/>
    </xf>
    <xf numFmtId="0" fontId="50" fillId="33" borderId="49" xfId="0" applyFont="1" applyFill="1" applyBorder="1" applyAlignment="1">
      <alignment horizontal="left" vertical="center" wrapText="1"/>
    </xf>
    <xf numFmtId="0" fontId="50" fillId="33" borderId="58" xfId="0" applyFont="1" applyFill="1" applyBorder="1" applyAlignment="1">
      <alignment horizontal="center" vertical="center" wrapText="1"/>
    </xf>
    <xf numFmtId="0" fontId="50" fillId="33" borderId="17" xfId="0" applyFont="1" applyFill="1" applyBorder="1"/>
    <xf numFmtId="0" fontId="50" fillId="33" borderId="19" xfId="0" applyFont="1" applyFill="1" applyBorder="1"/>
    <xf numFmtId="0" fontId="50" fillId="33" borderId="18" xfId="0" applyFont="1" applyFill="1" applyBorder="1"/>
    <xf numFmtId="0" fontId="50" fillId="34" borderId="45" xfId="0" applyFont="1" applyFill="1" applyBorder="1" applyAlignment="1">
      <alignment horizontal="center" wrapText="1"/>
    </xf>
    <xf numFmtId="0" fontId="50" fillId="34" borderId="46" xfId="0" applyFont="1" applyFill="1" applyBorder="1" applyAlignment="1">
      <alignment horizontal="center" wrapText="1"/>
    </xf>
    <xf numFmtId="0" fontId="50" fillId="34" borderId="25" xfId="0" applyFont="1" applyFill="1" applyBorder="1" applyAlignment="1">
      <alignment wrapText="1"/>
    </xf>
    <xf numFmtId="0" fontId="47" fillId="34" borderId="46" xfId="0" applyFont="1" applyFill="1" applyBorder="1" applyAlignment="1">
      <alignment wrapText="1"/>
    </xf>
    <xf numFmtId="0" fontId="47" fillId="34" borderId="47" xfId="0" applyFont="1" applyFill="1" applyBorder="1" applyAlignment="1">
      <alignment wrapText="1"/>
    </xf>
    <xf numFmtId="0" fontId="50" fillId="33" borderId="58" xfId="0" applyFont="1" applyFill="1" applyBorder="1" applyAlignment="1">
      <alignment horizontal="center" vertical="center" textRotation="90" wrapText="1"/>
    </xf>
    <xf numFmtId="0" fontId="50" fillId="33" borderId="38" xfId="0" applyFont="1" applyFill="1" applyBorder="1" applyAlignment="1">
      <alignment horizontal="center" vertical="center" textRotation="90" wrapText="1"/>
    </xf>
    <xf numFmtId="0" fontId="50" fillId="33" borderId="56" xfId="0" applyFont="1" applyFill="1" applyBorder="1" applyAlignment="1">
      <alignment horizontal="center" vertical="center" textRotation="90" wrapText="1"/>
    </xf>
    <xf numFmtId="0" fontId="50" fillId="33" borderId="61" xfId="0" applyFont="1" applyFill="1" applyBorder="1" applyAlignment="1">
      <alignment horizontal="center" vertical="center" textRotation="90" wrapText="1"/>
    </xf>
    <xf numFmtId="0" fontId="50" fillId="33" borderId="36" xfId="0" applyFont="1" applyFill="1" applyBorder="1" applyAlignment="1">
      <alignment horizontal="center" vertical="center" wrapText="1"/>
    </xf>
    <xf numFmtId="0" fontId="50" fillId="37" borderId="52" xfId="0" applyFont="1" applyFill="1" applyBorder="1" applyAlignment="1">
      <alignment wrapText="1"/>
    </xf>
    <xf numFmtId="0" fontId="50" fillId="37" borderId="53" xfId="0" applyFont="1" applyFill="1" applyBorder="1" applyAlignment="1">
      <alignment wrapText="1"/>
    </xf>
    <xf numFmtId="0" fontId="50" fillId="37" borderId="54" xfId="0" applyFont="1" applyFill="1" applyBorder="1" applyAlignment="1">
      <alignment wrapText="1"/>
    </xf>
    <xf numFmtId="0" fontId="50" fillId="37" borderId="14" xfId="0" applyFont="1" applyFill="1" applyBorder="1" applyAlignment="1">
      <alignment horizontal="left" wrapText="1" indent="2"/>
    </xf>
    <xf numFmtId="0" fontId="50" fillId="37" borderId="53" xfId="0" applyFont="1" applyFill="1" applyBorder="1" applyAlignment="1">
      <alignment horizontal="left" wrapText="1" indent="2"/>
    </xf>
    <xf numFmtId="0" fontId="50" fillId="37" borderId="54" xfId="0" applyFont="1" applyFill="1" applyBorder="1" applyAlignment="1">
      <alignment horizontal="left" wrapText="1" indent="2"/>
    </xf>
    <xf numFmtId="0" fontId="50" fillId="37" borderId="11" xfId="0" applyFont="1" applyFill="1" applyBorder="1" applyAlignment="1">
      <alignment horizontal="left" vertical="center" wrapText="1"/>
    </xf>
    <xf numFmtId="0" fontId="50" fillId="37" borderId="46" xfId="0" applyFont="1" applyFill="1" applyBorder="1" applyAlignment="1">
      <alignment horizontal="left" vertical="center" wrapText="1"/>
    </xf>
    <xf numFmtId="0" fontId="50" fillId="37" borderId="12" xfId="0" applyFont="1" applyFill="1" applyBorder="1" applyAlignment="1">
      <alignment horizontal="left" vertical="center" wrapText="1"/>
    </xf>
    <xf numFmtId="0" fontId="53" fillId="37" borderId="17" xfId="0" applyFont="1" applyFill="1" applyBorder="1" applyAlignment="1">
      <alignment horizontal="left" vertical="center" wrapText="1"/>
    </xf>
    <xf numFmtId="0" fontId="53" fillId="37" borderId="19" xfId="0" applyFont="1" applyFill="1" applyBorder="1" applyAlignment="1">
      <alignment horizontal="left" vertical="center" wrapText="1"/>
    </xf>
    <xf numFmtId="0" fontId="53" fillId="37" borderId="18" xfId="0" applyFont="1" applyFill="1" applyBorder="1" applyAlignment="1">
      <alignment horizontal="left" vertical="center" wrapText="1"/>
    </xf>
    <xf numFmtId="0" fontId="48" fillId="0" borderId="17" xfId="0" applyFont="1" applyFill="1" applyBorder="1" applyAlignment="1">
      <alignment wrapText="1"/>
    </xf>
    <xf numFmtId="0" fontId="48" fillId="0" borderId="19" xfId="0" applyFont="1" applyFill="1" applyBorder="1" applyAlignment="1">
      <alignment wrapText="1"/>
    </xf>
    <xf numFmtId="0" fontId="48" fillId="0" borderId="18" xfId="0" applyFont="1" applyFill="1" applyBorder="1" applyAlignment="1">
      <alignment wrapText="1"/>
    </xf>
    <xf numFmtId="0" fontId="53" fillId="37" borderId="14" xfId="0" applyFont="1" applyFill="1" applyBorder="1" applyAlignment="1">
      <alignment horizontal="left" vertical="center" wrapText="1"/>
    </xf>
    <xf numFmtId="0" fontId="53" fillId="37" borderId="53" xfId="0" applyFont="1" applyFill="1" applyBorder="1" applyAlignment="1">
      <alignment horizontal="left" vertical="center" wrapText="1"/>
    </xf>
    <xf numFmtId="0" fontId="53" fillId="37" borderId="15" xfId="0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wrapText="1"/>
    </xf>
    <xf numFmtId="0" fontId="48" fillId="0" borderId="53" xfId="0" applyFont="1" applyFill="1" applyBorder="1" applyAlignment="1">
      <alignment wrapText="1"/>
    </xf>
    <xf numFmtId="0" fontId="48" fillId="0" borderId="15" xfId="0" applyFont="1" applyFill="1" applyBorder="1" applyAlignment="1">
      <alignment wrapText="1"/>
    </xf>
    <xf numFmtId="0" fontId="48" fillId="37" borderId="14" xfId="0" applyFont="1" applyFill="1" applyBorder="1" applyAlignment="1">
      <alignment wrapText="1"/>
    </xf>
    <xf numFmtId="0" fontId="48" fillId="37" borderId="53" xfId="0" applyFont="1" applyFill="1" applyBorder="1" applyAlignment="1">
      <alignment wrapText="1"/>
    </xf>
    <xf numFmtId="0" fontId="48" fillId="37" borderId="15" xfId="0" applyFont="1" applyFill="1" applyBorder="1" applyAlignment="1">
      <alignment wrapText="1"/>
    </xf>
    <xf numFmtId="0" fontId="53" fillId="37" borderId="11" xfId="0" applyFont="1" applyFill="1" applyBorder="1" applyAlignment="1">
      <alignment horizontal="left" vertical="center" wrapText="1"/>
    </xf>
    <xf numFmtId="0" fontId="53" fillId="37" borderId="46" xfId="0" applyFont="1" applyFill="1" applyBorder="1" applyAlignment="1">
      <alignment horizontal="left" vertical="center" wrapText="1"/>
    </xf>
    <xf numFmtId="0" fontId="53" fillId="37" borderId="12" xfId="0" applyFont="1" applyFill="1" applyBorder="1" applyAlignment="1">
      <alignment horizontal="left" vertical="center" wrapText="1"/>
    </xf>
    <xf numFmtId="0" fontId="48" fillId="37" borderId="11" xfId="0" applyFont="1" applyFill="1" applyBorder="1" applyAlignment="1">
      <alignment wrapText="1"/>
    </xf>
    <xf numFmtId="0" fontId="48" fillId="37" borderId="46" xfId="0" applyFont="1" applyFill="1" applyBorder="1" applyAlignment="1">
      <alignment wrapText="1"/>
    </xf>
    <xf numFmtId="0" fontId="48" fillId="37" borderId="12" xfId="0" applyFont="1" applyFill="1" applyBorder="1" applyAlignment="1">
      <alignment wrapText="1"/>
    </xf>
    <xf numFmtId="0" fontId="50" fillId="37" borderId="14" xfId="0" applyFont="1" applyFill="1" applyBorder="1" applyAlignment="1">
      <alignment horizontal="left" vertical="center" wrapText="1"/>
    </xf>
    <xf numFmtId="0" fontId="50" fillId="37" borderId="53" xfId="0" applyFont="1" applyFill="1" applyBorder="1" applyAlignment="1">
      <alignment horizontal="left" vertical="center" wrapText="1"/>
    </xf>
    <xf numFmtId="0" fontId="50" fillId="37" borderId="15" xfId="0" applyFont="1" applyFill="1" applyBorder="1" applyAlignment="1">
      <alignment horizontal="left" vertical="center" wrapText="1"/>
    </xf>
    <xf numFmtId="0" fontId="48" fillId="37" borderId="17" xfId="0" applyFont="1" applyFill="1" applyBorder="1" applyAlignment="1">
      <alignment wrapText="1"/>
    </xf>
    <xf numFmtId="0" fontId="48" fillId="37" borderId="19" xfId="0" applyFont="1" applyFill="1" applyBorder="1" applyAlignment="1">
      <alignment wrapText="1"/>
    </xf>
    <xf numFmtId="0" fontId="48" fillId="37" borderId="18" xfId="0" applyFont="1" applyFill="1" applyBorder="1" applyAlignment="1">
      <alignment wrapText="1"/>
    </xf>
    <xf numFmtId="0" fontId="49" fillId="37" borderId="28" xfId="0" applyFont="1" applyFill="1" applyBorder="1" applyAlignment="1">
      <alignment horizontal="center" wrapText="1"/>
    </xf>
    <xf numFmtId="0" fontId="49" fillId="37" borderId="19" xfId="0" applyFont="1" applyFill="1" applyBorder="1" applyAlignment="1">
      <alignment horizontal="center" wrapText="1"/>
    </xf>
    <xf numFmtId="0" fontId="49" fillId="37" borderId="18" xfId="0" applyFont="1" applyFill="1" applyBorder="1" applyAlignment="1">
      <alignment horizontal="center" wrapText="1"/>
    </xf>
    <xf numFmtId="0" fontId="42" fillId="37" borderId="14" xfId="0" applyFont="1" applyFill="1" applyBorder="1" applyAlignment="1">
      <alignment wrapText="1"/>
    </xf>
    <xf numFmtId="0" fontId="42" fillId="37" borderId="53" xfId="0" applyFont="1" applyFill="1" applyBorder="1" applyAlignment="1">
      <alignment wrapText="1"/>
    </xf>
    <xf numFmtId="0" fontId="42" fillId="37" borderId="15" xfId="0" applyFont="1" applyFill="1" applyBorder="1" applyAlignment="1">
      <alignment wrapText="1"/>
    </xf>
    <xf numFmtId="0" fontId="53" fillId="34" borderId="45" xfId="0" applyFont="1" applyFill="1" applyBorder="1" applyAlignment="1">
      <alignment wrapText="1"/>
    </xf>
    <xf numFmtId="0" fontId="53" fillId="34" borderId="46" xfId="0" applyFont="1" applyFill="1" applyBorder="1" applyAlignment="1">
      <alignment wrapText="1"/>
    </xf>
    <xf numFmtId="0" fontId="53" fillId="34" borderId="98" xfId="0" applyFont="1" applyFill="1" applyBorder="1" applyAlignment="1">
      <alignment wrapText="1"/>
    </xf>
    <xf numFmtId="0" fontId="53" fillId="34" borderId="47" xfId="0" applyFont="1" applyFill="1" applyBorder="1" applyAlignment="1">
      <alignment wrapText="1"/>
    </xf>
    <xf numFmtId="0" fontId="53" fillId="34" borderId="11" xfId="0" applyFont="1" applyFill="1" applyBorder="1" applyAlignment="1">
      <alignment wrapText="1"/>
    </xf>
    <xf numFmtId="0" fontId="50" fillId="37" borderId="17" xfId="0" applyFont="1" applyFill="1" applyBorder="1" applyAlignment="1">
      <alignment horizontal="left" vertical="center" wrapText="1"/>
    </xf>
    <xf numFmtId="0" fontId="50" fillId="37" borderId="19" xfId="0" applyFont="1" applyFill="1" applyBorder="1" applyAlignment="1">
      <alignment horizontal="left" vertical="center" wrapText="1"/>
    </xf>
    <xf numFmtId="0" fontId="50" fillId="37" borderId="18" xfId="0" applyFont="1" applyFill="1" applyBorder="1" applyAlignment="1">
      <alignment horizontal="left" vertical="center" wrapText="1"/>
    </xf>
    <xf numFmtId="0" fontId="42" fillId="37" borderId="17" xfId="0" applyFont="1" applyFill="1" applyBorder="1" applyAlignment="1">
      <alignment wrapText="1"/>
    </xf>
    <xf numFmtId="0" fontId="42" fillId="37" borderId="19" xfId="0" applyFont="1" applyFill="1" applyBorder="1" applyAlignment="1">
      <alignment wrapText="1"/>
    </xf>
    <xf numFmtId="0" fontId="42" fillId="37" borderId="18" xfId="0" applyFont="1" applyFill="1" applyBorder="1" applyAlignment="1">
      <alignment wrapText="1"/>
    </xf>
    <xf numFmtId="0" fontId="49" fillId="37" borderId="14" xfId="0" applyFont="1" applyFill="1" applyBorder="1" applyAlignment="1">
      <alignment horizontal="center" vertical="center"/>
    </xf>
    <xf numFmtId="0" fontId="49" fillId="37" borderId="53" xfId="0" applyFont="1" applyFill="1" applyBorder="1" applyAlignment="1">
      <alignment horizontal="center" vertical="center"/>
    </xf>
    <xf numFmtId="0" fontId="49" fillId="37" borderId="54" xfId="0" applyFont="1" applyFill="1" applyBorder="1" applyAlignment="1">
      <alignment horizontal="center" vertical="center"/>
    </xf>
    <xf numFmtId="0" fontId="50" fillId="33" borderId="84" xfId="0" applyFont="1" applyFill="1" applyBorder="1" applyAlignment="1">
      <alignment horizontal="center" vertical="center" wrapText="1"/>
    </xf>
    <xf numFmtId="0" fontId="50" fillId="33" borderId="85" xfId="0" applyFont="1" applyFill="1" applyBorder="1" applyAlignment="1">
      <alignment horizontal="center" vertical="center" wrapText="1"/>
    </xf>
    <xf numFmtId="0" fontId="50" fillId="33" borderId="86" xfId="0" applyFont="1" applyFill="1" applyBorder="1" applyAlignment="1">
      <alignment horizontal="center" vertical="center" wrapText="1"/>
    </xf>
    <xf numFmtId="0" fontId="50" fillId="33" borderId="25" xfId="0" applyFont="1" applyFill="1" applyBorder="1" applyAlignment="1">
      <alignment horizontal="center" vertical="center" wrapText="1"/>
    </xf>
    <xf numFmtId="0" fontId="50" fillId="33" borderId="87" xfId="0" applyFont="1" applyFill="1" applyBorder="1" applyAlignment="1">
      <alignment horizontal="center" vertical="center" wrapText="1"/>
    </xf>
    <xf numFmtId="0" fontId="50" fillId="33" borderId="88" xfId="0" applyFont="1" applyFill="1" applyBorder="1" applyAlignment="1">
      <alignment horizontal="center" vertical="center" wrapText="1"/>
    </xf>
    <xf numFmtId="0" fontId="50" fillId="33" borderId="89" xfId="0" applyFont="1" applyFill="1" applyBorder="1" applyAlignment="1">
      <alignment horizontal="center" vertical="center" wrapText="1"/>
    </xf>
    <xf numFmtId="0" fontId="50" fillId="33" borderId="70" xfId="0" applyFont="1" applyFill="1" applyBorder="1" applyAlignment="1">
      <alignment horizontal="center" vertical="center" wrapText="1"/>
    </xf>
    <xf numFmtId="0" fontId="50" fillId="33" borderId="90" xfId="0" applyFont="1" applyFill="1" applyBorder="1" applyAlignment="1">
      <alignment horizontal="center" vertical="center" wrapText="1"/>
    </xf>
    <xf numFmtId="0" fontId="50" fillId="33" borderId="48" xfId="0" applyFont="1" applyFill="1" applyBorder="1" applyAlignment="1">
      <alignment horizontal="center" vertical="center" wrapText="1"/>
    </xf>
    <xf numFmtId="0" fontId="50" fillId="33" borderId="57" xfId="0" applyFont="1" applyFill="1" applyBorder="1" applyAlignment="1">
      <alignment horizontal="center" vertical="center" wrapText="1"/>
    </xf>
    <xf numFmtId="0" fontId="50" fillId="33" borderId="71" xfId="0" applyFont="1" applyFill="1" applyBorder="1" applyAlignment="1">
      <alignment horizontal="center" vertical="center" wrapText="1"/>
    </xf>
    <xf numFmtId="0" fontId="50" fillId="33" borderId="79" xfId="0" applyFont="1" applyFill="1" applyBorder="1" applyAlignment="1">
      <alignment horizontal="center" vertical="center" wrapText="1"/>
    </xf>
    <xf numFmtId="0" fontId="50" fillId="33" borderId="92" xfId="0" applyFont="1" applyFill="1" applyBorder="1" applyAlignment="1">
      <alignment horizontal="center" vertical="center" wrapText="1"/>
    </xf>
    <xf numFmtId="0" fontId="50" fillId="33" borderId="95" xfId="0" applyFont="1" applyFill="1" applyBorder="1" applyAlignment="1">
      <alignment horizontal="center" vertical="center" wrapText="1"/>
    </xf>
    <xf numFmtId="0" fontId="50" fillId="33" borderId="96" xfId="0" applyFont="1" applyFill="1" applyBorder="1" applyAlignment="1">
      <alignment horizontal="center" vertical="center" wrapText="1"/>
    </xf>
    <xf numFmtId="0" fontId="33" fillId="0" borderId="0" xfId="48" applyFont="1" applyAlignment="1">
      <alignment horizontal="center"/>
    </xf>
    <xf numFmtId="0" fontId="38" fillId="0" borderId="0" xfId="46" applyFont="1" applyAlignment="1">
      <alignment horizontal="center" vertical="center"/>
    </xf>
    <xf numFmtId="0" fontId="36" fillId="35" borderId="26" xfId="48" applyFont="1" applyFill="1" applyBorder="1" applyAlignment="1">
      <alignment horizontal="center" vertical="center" wrapText="1"/>
    </xf>
    <xf numFmtId="0" fontId="36" fillId="35" borderId="29" xfId="48" applyFont="1" applyFill="1" applyBorder="1" applyAlignment="1">
      <alignment horizontal="center" vertical="center" wrapText="1"/>
    </xf>
    <xf numFmtId="0" fontId="36" fillId="35" borderId="22" xfId="48" applyFont="1" applyFill="1" applyBorder="1" applyAlignment="1">
      <alignment horizontal="center" vertical="center" wrapText="1"/>
    </xf>
    <xf numFmtId="0" fontId="36" fillId="35" borderId="59" xfId="48" applyFont="1" applyFill="1" applyBorder="1" applyAlignment="1">
      <alignment horizontal="center" vertical="center" wrapText="1"/>
    </xf>
    <xf numFmtId="0" fontId="36" fillId="35" borderId="27" xfId="48" applyFont="1" applyFill="1" applyBorder="1" applyAlignment="1">
      <alignment horizontal="center" vertical="center" wrapText="1"/>
    </xf>
    <xf numFmtId="0" fontId="36" fillId="35" borderId="30" xfId="48" applyFont="1" applyFill="1" applyBorder="1" applyAlignment="1">
      <alignment horizontal="center" vertical="center" wrapText="1"/>
    </xf>
    <xf numFmtId="0" fontId="28" fillId="0" borderId="0" xfId="46" applyFont="1" applyFill="1" applyAlignment="1"/>
    <xf numFmtId="0" fontId="28" fillId="0" borderId="0" xfId="46" applyFont="1" applyAlignment="1"/>
    <xf numFmtId="0" fontId="36" fillId="35" borderId="45" xfId="48" applyFont="1" applyFill="1" applyBorder="1" applyAlignment="1">
      <alignment horizontal="center" vertical="center" wrapText="1"/>
    </xf>
    <xf numFmtId="0" fontId="36" fillId="35" borderId="28" xfId="48" applyFont="1" applyFill="1" applyBorder="1" applyAlignment="1">
      <alignment horizontal="center" vertical="center" wrapText="1"/>
    </xf>
    <xf numFmtId="0" fontId="28" fillId="37" borderId="10" xfId="48" applyFont="1" applyFill="1" applyBorder="1" applyAlignment="1">
      <alignment horizontal="center" vertical="center" wrapText="1"/>
    </xf>
    <xf numFmtId="0" fontId="28" fillId="37" borderId="0" xfId="48" applyFont="1" applyFill="1" applyBorder="1" applyAlignment="1">
      <alignment horizontal="center" vertical="center" wrapText="1"/>
    </xf>
    <xf numFmtId="0" fontId="35" fillId="0" borderId="0" xfId="48" applyFont="1" applyAlignment="1">
      <alignment horizontal="left"/>
    </xf>
  </cellXfs>
  <cellStyles count="104">
    <cellStyle name="20% — акцент1" xfId="19" builtinId="30" customBuiltin="1"/>
    <cellStyle name="20% - Акцент1 2" xfId="53"/>
    <cellStyle name="20% - Акцент1 2 2" xfId="88"/>
    <cellStyle name="20% - Акцент1 3" xfId="71"/>
    <cellStyle name="20% — акцент2" xfId="23" builtinId="34" customBuiltin="1"/>
    <cellStyle name="20% - Акцент2 2" xfId="55"/>
    <cellStyle name="20% - Акцент2 2 2" xfId="90"/>
    <cellStyle name="20% - Акцент2 3" xfId="73"/>
    <cellStyle name="20% — акцент3" xfId="27" builtinId="38" customBuiltin="1"/>
    <cellStyle name="20% - Акцент3 2" xfId="57"/>
    <cellStyle name="20% - Акцент3 2 2" xfId="92"/>
    <cellStyle name="20% - Акцент3 3" xfId="75"/>
    <cellStyle name="20% — акцент4" xfId="31" builtinId="42" customBuiltin="1"/>
    <cellStyle name="20% - Акцент4 2" xfId="59"/>
    <cellStyle name="20% - Акцент4 2 2" xfId="94"/>
    <cellStyle name="20% - Акцент4 3" xfId="77"/>
    <cellStyle name="20% — акцент5" xfId="35" builtinId="46" customBuiltin="1"/>
    <cellStyle name="20% - Акцент5 2" xfId="61"/>
    <cellStyle name="20% - Акцент5 2 2" xfId="96"/>
    <cellStyle name="20% - Акцент5 3" xfId="79"/>
    <cellStyle name="20% — акцент6" xfId="39" builtinId="50" customBuiltin="1"/>
    <cellStyle name="20% - Акцент6 2" xfId="63"/>
    <cellStyle name="20% - Акцент6 2 2" xfId="98"/>
    <cellStyle name="20% - Акцент6 3" xfId="81"/>
    <cellStyle name="40% — акцент1" xfId="20" builtinId="31" customBuiltin="1"/>
    <cellStyle name="40% - Акцент1 2" xfId="54"/>
    <cellStyle name="40% - Акцент1 2 2" xfId="89"/>
    <cellStyle name="40% - Акцент1 3" xfId="72"/>
    <cellStyle name="40% — акцент2" xfId="24" builtinId="35" customBuiltin="1"/>
    <cellStyle name="40% - Акцент2 2" xfId="56"/>
    <cellStyle name="40% - Акцент2 2 2" xfId="91"/>
    <cellStyle name="40% - Акцент2 3" xfId="74"/>
    <cellStyle name="40% — акцент3" xfId="28" builtinId="39" customBuiltin="1"/>
    <cellStyle name="40% - Акцент3 2" xfId="58"/>
    <cellStyle name="40% - Акцент3 2 2" xfId="93"/>
    <cellStyle name="40% - Акцент3 3" xfId="76"/>
    <cellStyle name="40% — акцент4" xfId="32" builtinId="43" customBuiltin="1"/>
    <cellStyle name="40% - Акцент4 2" xfId="60"/>
    <cellStyle name="40% - Акцент4 2 2" xfId="95"/>
    <cellStyle name="40% - Акцент4 3" xfId="78"/>
    <cellStyle name="40% — акцент5" xfId="36" builtinId="47" customBuiltin="1"/>
    <cellStyle name="40% - Акцент5 2" xfId="62"/>
    <cellStyle name="40% - Акцент5 2 2" xfId="97"/>
    <cellStyle name="40% - Акцент5 3" xfId="80"/>
    <cellStyle name="40% — акцент6" xfId="40" builtinId="51" customBuiltin="1"/>
    <cellStyle name="40% - Акцент6 2" xfId="64"/>
    <cellStyle name="40% - Акцент6 2 2" xfId="99"/>
    <cellStyle name="40% - Акцент6 3" xfId="82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2 2" xfId="46"/>
    <cellStyle name="Обычный 2 3" xfId="47"/>
    <cellStyle name="Обычный 2 4" xfId="65"/>
    <cellStyle name="Обычный 2 4 2" xfId="100"/>
    <cellStyle name="Обычный 2 5" xfId="83"/>
    <cellStyle name="Обычный 3" xfId="45"/>
    <cellStyle name="Обычный 4" xfId="48"/>
    <cellStyle name="Обычный 4 2" xfId="67"/>
    <cellStyle name="Обычный 4 2 2" xfId="102"/>
    <cellStyle name="Обычный 4 3" xfId="85"/>
    <cellStyle name="Обычный 5" xfId="49"/>
    <cellStyle name="Обычный 6" xfId="50"/>
    <cellStyle name="Обычный 6 2" xfId="86"/>
    <cellStyle name="Обычный 7" xfId="69"/>
    <cellStyle name="Обычный 7 2" xfId="103"/>
    <cellStyle name="Обычный_Лист1" xfId="68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52"/>
    <cellStyle name="Примечание 2 2" xfId="87"/>
    <cellStyle name="Примечание 3" xfId="70"/>
    <cellStyle name="Связанная ячейка" xfId="12" builtinId="24" customBuiltin="1"/>
    <cellStyle name="Стиль 1" xfId="51"/>
    <cellStyle name="Текст предупреждения" xfId="14" builtinId="11" customBuiltin="1"/>
    <cellStyle name="Финансовый 2" xfId="43"/>
    <cellStyle name="Финансовый 2 2" xfId="66"/>
    <cellStyle name="Финансовый 2 2 2" xfId="101"/>
    <cellStyle name="Финансовый 2 3" xfId="84"/>
    <cellStyle name="Финансовый 6" xfId="44"/>
    <cellStyle name="Хороший" xfId="6" builtinId="26" customBuiltin="1"/>
  </cellStyles>
  <dxfs count="0"/>
  <tableStyles count="0" defaultTableStyle="TableStyleMedium2" defaultPivotStyle="PivotStyleLight16"/>
  <colors>
    <mruColors>
      <color rgb="FFFFFFFF"/>
      <color rgb="FFCCFF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externalLink" Target="externalLinks/externalLink3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styles" Target="style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4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145~1/AppData/Local/Temp/Rar$DIa22772.24757/&#1051;&#1054;&#1058;%20&#8470;1/&#1052;&#1086;&#1083;&#1086;&#1095;&#1082;&#1072;/&#1084;&#1086;&#1083;&#1086;&#1095;&#1082;&#1072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145~1/AppData/Local/Temp/Rar$DIa22772.24757/&#1057;&#1091;&#1074;&#1077;&#1085;&#1080;&#1088;&#1099;/&#1073;&#1088;&#1072;&#1089;&#1083;&#1077;&#1090;&#1099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145~1/AppData/Local/Temp/Rar$DIa22772.24757/&#1061;&#1080;&#1084;%20&#1088;&#1077;&#1072;&#1075;&#1077;&#1085;&#1090;&#1099;/&#1076;&#1083;&#1103;%20&#1073;&#1072;&#1089;&#1089;&#1077;&#1081;&#1085;&#1072;/&#1093;&#1083;&#1086;&#1088;+&#1089;&#1091;&#1083;&#1100;&#1092;&#1072;&#1090;%20&#1072;&#1083;%20&#1088;&#1072;&#1089;&#1095;&#1077;&#1090;%20202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145~1/AppData/Local/Temp/Rar$DIa22772.24757/&#1061;&#1080;&#1084;%20&#1088;&#1077;&#1072;&#1075;&#1077;&#1085;&#1090;&#1099;/&#1087;&#1077;&#1088;&#1077;&#1079;&#1072;&#1088;&#1103;&#1076;&#1082;&#1072;%20&#1086;&#1075;&#1085;&#1077;&#1090;&#1091;&#1096;&#1080;&#1090;&#1077;&#1083;&#1077;&#1081;/&#1087;&#1077;&#1088;&#1077;&#1079;&#1072;&#1088;&#1103;&#1076;&#1082;&#1072;%20&#1088;&#1072;&#1089;&#1095;&#1077;&#1090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145~1/AppData/Local/Temp/Rar$DIa22772.24757/&#1051;&#1054;&#1058;%20&#8470;27%20&#1090;&#1086;%20&#1084;&#1077;&#1076;%20&#1086;&#1073;&#1086;&#1088;!/&#1058;&#1054;%20&#1084;&#1077;&#1076;%20&#1090;&#1077;&#1093;&#1085;&#1080;&#1082;&#1080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145~1/AppData/Local/Temp/Rar$DIa22772.24757/&#1058;&#1054;%20&#1082;&#1072;&#1089;&#1089;%20&#1080;%20&#1093;&#1086;&#1083;/&#1050;&#1040;&#1057;&#1057;&#1067;/&#1082;&#1072;&#1089;&#1089;&#1099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145~1/AppData/Local/Temp/Rar$DIa22772.24757/&#1058;&#1054;%20&#1082;&#1072;&#1089;&#1089;%20&#1080;%20&#1093;&#1086;&#1083;/&#1061;&#1086;&#1083;&#1086;&#1076;&#1080;&#1083;&#1100;&#1085;&#1086;&#1077;/&#1093;&#1086;&#1083;&#1086;&#1076;&#1080;&#1083;&#1100;&#1085;&#1086;&#1077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145~1/AppData/Local/Temp/Rar$DIa22772.24757/&#1058;&#1077;&#1093;%20&#1086;&#1073;&#1089;&#1083;&#1091;&#1078;%20&#1087;&#1086;&#1078;%20&#1080;%20&#1074;&#1080;&#1076;&#1077;&#1086;/&#1087;&#1086;&#1078;&#1072;&#1088;&#1082;&#1072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145~1/AppData/Local/Temp/Rar$DIa22772.24757/&#1058;&#1077;&#1093;%20&#1086;&#1073;&#1089;&#1083;&#1091;&#1078;%20&#1087;&#1086;&#1078;%20&#1080;%20&#1074;&#1080;&#1076;&#1077;&#1086;/&#1074;&#1080;&#1076;&#1077;&#1086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2;&#1072;&#1090;&#1077;&#1088;&#1080;&#1072;&#1083;&#1099;/&#1101;&#1094;&#1087;/&#1089;&#1090;&#1088;&#1077;&#1083;&#1077;&#1094;-&#1084;&#1086;&#1085;&#1080;&#1090;&#1086;&#1088;&#1080;&#1085;&#1075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145~1/AppData/Local/Temp/Rar$DIa22772.24757/&#1051;&#1054;&#1058;%2020%20&#1083;&#1080;&#1094;&#1077;&#1085;&#1079;&#1080;&#1080;/1&#1089;/1&#105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145~1/AppData/Local/Temp/Rar$DIa22772.24757/&#1051;&#1054;&#1058;%20&#8470;1/&#1060;&#1088;&#1091;&#1082;&#1090;&#1099;%20&#1080;%20&#1086;&#1074;&#1086;&#1097;&#1080;/&#1086;&#1074;&#1086;&#1097;&#1080;%20&#1079;&#1072;&#1082;&#1080;&#1088;&#1086;&#1074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145~1/AppData/Local/Temp/Rar$DIa22772.24757/&#1051;&#1054;&#1058;%2020%20&#1083;&#1080;&#1094;&#1077;&#1085;&#1079;&#1080;&#1080;/&#1069;&#1082;&#1089;&#1090;&#1077;&#1088;&#1085;/&#1069;&#1082;&#1089;&#1090;&#1077;&#1088;&#1085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145~1/AppData/Local/Temp/Rar$DIa22772.24757/&#1051;&#1054;&#1058;%2020%20&#1083;&#1080;&#1094;&#1077;&#1085;&#1079;&#1080;&#1080;/&#1071;&#1088;&#1091;&#1089;/&#1086;&#1092;&#1076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145~1/AppData/Local/Temp/Rar$DIa22772.24757/&#1051;&#1054;&#1058;%2020%20&#1083;&#1080;&#1094;&#1077;&#1085;&#1079;&#1080;&#1080;/&#1050;&#1072;&#1089;&#1087;&#1077;&#1088;&#1089;&#1082;&#1080;&#1081;/&#1082;&#1072;&#1089;&#1087;&#1077;&#1088;&#1089;&#1082;&#1080;&#1081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145~1/AppData/Local/Temp/Rar$DIa22772.24757/&#1051;&#1054;&#1058;%2020%20&#1083;&#1080;&#1094;&#1077;&#1085;&#1079;&#1080;&#1080;/&#1069;&#1062;&#1055;/&#1101;&#1094;&#1087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145~1/AppData/Local/Temp/Rar$DIa22772.24757/&#1051;&#1054;&#1058;%2020%20&#1083;&#1080;&#1094;&#1077;&#1085;&#1079;&#1080;&#1080;/&#1042;&#1080;&#1087;%20&#1085;&#1077;&#1090;/&#1040;&#1085;&#1090;&#1077;&#1081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145~1/AppData/Local/Temp/Rar$DIa22772.24757/&#1051;&#1054;&#1058;%2024%20&#1052;&#1077;&#1078;&#1076;&#1091;&#1075;&#1086;&#1088;&#1086;&#1076;/&#1056;&#1072;&#1089;&#1095;&#1077;&#1090;%20&#1089;&#1090;&#1086;&#1080;&#1084;&#1086;&#1089;&#1090;&#1080;%20&#1056;&#1058;%202020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145~1/AppData/Local/Temp/Rar$DIa22772.24757/&#1057;&#1090;&#1088;&#1072;&#1093;%20&#1076;&#1077;&#1090;&#1077;&#1081;/&#1053;&#1041;&#1080;&#1057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145~1/AppData/Local/Temp/Rar$DIa22772.24757/&#1051;&#1054;&#1058;%2033/1&#1057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145~1/AppData/Local/Temp/Rar$DIa22772.24757/&#1051;&#1054;&#1058;%2038%20&#1086;&#1093;&#1088;&#1072;&#1085;&#1072;/&#1086;&#1093;&#1088;&#1072;&#1085;&#1072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145~1/AppData/Local/Temp/Rar$DIa22772.24757/&#1054;&#1057;&#1040;&#1043;&#1054;/&#1086;&#1089;&#1072;&#1075;&#108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145~1/AppData/Local/Temp/Rar$DIa22772.24757/&#1051;&#1054;&#1058;%20&#8470;1/&#1060;&#1088;&#1091;&#1082;&#1090;&#1099;%20&#1080;%20&#1086;&#1074;&#1086;&#1097;&#1080;/&#1092;&#1088;&#1091;&#1082;&#1090;&#1099;%20&#1079;&#1072;&#1082;&#1080;&#1088;&#1086;&#1074;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2;&#1072;&#1090;&#1077;&#1088;&#1080;&#1072;&#1083;&#1099;/&#1086;&#1089;&#1072;&#1075;&#1086;/&#1086;&#1089;&#1072;&#1075;&#1086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145~1/AppData/Local/Temp/Rar$DIa22772.24757/&#1051;&#1054;&#1058;%20&#1084;&#1077;&#1088;&#1086;&#1087;&#1088;&#1080;&#1103;&#1090;&#1080;&#1103;/&#1089;&#1087;&#1086;&#1088;&#1090;%20&#1080;&#1085;&#1074;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145~1/AppData/Local/Temp/Rar$DIa22772.24757/&#1051;&#1054;&#1058;%2048%20&#1090;&#1088;&#1077;&#1085;&#1072;&#1078;&#1077;&#1088;&#1099;/&#1090;&#1088;&#1077;&#1085;&#1072;&#1078;&#1077;&#1088;&#1099;/&#1090;&#1088;&#1077;&#1085;&#1072;&#1078;&#1077;&#1088;&#1099;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145~1/AppData/Local/Temp/Rar$DIa22772.24757/&#1040;&#1087;&#1087;&#1072;&#1088;&#1072;&#1090;&#1099;/Soleo/Soleo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145~1/AppData/Local/Temp/Rar$DIa22772.24757/&#1051;&#1054;&#1058;%20&#1087;&#1083;&#1086;&#1097;&#1072;&#1076;&#1082;&#1072;%20&#1080;&#1075;&#1088;&#1086;&#1074;&#1072;&#1103;%20&#1076;&#1077;&#1090;&#1089;&#1082;&#1072;&#1103;/&#1088;&#1072;&#1089;&#1095;&#1077;&#1090;%20&#1087;&#1083;&#1086;&#1097;&#1072;&#1076;&#1082;&#1072;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145~1/AppData/Local/Temp/Rar$DIa22772.24757/&#1055;&#1088;&#1086;&#1077;&#1082;&#1090;%20&#1043;&#1050;&#1055;&#1047;%2020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145~1/AppData/Local/Temp/Rar$DIa22772.24757/&#1051;&#1054;&#1058;%20&#8470;1/&#1060;&#1088;&#1091;&#1082;&#1090;&#1099;%20&#1080;%20&#1086;&#1074;&#1086;&#1097;&#1080;/&#1089;&#1091;&#1093;&#1086;&#1092;&#1088;&#1091;&#1082;&#1090;&#1099;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145~1/AppData/Local/Temp/Rar$DIa22772.24757/&#1051;&#1054;&#1058;%201%20&#1087;&#1088;&#1086;&#1076;&#1091;&#1082;&#1090;&#1099;%20&#1087;&#1080;&#1090;&#1072;&#1085;&#1080;&#1103;/&#1061;&#1083;&#1077;&#1073;/&#1093;&#1083;&#1077;&#1073;!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145~1/AppData/Local/Temp/Rar$DIa22772.24757/&#1051;&#1054;&#1058;%203%20&#1084;&#1077;&#1076;&#1080;&#1082;&#1072;&#1084;&#1077;&#1085;&#1090;&#1099;%20&#1080;%20&#1076;&#1077;&#1079;%20&#1089;&#1088;&#1077;&#1076;&#1089;&#1090;&#1074;&#1072;/&#1059;&#1075;&#1083;&#1077;&#1082;&#1080;&#1089;&#1083;&#1086;&#1090;&#1072;/&#1082;&#1086;&#1085;&#1089;&#1091;&#1083;&#1100;&#1090;&#1072;&#1085;&#109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145~1/AppData/Local/Temp/Rar$DIa22772.24757/&#1051;&#1054;&#1058;%203%20&#1084;&#1077;&#1076;&#1080;&#1082;&#1072;&#1084;&#1077;&#1085;&#1090;&#1099;%20&#1080;%20&#1076;&#1077;&#1079;%20&#1089;&#1088;&#1077;&#1076;&#1089;&#1090;&#1074;&#1072;/&#1055;&#1080;&#1103;&#1074;&#1082;&#1080;/&#1087;&#1080;&#1103;&#1074;&#1082;&#1080;%20&#1088;&#1072;&#1089;&#1095;&#1077;&#1090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145~1/AppData/Local/Temp/Rar$DIa22772.24757/&#1043;&#1050;&#1055;&#1047;%202019/&#1052;&#1072;&#1090;&#1077;&#1088;&#1080;&#1072;&#1083;&#1099;/04%20&#1080;&#1085;&#1074;&#1077;&#1085;&#1090;&#1072;&#1088;&#1100;!/&#1080;&#1085;&#1074;&#1077;&#1085;&#1090;&#1072;&#1088;&#1100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145~1/AppData/Local/Temp/Rar$DIa22772.24757/&#1075;&#1072;&#1084;&#1072;&#1102;&#1085;/&#1073;&#1077;&#1085;&#1079;&#1080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НМЦД"/>
      <sheetName val="условия"/>
    </sheetNames>
    <sheetDataSet>
      <sheetData sheetId="0" refreshError="1">
        <row r="12">
          <cell r="M12">
            <v>32.119999999999997</v>
          </cell>
        </row>
        <row r="13">
          <cell r="M13">
            <v>321.20999999999998</v>
          </cell>
        </row>
        <row r="14">
          <cell r="M14">
            <v>36.06</v>
          </cell>
        </row>
        <row r="15">
          <cell r="M15">
            <v>60.3</v>
          </cell>
        </row>
        <row r="16">
          <cell r="M16">
            <v>47.73</v>
          </cell>
        </row>
        <row r="17">
          <cell r="M17">
            <v>33.18</v>
          </cell>
        </row>
        <row r="18">
          <cell r="M18">
            <v>29.55</v>
          </cell>
        </row>
        <row r="19">
          <cell r="M19">
            <v>35.72</v>
          </cell>
        </row>
        <row r="20">
          <cell r="M20">
            <v>35.72</v>
          </cell>
        </row>
      </sheetData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чет НМЦД"/>
      <sheetName val="условия"/>
    </sheetNames>
    <sheetDataSet>
      <sheetData sheetId="0" refreshError="1"/>
      <sheetData sheetId="1">
        <row r="12">
          <cell r="M12">
            <v>23.82</v>
          </cell>
        </row>
      </sheetData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НМЦД"/>
      <sheetName val="условия"/>
    </sheetNames>
    <sheetDataSet>
      <sheetData sheetId="0">
        <row r="12">
          <cell r="M12">
            <v>21.81</v>
          </cell>
        </row>
        <row r="13">
          <cell r="M13">
            <v>69.92</v>
          </cell>
        </row>
      </sheetData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НМЦД"/>
      <sheetName val="условия"/>
    </sheetNames>
    <sheetDataSet>
      <sheetData sheetId="0">
        <row r="12">
          <cell r="M12">
            <v>355</v>
          </cell>
        </row>
        <row r="13">
          <cell r="M13">
            <v>566.66999999999996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НМЦД"/>
      <sheetName val="условия"/>
    </sheetNames>
    <sheetDataSet>
      <sheetData sheetId="0">
        <row r="8">
          <cell r="L8">
            <v>25146.68</v>
          </cell>
        </row>
        <row r="12">
          <cell r="M12">
            <v>6286.67</v>
          </cell>
        </row>
      </sheetData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чет НМЦД"/>
      <sheetName val="условия"/>
    </sheetNames>
    <sheetDataSet>
      <sheetData sheetId="0" refreshError="1"/>
      <sheetData sheetId="1">
        <row r="12">
          <cell r="M12">
            <v>33160</v>
          </cell>
        </row>
      </sheetData>
      <sheetData sheetId="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чет НМЦД"/>
      <sheetName val="условия"/>
    </sheetNames>
    <sheetDataSet>
      <sheetData sheetId="0" refreshError="1"/>
      <sheetData sheetId="1">
        <row r="12">
          <cell r="M12">
            <v>27116</v>
          </cell>
        </row>
      </sheetData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чет НМЦД"/>
      <sheetName val="условия"/>
    </sheetNames>
    <sheetDataSet>
      <sheetData sheetId="0"/>
      <sheetData sheetId="1">
        <row r="12">
          <cell r="M12">
            <v>4200</v>
          </cell>
        </row>
      </sheetData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чет НМЦД"/>
      <sheetName val="условия"/>
    </sheetNames>
    <sheetDataSet>
      <sheetData sheetId="0"/>
      <sheetData sheetId="1">
        <row r="12">
          <cell r="M12">
            <v>2200</v>
          </cell>
        </row>
      </sheetData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чет НМЦД"/>
      <sheetName val="условия"/>
    </sheetNames>
    <sheetDataSet>
      <sheetData sheetId="0"/>
      <sheetData sheetId="1">
        <row r="12">
          <cell r="M12">
            <v>1400</v>
          </cell>
        </row>
      </sheetData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чет НМЦД"/>
      <sheetName val="условия"/>
    </sheetNames>
    <sheetDataSet>
      <sheetData sheetId="0"/>
      <sheetData sheetId="1">
        <row r="16">
          <cell r="M16">
            <v>46710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НМЦД"/>
      <sheetName val="условия"/>
    </sheetNames>
    <sheetDataSet>
      <sheetData sheetId="0">
        <row r="12">
          <cell r="M12">
            <v>41.67</v>
          </cell>
        </row>
        <row r="13">
          <cell r="M13">
            <v>43.67</v>
          </cell>
        </row>
        <row r="14">
          <cell r="M14">
            <v>37.67</v>
          </cell>
        </row>
        <row r="15">
          <cell r="M15">
            <v>43.33</v>
          </cell>
        </row>
        <row r="16">
          <cell r="M16">
            <v>42.67</v>
          </cell>
        </row>
        <row r="17">
          <cell r="M17">
            <v>36.67</v>
          </cell>
        </row>
        <row r="18">
          <cell r="M18">
            <v>153.33000000000001</v>
          </cell>
        </row>
        <row r="19">
          <cell r="M19">
            <v>131.33000000000001</v>
          </cell>
        </row>
        <row r="20">
          <cell r="M20">
            <v>168.33</v>
          </cell>
        </row>
        <row r="21">
          <cell r="M21">
            <v>306.67</v>
          </cell>
        </row>
        <row r="22">
          <cell r="M22">
            <v>263.33</v>
          </cell>
        </row>
        <row r="23">
          <cell r="M23">
            <v>111.67</v>
          </cell>
        </row>
        <row r="24">
          <cell r="M24">
            <v>358.33</v>
          </cell>
        </row>
        <row r="25">
          <cell r="M25">
            <v>260</v>
          </cell>
        </row>
        <row r="26">
          <cell r="M26">
            <v>126</v>
          </cell>
        </row>
        <row r="27">
          <cell r="M27">
            <v>98.33</v>
          </cell>
        </row>
        <row r="28">
          <cell r="M28">
            <v>43.33</v>
          </cell>
        </row>
        <row r="29">
          <cell r="M29">
            <v>216.67</v>
          </cell>
        </row>
        <row r="30">
          <cell r="M30">
            <v>216.67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чет НМЦД"/>
      <sheetName val="условия"/>
    </sheetNames>
    <sheetDataSet>
      <sheetData sheetId="0"/>
      <sheetData sheetId="1">
        <row r="12">
          <cell r="M12">
            <v>9852.31</v>
          </cell>
        </row>
      </sheetData>
      <sheetData sheetId="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чет НМЦД"/>
      <sheetName val="условия"/>
    </sheetNames>
    <sheetDataSet>
      <sheetData sheetId="0"/>
      <sheetData sheetId="1">
        <row r="12">
          <cell r="M12">
            <v>1361.11</v>
          </cell>
        </row>
      </sheetData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чет НМЦД"/>
      <sheetName val="условия"/>
    </sheetNames>
    <sheetDataSet>
      <sheetData sheetId="0"/>
      <sheetData sheetId="1">
        <row r="12">
          <cell r="M12">
            <v>643.33000000000004</v>
          </cell>
        </row>
      </sheetData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чет НМЦД"/>
      <sheetName val="условия"/>
    </sheetNames>
    <sheetDataSet>
      <sheetData sheetId="0"/>
      <sheetData sheetId="1">
        <row r="12">
          <cell r="M12">
            <v>10171.11</v>
          </cell>
        </row>
      </sheetData>
      <sheetData sheetId="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чет НМЦД"/>
      <sheetName val="условия"/>
    </sheetNames>
    <sheetDataSet>
      <sheetData sheetId="0"/>
      <sheetData sheetId="1">
        <row r="16">
          <cell r="M16">
            <v>4774.8</v>
          </cell>
        </row>
      </sheetData>
      <sheetData sheetId="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2017"/>
      <sheetName val="2018"/>
    </sheetNames>
    <sheetDataSet>
      <sheetData sheetId="0"/>
      <sheetData sheetId="1"/>
      <sheetData sheetId="2">
        <row r="14">
          <cell r="D14">
            <v>10717.536840000001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чет НМЦД"/>
      <sheetName val="условия"/>
    </sheetNames>
    <sheetDataSet>
      <sheetData sheetId="0" refreshError="1"/>
      <sheetData sheetId="1">
        <row r="12">
          <cell r="M12">
            <v>46.08</v>
          </cell>
        </row>
      </sheetData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чет НМЦД"/>
      <sheetName val="условия"/>
    </sheetNames>
    <sheetDataSet>
      <sheetData sheetId="0" refreshError="1"/>
      <sheetData sheetId="1">
        <row r="12">
          <cell r="M12">
            <v>523.61</v>
          </cell>
        </row>
      </sheetData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чет НМЦД"/>
      <sheetName val="условия"/>
    </sheetNames>
    <sheetDataSet>
      <sheetData sheetId="0" refreshError="1"/>
      <sheetData sheetId="1">
        <row r="12">
          <cell r="M12">
            <v>196.96</v>
          </cell>
        </row>
      </sheetData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чет НМЦД"/>
      <sheetName val="условия"/>
    </sheetNames>
    <sheetDataSet>
      <sheetData sheetId="0" refreshError="1"/>
      <sheetData sheetId="1">
        <row r="12">
          <cell r="M12">
            <v>2587.91</v>
          </cell>
        </row>
        <row r="13">
          <cell r="M13">
            <v>2255.8200000000002</v>
          </cell>
        </row>
        <row r="14">
          <cell r="M14">
            <v>2984.99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НМЦД"/>
      <sheetName val="условия"/>
    </sheetNames>
    <sheetDataSet>
      <sheetData sheetId="0">
        <row r="12">
          <cell r="M12">
            <v>103.33</v>
          </cell>
        </row>
        <row r="13">
          <cell r="M13">
            <v>95</v>
          </cell>
        </row>
        <row r="14">
          <cell r="M14">
            <v>96.67</v>
          </cell>
        </row>
        <row r="15">
          <cell r="M15">
            <v>151.66999999999999</v>
          </cell>
        </row>
        <row r="16">
          <cell r="M16">
            <v>140</v>
          </cell>
        </row>
        <row r="17">
          <cell r="M17">
            <v>128.33000000000001</v>
          </cell>
        </row>
        <row r="18">
          <cell r="M18">
            <v>125</v>
          </cell>
        </row>
        <row r="19">
          <cell r="M19">
            <v>115</v>
          </cell>
        </row>
        <row r="20">
          <cell r="M20">
            <v>115</v>
          </cell>
        </row>
        <row r="22">
          <cell r="M22">
            <v>100</v>
          </cell>
        </row>
        <row r="23">
          <cell r="M23">
            <v>95</v>
          </cell>
        </row>
      </sheetData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чет НМЦД"/>
      <sheetName val="условия"/>
    </sheetNames>
    <sheetDataSet>
      <sheetData sheetId="0" refreshError="1"/>
      <sheetData sheetId="1" refreshError="1">
        <row r="12">
          <cell r="M12">
            <v>2766.29</v>
          </cell>
        </row>
        <row r="13">
          <cell r="M13">
            <v>2593.41</v>
          </cell>
        </row>
        <row r="14">
          <cell r="M14">
            <v>4900.22</v>
          </cell>
        </row>
      </sheetData>
      <sheetData sheetId="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чет НМЦД"/>
      <sheetName val="условия"/>
    </sheetNames>
    <sheetDataSet>
      <sheetData sheetId="0"/>
      <sheetData sheetId="1">
        <row r="12">
          <cell r="M12">
            <v>87873.22</v>
          </cell>
        </row>
      </sheetData>
      <sheetData sheetId="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НМЦД"/>
      <sheetName val="условия"/>
    </sheetNames>
    <sheetDataSet>
      <sheetData sheetId="0">
        <row r="20">
          <cell r="M20">
            <v>413383.5</v>
          </cell>
        </row>
      </sheetData>
      <sheetData sheetId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НМЦД"/>
      <sheetName val="условия"/>
    </sheetNames>
    <sheetDataSet>
      <sheetData sheetId="0">
        <row r="18">
          <cell r="M18">
            <v>142107.39000000001</v>
          </cell>
        </row>
      </sheetData>
      <sheetData sheetId="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НМЦД"/>
      <sheetName val="условия"/>
    </sheetNames>
    <sheetDataSet>
      <sheetData sheetId="0" refreshError="1">
        <row r="12">
          <cell r="M12">
            <v>72100</v>
          </cell>
        </row>
      </sheetData>
      <sheetData sheetId="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П"/>
      <sheetName val="план ГКПЗ"/>
      <sheetName val="план ЕИ"/>
      <sheetName val="Лист1"/>
    </sheetNames>
    <sheetDataSet>
      <sheetData sheetId="0" refreshError="1"/>
      <sheetData sheetId="1" refreshError="1">
        <row r="34">
          <cell r="Y34">
            <v>99751.8</v>
          </cell>
        </row>
        <row r="42">
          <cell r="S42" t="str">
            <v>ООО "Гамаюн"</v>
          </cell>
          <cell r="AC42" t="str">
            <v>1.14</v>
          </cell>
        </row>
        <row r="43">
          <cell r="I43" t="str">
            <v xml:space="preserve">Услуги регистратора для АО «Санаторий-профилакторий «Лукоморье» </v>
          </cell>
          <cell r="S43" t="str">
            <v>ООО "Реестр-РН"</v>
          </cell>
          <cell r="AC43" t="str">
            <v>1.12</v>
          </cell>
        </row>
        <row r="44">
          <cell r="S44" t="str">
            <v>ООО "Дезинфекционный Центр "Оренбуржье"</v>
          </cell>
          <cell r="AC44" t="str">
            <v>1.12</v>
          </cell>
        </row>
        <row r="52">
          <cell r="I52" t="str">
            <v>Техническое и аварийное обслуживание газопроводов, сооружений на них газового оборудования для АО «Санаторий-профилакторий «Лукоморье»</v>
          </cell>
          <cell r="S52" t="str">
            <v xml:space="preserve">АО "Газпром газораспределение Оренбург" </v>
          </cell>
          <cell r="AC52" t="str">
            <v>1.3.1</v>
          </cell>
        </row>
        <row r="58">
          <cell r="I58" t="str">
            <v xml:space="preserve">Сбор, транспортировка, прием и хранение ТКО для АО «Санаторий-профилакторий «Лукоморье» </v>
          </cell>
          <cell r="S58" t="str">
            <v xml:space="preserve">ООО "Природа" </v>
          </cell>
          <cell r="AC58" t="str">
            <v>1.12</v>
          </cell>
        </row>
        <row r="59">
          <cell r="I59" t="str">
            <v>Водоснабжение и водоотведение  для АО «Санаторий-профилакторий «Лукоморье»</v>
          </cell>
        </row>
        <row r="60">
          <cell r="I60" t="str">
            <v>Сетевая вода и отопление для АО «Санаторий-профилакторий «Лукоморье»</v>
          </cell>
          <cell r="S60" t="str">
            <v xml:space="preserve">ООО «Энергетик Плюс» </v>
          </cell>
        </row>
        <row r="62">
          <cell r="I62" t="str">
            <v xml:space="preserve">Междугородняя и международная телефонная связь для АО «Санаторий-профилакторий «Лукоморье» </v>
          </cell>
          <cell r="S62" t="str">
            <v>Публичное акционерное общество междугородной и международной электрической связи "Ростелеком" (ПАО"Ростелеком)</v>
          </cell>
          <cell r="AC62" t="str">
            <v>1.5</v>
          </cell>
        </row>
        <row r="66">
          <cell r="AC66" t="str">
            <v>1.12</v>
          </cell>
        </row>
        <row r="67">
          <cell r="AC67" t="str">
            <v>1.12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НМЦД"/>
      <sheetName val="условия"/>
    </sheetNames>
    <sheetDataSet>
      <sheetData sheetId="0" refreshError="1">
        <row r="12">
          <cell r="M12">
            <v>215</v>
          </cell>
        </row>
        <row r="13">
          <cell r="M13">
            <v>216.67</v>
          </cell>
        </row>
        <row r="14">
          <cell r="M14">
            <v>162.83000000000001</v>
          </cell>
        </row>
        <row r="15">
          <cell r="M15">
            <v>120</v>
          </cell>
        </row>
        <row r="16">
          <cell r="M16">
            <v>483.33</v>
          </cell>
        </row>
        <row r="17">
          <cell r="M17">
            <v>141.33000000000001</v>
          </cell>
        </row>
        <row r="18">
          <cell r="M18">
            <v>106.67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чет НМЦД"/>
      <sheetName val="условия"/>
    </sheetNames>
    <sheetDataSet>
      <sheetData sheetId="0"/>
      <sheetData sheetId="1">
        <row r="12">
          <cell r="M12">
            <v>21.55</v>
          </cell>
        </row>
        <row r="13">
          <cell r="M13">
            <v>19.829999999999998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чет НМЦД"/>
      <sheetName val="условия"/>
    </sheetNames>
    <sheetDataSet>
      <sheetData sheetId="0" refreshError="1"/>
      <sheetData sheetId="1">
        <row r="12">
          <cell r="M12">
            <v>476.39</v>
          </cell>
        </row>
      </sheetData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чет НМЦД"/>
      <sheetName val="условия"/>
    </sheetNames>
    <sheetDataSet>
      <sheetData sheetId="0" refreshError="1"/>
      <sheetData sheetId="1">
        <row r="12">
          <cell r="M12">
            <v>45</v>
          </cell>
        </row>
      </sheetData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чет НМЦД"/>
      <sheetName val="условия"/>
    </sheetNames>
    <sheetDataSet>
      <sheetData sheetId="0"/>
      <sheetData sheetId="1">
        <row r="12">
          <cell r="M12">
            <v>1421.28</v>
          </cell>
        </row>
        <row r="13">
          <cell r="M13">
            <v>8.76</v>
          </cell>
        </row>
        <row r="14">
          <cell r="M14">
            <v>43.64</v>
          </cell>
        </row>
        <row r="15">
          <cell r="M15">
            <v>54.55</v>
          </cell>
        </row>
        <row r="16">
          <cell r="M16">
            <v>192.07</v>
          </cell>
        </row>
        <row r="17">
          <cell r="M17">
            <v>23.39</v>
          </cell>
        </row>
        <row r="18">
          <cell r="M18">
            <v>106.55</v>
          </cell>
        </row>
        <row r="19">
          <cell r="M19">
            <v>38.200000000000003</v>
          </cell>
        </row>
        <row r="20">
          <cell r="M20">
            <v>2.4300000000000002</v>
          </cell>
        </row>
        <row r="21">
          <cell r="M21">
            <v>191.28</v>
          </cell>
        </row>
        <row r="22">
          <cell r="M22">
            <v>167.86</v>
          </cell>
        </row>
        <row r="23">
          <cell r="M23">
            <v>188.67</v>
          </cell>
        </row>
        <row r="24">
          <cell r="M24">
            <v>59.16</v>
          </cell>
        </row>
        <row r="25">
          <cell r="M25">
            <v>594.6</v>
          </cell>
        </row>
        <row r="26">
          <cell r="M26">
            <v>94.06</v>
          </cell>
        </row>
        <row r="27">
          <cell r="M27">
            <v>20.81</v>
          </cell>
        </row>
        <row r="28">
          <cell r="M28">
            <v>148.56</v>
          </cell>
        </row>
        <row r="29">
          <cell r="M29">
            <v>11.54</v>
          </cell>
        </row>
        <row r="30">
          <cell r="M30">
            <v>423.04</v>
          </cell>
        </row>
        <row r="31">
          <cell r="M31">
            <v>48.42</v>
          </cell>
        </row>
        <row r="32">
          <cell r="M32">
            <v>50.41</v>
          </cell>
        </row>
        <row r="33">
          <cell r="M33">
            <v>460.62</v>
          </cell>
        </row>
        <row r="34">
          <cell r="M34">
            <v>6.76</v>
          </cell>
        </row>
        <row r="35">
          <cell r="M35">
            <v>10.029999999999999</v>
          </cell>
        </row>
        <row r="36">
          <cell r="M36">
            <v>7.52</v>
          </cell>
        </row>
        <row r="37">
          <cell r="M37">
            <v>16.3</v>
          </cell>
        </row>
        <row r="38">
          <cell r="M38">
            <v>15.71</v>
          </cell>
        </row>
        <row r="39">
          <cell r="M39">
            <v>26.55</v>
          </cell>
        </row>
        <row r="40">
          <cell r="M40">
            <v>46.23</v>
          </cell>
        </row>
        <row r="41">
          <cell r="M41">
            <v>1.34</v>
          </cell>
        </row>
        <row r="42">
          <cell r="M42">
            <v>13.17</v>
          </cell>
        </row>
        <row r="43">
          <cell r="M43">
            <v>47.07</v>
          </cell>
        </row>
        <row r="44">
          <cell r="M44">
            <v>3.07</v>
          </cell>
        </row>
        <row r="45">
          <cell r="M45">
            <v>67.099999999999994</v>
          </cell>
        </row>
        <row r="46">
          <cell r="M46">
            <v>200.3</v>
          </cell>
        </row>
        <row r="47">
          <cell r="M47">
            <v>25.41</v>
          </cell>
        </row>
        <row r="48">
          <cell r="M48">
            <v>9.19</v>
          </cell>
        </row>
        <row r="49">
          <cell r="M49">
            <v>45.03</v>
          </cell>
        </row>
        <row r="50">
          <cell r="M50">
            <v>19.78</v>
          </cell>
        </row>
        <row r="51">
          <cell r="M51">
            <v>17.440000000000001</v>
          </cell>
        </row>
        <row r="52">
          <cell r="M52">
            <v>111.8</v>
          </cell>
        </row>
        <row r="53">
          <cell r="M53">
            <v>41.05</v>
          </cell>
        </row>
        <row r="54">
          <cell r="M54">
            <v>48.94</v>
          </cell>
        </row>
        <row r="55">
          <cell r="M55">
            <v>20.97</v>
          </cell>
        </row>
        <row r="56">
          <cell r="M56">
            <v>56.59</v>
          </cell>
        </row>
        <row r="57">
          <cell r="M57">
            <v>20.260000000000002</v>
          </cell>
        </row>
        <row r="58">
          <cell r="M58">
            <v>30.95</v>
          </cell>
        </row>
        <row r="59">
          <cell r="M59">
            <v>29.31</v>
          </cell>
        </row>
        <row r="60">
          <cell r="M60">
            <v>30.19</v>
          </cell>
        </row>
        <row r="61">
          <cell r="M61">
            <v>3236.48</v>
          </cell>
        </row>
        <row r="62">
          <cell r="M62">
            <v>100.13</v>
          </cell>
        </row>
        <row r="63">
          <cell r="M63">
            <v>506.19</v>
          </cell>
        </row>
        <row r="64">
          <cell r="M64">
            <v>402.95</v>
          </cell>
        </row>
        <row r="65">
          <cell r="M65">
            <v>185.74</v>
          </cell>
        </row>
        <row r="66">
          <cell r="M66">
            <v>87.52</v>
          </cell>
        </row>
        <row r="67">
          <cell r="M67">
            <v>497.42</v>
          </cell>
        </row>
        <row r="68">
          <cell r="M68">
            <v>50.06</v>
          </cell>
        </row>
        <row r="69">
          <cell r="M69">
            <v>312.56</v>
          </cell>
        </row>
        <row r="70">
          <cell r="M70">
            <v>26.32</v>
          </cell>
        </row>
        <row r="71">
          <cell r="M71">
            <v>19.37</v>
          </cell>
        </row>
        <row r="72">
          <cell r="M72">
            <v>37.119999999999997</v>
          </cell>
        </row>
        <row r="73">
          <cell r="M73">
            <v>173.71</v>
          </cell>
        </row>
        <row r="74">
          <cell r="M74">
            <v>67.88</v>
          </cell>
        </row>
        <row r="75">
          <cell r="M75">
            <v>70.48</v>
          </cell>
        </row>
        <row r="76">
          <cell r="M76">
            <v>5.96</v>
          </cell>
        </row>
        <row r="77">
          <cell r="M77">
            <v>78.33</v>
          </cell>
        </row>
        <row r="78">
          <cell r="M78">
            <v>9.5500000000000007</v>
          </cell>
        </row>
        <row r="79">
          <cell r="M79">
            <v>54.41</v>
          </cell>
        </row>
        <row r="80">
          <cell r="M80">
            <v>8.1</v>
          </cell>
        </row>
        <row r="81">
          <cell r="M81">
            <v>215.66</v>
          </cell>
        </row>
        <row r="82">
          <cell r="M82">
            <v>283.81</v>
          </cell>
        </row>
        <row r="83">
          <cell r="M83">
            <v>382.81</v>
          </cell>
        </row>
        <row r="84">
          <cell r="M84">
            <v>50.14</v>
          </cell>
        </row>
        <row r="85">
          <cell r="M85">
            <v>21.4</v>
          </cell>
        </row>
        <row r="86">
          <cell r="M86">
            <v>82.71</v>
          </cell>
        </row>
        <row r="87">
          <cell r="M87">
            <v>16.28</v>
          </cell>
        </row>
        <row r="88">
          <cell r="M88">
            <v>27.87</v>
          </cell>
        </row>
        <row r="89">
          <cell r="M89">
            <v>43.63</v>
          </cell>
        </row>
        <row r="90">
          <cell r="M90">
            <v>37.380000000000003</v>
          </cell>
        </row>
        <row r="91">
          <cell r="M91">
            <v>84.65</v>
          </cell>
        </row>
        <row r="92">
          <cell r="M92">
            <v>293.45999999999998</v>
          </cell>
        </row>
        <row r="93">
          <cell r="M93">
            <v>33.380000000000003</v>
          </cell>
        </row>
        <row r="94">
          <cell r="M94">
            <v>30.13</v>
          </cell>
        </row>
        <row r="95">
          <cell r="M95">
            <v>86.28</v>
          </cell>
        </row>
        <row r="96">
          <cell r="M96">
            <v>15.11</v>
          </cell>
        </row>
        <row r="97">
          <cell r="M97">
            <v>33.18</v>
          </cell>
        </row>
        <row r="98">
          <cell r="M98">
            <v>31.86</v>
          </cell>
        </row>
        <row r="99">
          <cell r="M99">
            <v>82.28</v>
          </cell>
        </row>
        <row r="100">
          <cell r="M100">
            <v>29.2</v>
          </cell>
        </row>
        <row r="101">
          <cell r="M101">
            <v>98.3</v>
          </cell>
        </row>
        <row r="102">
          <cell r="M102">
            <v>83.56</v>
          </cell>
        </row>
        <row r="103">
          <cell r="M103">
            <v>13.88</v>
          </cell>
        </row>
        <row r="104">
          <cell r="M104">
            <v>28.06</v>
          </cell>
        </row>
        <row r="105">
          <cell r="M105">
            <v>52.51</v>
          </cell>
        </row>
        <row r="106">
          <cell r="M106">
            <v>29</v>
          </cell>
        </row>
        <row r="107">
          <cell r="M107">
            <v>54.23</v>
          </cell>
        </row>
        <row r="108">
          <cell r="M108">
            <v>29.36</v>
          </cell>
        </row>
        <row r="109">
          <cell r="M109">
            <v>604.6</v>
          </cell>
        </row>
        <row r="110">
          <cell r="M110">
            <v>382.44</v>
          </cell>
        </row>
        <row r="111">
          <cell r="M111">
            <v>150.4</v>
          </cell>
        </row>
        <row r="112">
          <cell r="M112">
            <v>41.49</v>
          </cell>
        </row>
        <row r="113">
          <cell r="M113">
            <v>39.17</v>
          </cell>
        </row>
        <row r="114">
          <cell r="M114">
            <v>77.319999999999993</v>
          </cell>
        </row>
        <row r="115">
          <cell r="M115">
            <v>27.46</v>
          </cell>
        </row>
        <row r="116">
          <cell r="M116">
            <v>8.91</v>
          </cell>
        </row>
        <row r="117">
          <cell r="M117">
            <v>10.99</v>
          </cell>
        </row>
        <row r="118">
          <cell r="M118">
            <v>109.21</v>
          </cell>
        </row>
        <row r="119">
          <cell r="M119">
            <v>78.25</v>
          </cell>
        </row>
        <row r="120">
          <cell r="M120">
            <v>180.33</v>
          </cell>
        </row>
        <row r="121">
          <cell r="M121">
            <v>50.19</v>
          </cell>
        </row>
        <row r="122">
          <cell r="M122">
            <v>30.39</v>
          </cell>
        </row>
        <row r="123">
          <cell r="M123">
            <v>9.92</v>
          </cell>
        </row>
        <row r="124">
          <cell r="M124">
            <v>79.94</v>
          </cell>
        </row>
        <row r="125">
          <cell r="M125">
            <v>1116.1099999999999</v>
          </cell>
        </row>
        <row r="126">
          <cell r="M126">
            <v>84.3</v>
          </cell>
        </row>
        <row r="127">
          <cell r="M127">
            <v>30.58</v>
          </cell>
        </row>
        <row r="128">
          <cell r="M128">
            <v>150.69</v>
          </cell>
        </row>
        <row r="129">
          <cell r="M129">
            <v>131.21</v>
          </cell>
        </row>
        <row r="130">
          <cell r="M130">
            <v>29.49</v>
          </cell>
        </row>
        <row r="131">
          <cell r="M131">
            <v>4.33</v>
          </cell>
        </row>
        <row r="132">
          <cell r="M132">
            <v>137.34</v>
          </cell>
        </row>
        <row r="133">
          <cell r="M133">
            <v>8.44</v>
          </cell>
        </row>
        <row r="134">
          <cell r="M134">
            <v>27.39</v>
          </cell>
        </row>
        <row r="135">
          <cell r="M135">
            <v>347.53</v>
          </cell>
        </row>
        <row r="136">
          <cell r="M136">
            <v>40.74</v>
          </cell>
        </row>
        <row r="137">
          <cell r="M137">
            <v>109.97</v>
          </cell>
        </row>
        <row r="138">
          <cell r="M138">
            <v>116.6</v>
          </cell>
        </row>
        <row r="139">
          <cell r="M139">
            <v>194.1</v>
          </cell>
        </row>
        <row r="140">
          <cell r="M140">
            <v>56.78</v>
          </cell>
        </row>
        <row r="141">
          <cell r="M141">
            <v>124.21</v>
          </cell>
        </row>
        <row r="142">
          <cell r="M142">
            <v>68.83</v>
          </cell>
        </row>
        <row r="143">
          <cell r="M143">
            <v>556</v>
          </cell>
        </row>
        <row r="144">
          <cell r="M144">
            <v>4.67</v>
          </cell>
        </row>
        <row r="145">
          <cell r="M145">
            <v>22.32</v>
          </cell>
        </row>
        <row r="146">
          <cell r="M146">
            <v>1702.26</v>
          </cell>
        </row>
        <row r="147">
          <cell r="M147">
            <v>248.18</v>
          </cell>
        </row>
        <row r="148">
          <cell r="M148">
            <v>49.18</v>
          </cell>
        </row>
        <row r="149">
          <cell r="M149">
            <v>50.85</v>
          </cell>
        </row>
        <row r="150">
          <cell r="M150">
            <v>790.19</v>
          </cell>
        </row>
        <row r="151">
          <cell r="M151">
            <v>44.54</v>
          </cell>
        </row>
        <row r="152">
          <cell r="M152">
            <v>36.53</v>
          </cell>
        </row>
        <row r="153">
          <cell r="M153">
            <v>5</v>
          </cell>
        </row>
        <row r="154">
          <cell r="M154">
            <v>120.98</v>
          </cell>
        </row>
        <row r="155">
          <cell r="M155">
            <v>20.239999999999998</v>
          </cell>
        </row>
        <row r="156">
          <cell r="M156">
            <v>19.8</v>
          </cell>
        </row>
        <row r="157">
          <cell r="M157">
            <v>697.67</v>
          </cell>
        </row>
        <row r="158">
          <cell r="M158">
            <v>2015.62</v>
          </cell>
        </row>
        <row r="159">
          <cell r="M159">
            <v>6.83</v>
          </cell>
        </row>
        <row r="160">
          <cell r="M160">
            <v>288.27999999999997</v>
          </cell>
        </row>
        <row r="161">
          <cell r="M161">
            <v>62.17</v>
          </cell>
        </row>
        <row r="162">
          <cell r="M162">
            <v>4.83</v>
          </cell>
        </row>
        <row r="163">
          <cell r="M163">
            <v>29.26</v>
          </cell>
        </row>
        <row r="164">
          <cell r="M164">
            <v>4.05</v>
          </cell>
        </row>
        <row r="165">
          <cell r="M165">
            <v>60.18</v>
          </cell>
        </row>
      </sheetData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чет НМЦД"/>
      <sheetName val="условия"/>
    </sheetNames>
    <sheetDataSet>
      <sheetData sheetId="0" refreshError="1"/>
      <sheetData sheetId="1">
        <row r="12">
          <cell r="E12">
            <v>35.791699999999999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topLeftCell="A13" zoomScale="115" zoomScaleNormal="115" workbookViewId="0">
      <selection activeCell="C40" sqref="C40"/>
    </sheetView>
  </sheetViews>
  <sheetFormatPr defaultRowHeight="15" x14ac:dyDescent="0.25"/>
  <cols>
    <col min="1" max="1" width="7.85546875" style="296" customWidth="1"/>
    <col min="2" max="2" width="10.7109375" style="296" customWidth="1"/>
    <col min="3" max="3" width="67.42578125" style="297" customWidth="1"/>
    <col min="4" max="4" width="24.42578125" style="296" customWidth="1"/>
    <col min="5" max="256" width="9.140625" style="296"/>
    <col min="257" max="257" width="7.85546875" style="296" customWidth="1"/>
    <col min="258" max="258" width="10.7109375" style="296" customWidth="1"/>
    <col min="259" max="259" width="67.42578125" style="296" customWidth="1"/>
    <col min="260" max="260" width="24.42578125" style="296" customWidth="1"/>
    <col min="261" max="512" width="9.140625" style="296"/>
    <col min="513" max="513" width="7.85546875" style="296" customWidth="1"/>
    <col min="514" max="514" width="10.7109375" style="296" customWidth="1"/>
    <col min="515" max="515" width="67.42578125" style="296" customWidth="1"/>
    <col min="516" max="516" width="24.42578125" style="296" customWidth="1"/>
    <col min="517" max="768" width="9.140625" style="296"/>
    <col min="769" max="769" width="7.85546875" style="296" customWidth="1"/>
    <col min="770" max="770" width="10.7109375" style="296" customWidth="1"/>
    <col min="771" max="771" width="67.42578125" style="296" customWidth="1"/>
    <col min="772" max="772" width="24.42578125" style="296" customWidth="1"/>
    <col min="773" max="1024" width="9.140625" style="296"/>
    <col min="1025" max="1025" width="7.85546875" style="296" customWidth="1"/>
    <col min="1026" max="1026" width="10.7109375" style="296" customWidth="1"/>
    <col min="1027" max="1027" width="67.42578125" style="296" customWidth="1"/>
    <col min="1028" max="1028" width="24.42578125" style="296" customWidth="1"/>
    <col min="1029" max="1280" width="9.140625" style="296"/>
    <col min="1281" max="1281" width="7.85546875" style="296" customWidth="1"/>
    <col min="1282" max="1282" width="10.7109375" style="296" customWidth="1"/>
    <col min="1283" max="1283" width="67.42578125" style="296" customWidth="1"/>
    <col min="1284" max="1284" width="24.42578125" style="296" customWidth="1"/>
    <col min="1285" max="1536" width="9.140625" style="296"/>
    <col min="1537" max="1537" width="7.85546875" style="296" customWidth="1"/>
    <col min="1538" max="1538" width="10.7109375" style="296" customWidth="1"/>
    <col min="1539" max="1539" width="67.42578125" style="296" customWidth="1"/>
    <col min="1540" max="1540" width="24.42578125" style="296" customWidth="1"/>
    <col min="1541" max="1792" width="9.140625" style="296"/>
    <col min="1793" max="1793" width="7.85546875" style="296" customWidth="1"/>
    <col min="1794" max="1794" width="10.7109375" style="296" customWidth="1"/>
    <col min="1795" max="1795" width="67.42578125" style="296" customWidth="1"/>
    <col min="1796" max="1796" width="24.42578125" style="296" customWidth="1"/>
    <col min="1797" max="2048" width="9.140625" style="296"/>
    <col min="2049" max="2049" width="7.85546875" style="296" customWidth="1"/>
    <col min="2050" max="2050" width="10.7109375" style="296" customWidth="1"/>
    <col min="2051" max="2051" width="67.42578125" style="296" customWidth="1"/>
    <col min="2052" max="2052" width="24.42578125" style="296" customWidth="1"/>
    <col min="2053" max="2304" width="9.140625" style="296"/>
    <col min="2305" max="2305" width="7.85546875" style="296" customWidth="1"/>
    <col min="2306" max="2306" width="10.7109375" style="296" customWidth="1"/>
    <col min="2307" max="2307" width="67.42578125" style="296" customWidth="1"/>
    <col min="2308" max="2308" width="24.42578125" style="296" customWidth="1"/>
    <col min="2309" max="2560" width="9.140625" style="296"/>
    <col min="2561" max="2561" width="7.85546875" style="296" customWidth="1"/>
    <col min="2562" max="2562" width="10.7109375" style="296" customWidth="1"/>
    <col min="2563" max="2563" width="67.42578125" style="296" customWidth="1"/>
    <col min="2564" max="2564" width="24.42578125" style="296" customWidth="1"/>
    <col min="2565" max="2816" width="9.140625" style="296"/>
    <col min="2817" max="2817" width="7.85546875" style="296" customWidth="1"/>
    <col min="2818" max="2818" width="10.7109375" style="296" customWidth="1"/>
    <col min="2819" max="2819" width="67.42578125" style="296" customWidth="1"/>
    <col min="2820" max="2820" width="24.42578125" style="296" customWidth="1"/>
    <col min="2821" max="3072" width="9.140625" style="296"/>
    <col min="3073" max="3073" width="7.85546875" style="296" customWidth="1"/>
    <col min="3074" max="3074" width="10.7109375" style="296" customWidth="1"/>
    <col min="3075" max="3075" width="67.42578125" style="296" customWidth="1"/>
    <col min="3076" max="3076" width="24.42578125" style="296" customWidth="1"/>
    <col min="3077" max="3328" width="9.140625" style="296"/>
    <col min="3329" max="3329" width="7.85546875" style="296" customWidth="1"/>
    <col min="3330" max="3330" width="10.7109375" style="296" customWidth="1"/>
    <col min="3331" max="3331" width="67.42578125" style="296" customWidth="1"/>
    <col min="3332" max="3332" width="24.42578125" style="296" customWidth="1"/>
    <col min="3333" max="3584" width="9.140625" style="296"/>
    <col min="3585" max="3585" width="7.85546875" style="296" customWidth="1"/>
    <col min="3586" max="3586" width="10.7109375" style="296" customWidth="1"/>
    <col min="3587" max="3587" width="67.42578125" style="296" customWidth="1"/>
    <col min="3588" max="3588" width="24.42578125" style="296" customWidth="1"/>
    <col min="3589" max="3840" width="9.140625" style="296"/>
    <col min="3841" max="3841" width="7.85546875" style="296" customWidth="1"/>
    <col min="3842" max="3842" width="10.7109375" style="296" customWidth="1"/>
    <col min="3843" max="3843" width="67.42578125" style="296" customWidth="1"/>
    <col min="3844" max="3844" width="24.42578125" style="296" customWidth="1"/>
    <col min="3845" max="4096" width="9.140625" style="296"/>
    <col min="4097" max="4097" width="7.85546875" style="296" customWidth="1"/>
    <col min="4098" max="4098" width="10.7109375" style="296" customWidth="1"/>
    <col min="4099" max="4099" width="67.42578125" style="296" customWidth="1"/>
    <col min="4100" max="4100" width="24.42578125" style="296" customWidth="1"/>
    <col min="4101" max="4352" width="9.140625" style="296"/>
    <col min="4353" max="4353" width="7.85546875" style="296" customWidth="1"/>
    <col min="4354" max="4354" width="10.7109375" style="296" customWidth="1"/>
    <col min="4355" max="4355" width="67.42578125" style="296" customWidth="1"/>
    <col min="4356" max="4356" width="24.42578125" style="296" customWidth="1"/>
    <col min="4357" max="4608" width="9.140625" style="296"/>
    <col min="4609" max="4609" width="7.85546875" style="296" customWidth="1"/>
    <col min="4610" max="4610" width="10.7109375" style="296" customWidth="1"/>
    <col min="4611" max="4611" width="67.42578125" style="296" customWidth="1"/>
    <col min="4612" max="4612" width="24.42578125" style="296" customWidth="1"/>
    <col min="4613" max="4864" width="9.140625" style="296"/>
    <col min="4865" max="4865" width="7.85546875" style="296" customWidth="1"/>
    <col min="4866" max="4866" width="10.7109375" style="296" customWidth="1"/>
    <col min="4867" max="4867" width="67.42578125" style="296" customWidth="1"/>
    <col min="4868" max="4868" width="24.42578125" style="296" customWidth="1"/>
    <col min="4869" max="5120" width="9.140625" style="296"/>
    <col min="5121" max="5121" width="7.85546875" style="296" customWidth="1"/>
    <col min="5122" max="5122" width="10.7109375" style="296" customWidth="1"/>
    <col min="5123" max="5123" width="67.42578125" style="296" customWidth="1"/>
    <col min="5124" max="5124" width="24.42578125" style="296" customWidth="1"/>
    <col min="5125" max="5376" width="9.140625" style="296"/>
    <col min="5377" max="5377" width="7.85546875" style="296" customWidth="1"/>
    <col min="5378" max="5378" width="10.7109375" style="296" customWidth="1"/>
    <col min="5379" max="5379" width="67.42578125" style="296" customWidth="1"/>
    <col min="5380" max="5380" width="24.42578125" style="296" customWidth="1"/>
    <col min="5381" max="5632" width="9.140625" style="296"/>
    <col min="5633" max="5633" width="7.85546875" style="296" customWidth="1"/>
    <col min="5634" max="5634" width="10.7109375" style="296" customWidth="1"/>
    <col min="5635" max="5635" width="67.42578125" style="296" customWidth="1"/>
    <col min="5636" max="5636" width="24.42578125" style="296" customWidth="1"/>
    <col min="5637" max="5888" width="9.140625" style="296"/>
    <col min="5889" max="5889" width="7.85546875" style="296" customWidth="1"/>
    <col min="5890" max="5890" width="10.7109375" style="296" customWidth="1"/>
    <col min="5891" max="5891" width="67.42578125" style="296" customWidth="1"/>
    <col min="5892" max="5892" width="24.42578125" style="296" customWidth="1"/>
    <col min="5893" max="6144" width="9.140625" style="296"/>
    <col min="6145" max="6145" width="7.85546875" style="296" customWidth="1"/>
    <col min="6146" max="6146" width="10.7109375" style="296" customWidth="1"/>
    <col min="6147" max="6147" width="67.42578125" style="296" customWidth="1"/>
    <col min="6148" max="6148" width="24.42578125" style="296" customWidth="1"/>
    <col min="6149" max="6400" width="9.140625" style="296"/>
    <col min="6401" max="6401" width="7.85546875" style="296" customWidth="1"/>
    <col min="6402" max="6402" width="10.7109375" style="296" customWidth="1"/>
    <col min="6403" max="6403" width="67.42578125" style="296" customWidth="1"/>
    <col min="6404" max="6404" width="24.42578125" style="296" customWidth="1"/>
    <col min="6405" max="6656" width="9.140625" style="296"/>
    <col min="6657" max="6657" width="7.85546875" style="296" customWidth="1"/>
    <col min="6658" max="6658" width="10.7109375" style="296" customWidth="1"/>
    <col min="6659" max="6659" width="67.42578125" style="296" customWidth="1"/>
    <col min="6660" max="6660" width="24.42578125" style="296" customWidth="1"/>
    <col min="6661" max="6912" width="9.140625" style="296"/>
    <col min="6913" max="6913" width="7.85546875" style="296" customWidth="1"/>
    <col min="6914" max="6914" width="10.7109375" style="296" customWidth="1"/>
    <col min="6915" max="6915" width="67.42578125" style="296" customWidth="1"/>
    <col min="6916" max="6916" width="24.42578125" style="296" customWidth="1"/>
    <col min="6917" max="7168" width="9.140625" style="296"/>
    <col min="7169" max="7169" width="7.85546875" style="296" customWidth="1"/>
    <col min="7170" max="7170" width="10.7109375" style="296" customWidth="1"/>
    <col min="7171" max="7171" width="67.42578125" style="296" customWidth="1"/>
    <col min="7172" max="7172" width="24.42578125" style="296" customWidth="1"/>
    <col min="7173" max="7424" width="9.140625" style="296"/>
    <col min="7425" max="7425" width="7.85546875" style="296" customWidth="1"/>
    <col min="7426" max="7426" width="10.7109375" style="296" customWidth="1"/>
    <col min="7427" max="7427" width="67.42578125" style="296" customWidth="1"/>
    <col min="7428" max="7428" width="24.42578125" style="296" customWidth="1"/>
    <col min="7429" max="7680" width="9.140625" style="296"/>
    <col min="7681" max="7681" width="7.85546875" style="296" customWidth="1"/>
    <col min="7682" max="7682" width="10.7109375" style="296" customWidth="1"/>
    <col min="7683" max="7683" width="67.42578125" style="296" customWidth="1"/>
    <col min="7684" max="7684" width="24.42578125" style="296" customWidth="1"/>
    <col min="7685" max="7936" width="9.140625" style="296"/>
    <col min="7937" max="7937" width="7.85546875" style="296" customWidth="1"/>
    <col min="7938" max="7938" width="10.7109375" style="296" customWidth="1"/>
    <col min="7939" max="7939" width="67.42578125" style="296" customWidth="1"/>
    <col min="7940" max="7940" width="24.42578125" style="296" customWidth="1"/>
    <col min="7941" max="8192" width="9.140625" style="296"/>
    <col min="8193" max="8193" width="7.85546875" style="296" customWidth="1"/>
    <col min="8194" max="8194" width="10.7109375" style="296" customWidth="1"/>
    <col min="8195" max="8195" width="67.42578125" style="296" customWidth="1"/>
    <col min="8196" max="8196" width="24.42578125" style="296" customWidth="1"/>
    <col min="8197" max="8448" width="9.140625" style="296"/>
    <col min="8449" max="8449" width="7.85546875" style="296" customWidth="1"/>
    <col min="8450" max="8450" width="10.7109375" style="296" customWidth="1"/>
    <col min="8451" max="8451" width="67.42578125" style="296" customWidth="1"/>
    <col min="8452" max="8452" width="24.42578125" style="296" customWidth="1"/>
    <col min="8453" max="8704" width="9.140625" style="296"/>
    <col min="8705" max="8705" width="7.85546875" style="296" customWidth="1"/>
    <col min="8706" max="8706" width="10.7109375" style="296" customWidth="1"/>
    <col min="8707" max="8707" width="67.42578125" style="296" customWidth="1"/>
    <col min="8708" max="8708" width="24.42578125" style="296" customWidth="1"/>
    <col min="8709" max="8960" width="9.140625" style="296"/>
    <col min="8961" max="8961" width="7.85546875" style="296" customWidth="1"/>
    <col min="8962" max="8962" width="10.7109375" style="296" customWidth="1"/>
    <col min="8963" max="8963" width="67.42578125" style="296" customWidth="1"/>
    <col min="8964" max="8964" width="24.42578125" style="296" customWidth="1"/>
    <col min="8965" max="9216" width="9.140625" style="296"/>
    <col min="9217" max="9217" width="7.85546875" style="296" customWidth="1"/>
    <col min="9218" max="9218" width="10.7109375" style="296" customWidth="1"/>
    <col min="9219" max="9219" width="67.42578125" style="296" customWidth="1"/>
    <col min="9220" max="9220" width="24.42578125" style="296" customWidth="1"/>
    <col min="9221" max="9472" width="9.140625" style="296"/>
    <col min="9473" max="9473" width="7.85546875" style="296" customWidth="1"/>
    <col min="9474" max="9474" width="10.7109375" style="296" customWidth="1"/>
    <col min="9475" max="9475" width="67.42578125" style="296" customWidth="1"/>
    <col min="9476" max="9476" width="24.42578125" style="296" customWidth="1"/>
    <col min="9477" max="9728" width="9.140625" style="296"/>
    <col min="9729" max="9729" width="7.85546875" style="296" customWidth="1"/>
    <col min="9730" max="9730" width="10.7109375" style="296" customWidth="1"/>
    <col min="9731" max="9731" width="67.42578125" style="296" customWidth="1"/>
    <col min="9732" max="9732" width="24.42578125" style="296" customWidth="1"/>
    <col min="9733" max="9984" width="9.140625" style="296"/>
    <col min="9985" max="9985" width="7.85546875" style="296" customWidth="1"/>
    <col min="9986" max="9986" width="10.7109375" style="296" customWidth="1"/>
    <col min="9987" max="9987" width="67.42578125" style="296" customWidth="1"/>
    <col min="9988" max="9988" width="24.42578125" style="296" customWidth="1"/>
    <col min="9989" max="10240" width="9.140625" style="296"/>
    <col min="10241" max="10241" width="7.85546875" style="296" customWidth="1"/>
    <col min="10242" max="10242" width="10.7109375" style="296" customWidth="1"/>
    <col min="10243" max="10243" width="67.42578125" style="296" customWidth="1"/>
    <col min="10244" max="10244" width="24.42578125" style="296" customWidth="1"/>
    <col min="10245" max="10496" width="9.140625" style="296"/>
    <col min="10497" max="10497" width="7.85546875" style="296" customWidth="1"/>
    <col min="10498" max="10498" width="10.7109375" style="296" customWidth="1"/>
    <col min="10499" max="10499" width="67.42578125" style="296" customWidth="1"/>
    <col min="10500" max="10500" width="24.42578125" style="296" customWidth="1"/>
    <col min="10501" max="10752" width="9.140625" style="296"/>
    <col min="10753" max="10753" width="7.85546875" style="296" customWidth="1"/>
    <col min="10754" max="10754" width="10.7109375" style="296" customWidth="1"/>
    <col min="10755" max="10755" width="67.42578125" style="296" customWidth="1"/>
    <col min="10756" max="10756" width="24.42578125" style="296" customWidth="1"/>
    <col min="10757" max="11008" width="9.140625" style="296"/>
    <col min="11009" max="11009" width="7.85546875" style="296" customWidth="1"/>
    <col min="11010" max="11010" width="10.7109375" style="296" customWidth="1"/>
    <col min="11011" max="11011" width="67.42578125" style="296" customWidth="1"/>
    <col min="11012" max="11012" width="24.42578125" style="296" customWidth="1"/>
    <col min="11013" max="11264" width="9.140625" style="296"/>
    <col min="11265" max="11265" width="7.85546875" style="296" customWidth="1"/>
    <col min="11266" max="11266" width="10.7109375" style="296" customWidth="1"/>
    <col min="11267" max="11267" width="67.42578125" style="296" customWidth="1"/>
    <col min="11268" max="11268" width="24.42578125" style="296" customWidth="1"/>
    <col min="11269" max="11520" width="9.140625" style="296"/>
    <col min="11521" max="11521" width="7.85546875" style="296" customWidth="1"/>
    <col min="11522" max="11522" width="10.7109375" style="296" customWidth="1"/>
    <col min="11523" max="11523" width="67.42578125" style="296" customWidth="1"/>
    <col min="11524" max="11524" width="24.42578125" style="296" customWidth="1"/>
    <col min="11525" max="11776" width="9.140625" style="296"/>
    <col min="11777" max="11777" width="7.85546875" style="296" customWidth="1"/>
    <col min="11778" max="11778" width="10.7109375" style="296" customWidth="1"/>
    <col min="11779" max="11779" width="67.42578125" style="296" customWidth="1"/>
    <col min="11780" max="11780" width="24.42578125" style="296" customWidth="1"/>
    <col min="11781" max="12032" width="9.140625" style="296"/>
    <col min="12033" max="12033" width="7.85546875" style="296" customWidth="1"/>
    <col min="12034" max="12034" width="10.7109375" style="296" customWidth="1"/>
    <col min="12035" max="12035" width="67.42578125" style="296" customWidth="1"/>
    <col min="12036" max="12036" width="24.42578125" style="296" customWidth="1"/>
    <col min="12037" max="12288" width="9.140625" style="296"/>
    <col min="12289" max="12289" width="7.85546875" style="296" customWidth="1"/>
    <col min="12290" max="12290" width="10.7109375" style="296" customWidth="1"/>
    <col min="12291" max="12291" width="67.42578125" style="296" customWidth="1"/>
    <col min="12292" max="12292" width="24.42578125" style="296" customWidth="1"/>
    <col min="12293" max="12544" width="9.140625" style="296"/>
    <col min="12545" max="12545" width="7.85546875" style="296" customWidth="1"/>
    <col min="12546" max="12546" width="10.7109375" style="296" customWidth="1"/>
    <col min="12547" max="12547" width="67.42578125" style="296" customWidth="1"/>
    <col min="12548" max="12548" width="24.42578125" style="296" customWidth="1"/>
    <col min="12549" max="12800" width="9.140625" style="296"/>
    <col min="12801" max="12801" width="7.85546875" style="296" customWidth="1"/>
    <col min="12802" max="12802" width="10.7109375" style="296" customWidth="1"/>
    <col min="12803" max="12803" width="67.42578125" style="296" customWidth="1"/>
    <col min="12804" max="12804" width="24.42578125" style="296" customWidth="1"/>
    <col min="12805" max="13056" width="9.140625" style="296"/>
    <col min="13057" max="13057" width="7.85546875" style="296" customWidth="1"/>
    <col min="13058" max="13058" width="10.7109375" style="296" customWidth="1"/>
    <col min="13059" max="13059" width="67.42578125" style="296" customWidth="1"/>
    <col min="13060" max="13060" width="24.42578125" style="296" customWidth="1"/>
    <col min="13061" max="13312" width="9.140625" style="296"/>
    <col min="13313" max="13313" width="7.85546875" style="296" customWidth="1"/>
    <col min="13314" max="13314" width="10.7109375" style="296" customWidth="1"/>
    <col min="13315" max="13315" width="67.42578125" style="296" customWidth="1"/>
    <col min="13316" max="13316" width="24.42578125" style="296" customWidth="1"/>
    <col min="13317" max="13568" width="9.140625" style="296"/>
    <col min="13569" max="13569" width="7.85546875" style="296" customWidth="1"/>
    <col min="13570" max="13570" width="10.7109375" style="296" customWidth="1"/>
    <col min="13571" max="13571" width="67.42578125" style="296" customWidth="1"/>
    <col min="13572" max="13572" width="24.42578125" style="296" customWidth="1"/>
    <col min="13573" max="13824" width="9.140625" style="296"/>
    <col min="13825" max="13825" width="7.85546875" style="296" customWidth="1"/>
    <col min="13826" max="13826" width="10.7109375" style="296" customWidth="1"/>
    <col min="13827" max="13827" width="67.42578125" style="296" customWidth="1"/>
    <col min="13828" max="13828" width="24.42578125" style="296" customWidth="1"/>
    <col min="13829" max="14080" width="9.140625" style="296"/>
    <col min="14081" max="14081" width="7.85546875" style="296" customWidth="1"/>
    <col min="14082" max="14082" width="10.7109375" style="296" customWidth="1"/>
    <col min="14083" max="14083" width="67.42578125" style="296" customWidth="1"/>
    <col min="14084" max="14084" width="24.42578125" style="296" customWidth="1"/>
    <col min="14085" max="14336" width="9.140625" style="296"/>
    <col min="14337" max="14337" width="7.85546875" style="296" customWidth="1"/>
    <col min="14338" max="14338" width="10.7109375" style="296" customWidth="1"/>
    <col min="14339" max="14339" width="67.42578125" style="296" customWidth="1"/>
    <col min="14340" max="14340" width="24.42578125" style="296" customWidth="1"/>
    <col min="14341" max="14592" width="9.140625" style="296"/>
    <col min="14593" max="14593" width="7.85546875" style="296" customWidth="1"/>
    <col min="14594" max="14594" width="10.7109375" style="296" customWidth="1"/>
    <col min="14595" max="14595" width="67.42578125" style="296" customWidth="1"/>
    <col min="14596" max="14596" width="24.42578125" style="296" customWidth="1"/>
    <col min="14597" max="14848" width="9.140625" style="296"/>
    <col min="14849" max="14849" width="7.85546875" style="296" customWidth="1"/>
    <col min="14850" max="14850" width="10.7109375" style="296" customWidth="1"/>
    <col min="14851" max="14851" width="67.42578125" style="296" customWidth="1"/>
    <col min="14852" max="14852" width="24.42578125" style="296" customWidth="1"/>
    <col min="14853" max="15104" width="9.140625" style="296"/>
    <col min="15105" max="15105" width="7.85546875" style="296" customWidth="1"/>
    <col min="15106" max="15106" width="10.7109375" style="296" customWidth="1"/>
    <col min="15107" max="15107" width="67.42578125" style="296" customWidth="1"/>
    <col min="15108" max="15108" width="24.42578125" style="296" customWidth="1"/>
    <col min="15109" max="15360" width="9.140625" style="296"/>
    <col min="15361" max="15361" width="7.85546875" style="296" customWidth="1"/>
    <col min="15362" max="15362" width="10.7109375" style="296" customWidth="1"/>
    <col min="15363" max="15363" width="67.42578125" style="296" customWidth="1"/>
    <col min="15364" max="15364" width="24.42578125" style="296" customWidth="1"/>
    <col min="15365" max="15616" width="9.140625" style="296"/>
    <col min="15617" max="15617" width="7.85546875" style="296" customWidth="1"/>
    <col min="15618" max="15618" width="10.7109375" style="296" customWidth="1"/>
    <col min="15619" max="15619" width="67.42578125" style="296" customWidth="1"/>
    <col min="15620" max="15620" width="24.42578125" style="296" customWidth="1"/>
    <col min="15621" max="15872" width="9.140625" style="296"/>
    <col min="15873" max="15873" width="7.85546875" style="296" customWidth="1"/>
    <col min="15874" max="15874" width="10.7109375" style="296" customWidth="1"/>
    <col min="15875" max="15875" width="67.42578125" style="296" customWidth="1"/>
    <col min="15876" max="15876" width="24.42578125" style="296" customWidth="1"/>
    <col min="15877" max="16128" width="9.140625" style="296"/>
    <col min="16129" max="16129" width="7.85546875" style="296" customWidth="1"/>
    <col min="16130" max="16130" width="10.7109375" style="296" customWidth="1"/>
    <col min="16131" max="16131" width="67.42578125" style="296" customWidth="1"/>
    <col min="16132" max="16132" width="24.42578125" style="296" customWidth="1"/>
    <col min="16133" max="16384" width="9.140625" style="296"/>
  </cols>
  <sheetData>
    <row r="1" spans="1:3" x14ac:dyDescent="0.25">
      <c r="C1" s="17" t="s">
        <v>2540</v>
      </c>
    </row>
    <row r="4" spans="1:3" ht="15.75" x14ac:dyDescent="0.25">
      <c r="A4" s="413" t="s">
        <v>2541</v>
      </c>
      <c r="B4" s="413"/>
      <c r="C4" s="413"/>
    </row>
    <row r="5" spans="1:3" x14ac:dyDescent="0.25">
      <c r="A5" s="298" t="s">
        <v>2542</v>
      </c>
      <c r="B5" s="298" t="s">
        <v>2543</v>
      </c>
    </row>
    <row r="6" spans="1:3" s="300" customFormat="1" ht="12.75" x14ac:dyDescent="0.2">
      <c r="A6" s="414" t="s">
        <v>2544</v>
      </c>
      <c r="B6" s="415"/>
      <c r="C6" s="299" t="s">
        <v>2545</v>
      </c>
    </row>
    <row r="7" spans="1:3" s="300" customFormat="1" ht="12.75" x14ac:dyDescent="0.2">
      <c r="A7" s="301"/>
      <c r="B7" s="302">
        <v>1</v>
      </c>
      <c r="C7" s="303" t="s">
        <v>2546</v>
      </c>
    </row>
    <row r="8" spans="1:3" s="300" customFormat="1" ht="12.75" x14ac:dyDescent="0.2">
      <c r="A8" s="304">
        <v>1</v>
      </c>
      <c r="B8" s="305" t="s">
        <v>2547</v>
      </c>
      <c r="C8" s="306" t="s">
        <v>2548</v>
      </c>
    </row>
    <row r="9" spans="1:3" s="300" customFormat="1" ht="12.75" x14ac:dyDescent="0.2">
      <c r="A9" s="307" t="s">
        <v>2547</v>
      </c>
      <c r="B9" s="307" t="s">
        <v>2549</v>
      </c>
      <c r="C9" s="308" t="s">
        <v>2550</v>
      </c>
    </row>
    <row r="10" spans="1:3" s="300" customFormat="1" ht="12.75" x14ac:dyDescent="0.2">
      <c r="A10" s="307" t="s">
        <v>71</v>
      </c>
      <c r="B10" s="307" t="s">
        <v>2551</v>
      </c>
      <c r="C10" s="308" t="s">
        <v>2552</v>
      </c>
    </row>
    <row r="11" spans="1:3" s="300" customFormat="1" ht="12.75" x14ac:dyDescent="0.2">
      <c r="A11" s="307" t="s">
        <v>2553</v>
      </c>
      <c r="B11" s="307" t="s">
        <v>2554</v>
      </c>
      <c r="C11" s="308" t="s">
        <v>2555</v>
      </c>
    </row>
    <row r="12" spans="1:3" s="300" customFormat="1" ht="12.75" x14ac:dyDescent="0.2">
      <c r="A12" s="307" t="s">
        <v>72</v>
      </c>
      <c r="B12" s="307" t="s">
        <v>2556</v>
      </c>
      <c r="C12" s="308" t="s">
        <v>2557</v>
      </c>
    </row>
    <row r="13" spans="1:3" s="300" customFormat="1" ht="12.75" x14ac:dyDescent="0.2">
      <c r="A13" s="307" t="s">
        <v>73</v>
      </c>
      <c r="B13" s="307" t="s">
        <v>71</v>
      </c>
      <c r="C13" s="308" t="s">
        <v>2558</v>
      </c>
    </row>
    <row r="14" spans="1:3" s="300" customFormat="1" ht="12.75" x14ac:dyDescent="0.2">
      <c r="A14" s="309">
        <v>3</v>
      </c>
      <c r="B14" s="307" t="s">
        <v>2553</v>
      </c>
      <c r="C14" s="308" t="s">
        <v>2559</v>
      </c>
    </row>
    <row r="15" spans="1:3" s="300" customFormat="1" ht="12.75" x14ac:dyDescent="0.2">
      <c r="A15" s="307" t="s">
        <v>695</v>
      </c>
      <c r="B15" s="307" t="s">
        <v>74</v>
      </c>
      <c r="C15" s="308" t="s">
        <v>2560</v>
      </c>
    </row>
    <row r="16" spans="1:3" s="300" customFormat="1" ht="12.75" x14ac:dyDescent="0.2">
      <c r="A16" s="307" t="s">
        <v>2561</v>
      </c>
      <c r="B16" s="307" t="s">
        <v>2562</v>
      </c>
      <c r="C16" s="308" t="s">
        <v>2563</v>
      </c>
    </row>
    <row r="17" spans="1:3" s="300" customFormat="1" ht="12.75" x14ac:dyDescent="0.2">
      <c r="A17" s="307" t="s">
        <v>75</v>
      </c>
      <c r="B17" s="307" t="s">
        <v>72</v>
      </c>
      <c r="C17" s="308" t="s">
        <v>2564</v>
      </c>
    </row>
    <row r="18" spans="1:3" s="300" customFormat="1" ht="12.75" x14ac:dyDescent="0.2">
      <c r="A18" s="307" t="s">
        <v>1595</v>
      </c>
      <c r="B18" s="307" t="s">
        <v>76</v>
      </c>
      <c r="C18" s="308" t="s">
        <v>2565</v>
      </c>
    </row>
    <row r="19" spans="1:3" s="300" customFormat="1" ht="12.75" x14ac:dyDescent="0.2">
      <c r="A19" s="307" t="s">
        <v>1599</v>
      </c>
      <c r="B19" s="307" t="s">
        <v>77</v>
      </c>
      <c r="C19" s="308" t="s">
        <v>2566</v>
      </c>
    </row>
    <row r="20" spans="1:3" s="300" customFormat="1" ht="12.75" x14ac:dyDescent="0.2">
      <c r="A20" s="307" t="s">
        <v>1602</v>
      </c>
      <c r="B20" s="307" t="s">
        <v>2567</v>
      </c>
      <c r="C20" s="308" t="s">
        <v>2568</v>
      </c>
    </row>
    <row r="21" spans="1:3" s="300" customFormat="1" ht="12.75" x14ac:dyDescent="0.2">
      <c r="A21" s="307" t="s">
        <v>1607</v>
      </c>
      <c r="B21" s="307" t="s">
        <v>78</v>
      </c>
      <c r="C21" s="308" t="s">
        <v>2569</v>
      </c>
    </row>
    <row r="22" spans="1:3" s="300" customFormat="1" ht="12.75" x14ac:dyDescent="0.2">
      <c r="A22" s="307" t="s">
        <v>79</v>
      </c>
      <c r="B22" s="307" t="s">
        <v>2570</v>
      </c>
      <c r="C22" s="308" t="s">
        <v>2571</v>
      </c>
    </row>
    <row r="23" spans="1:3" s="300" customFormat="1" ht="12.75" x14ac:dyDescent="0.2">
      <c r="A23" s="307" t="s">
        <v>80</v>
      </c>
      <c r="B23" s="307" t="s">
        <v>2572</v>
      </c>
      <c r="C23" s="308" t="s">
        <v>2573</v>
      </c>
    </row>
    <row r="24" spans="1:3" s="300" customFormat="1" ht="12.75" x14ac:dyDescent="0.2">
      <c r="A24" s="307" t="s">
        <v>81</v>
      </c>
      <c r="B24" s="307" t="s">
        <v>82</v>
      </c>
      <c r="C24" s="308" t="s">
        <v>2574</v>
      </c>
    </row>
    <row r="25" spans="1:3" s="300" customFormat="1" ht="12.75" x14ac:dyDescent="0.2">
      <c r="A25" s="310" t="s">
        <v>83</v>
      </c>
      <c r="B25" s="307" t="s">
        <v>84</v>
      </c>
      <c r="C25" s="308" t="s">
        <v>2575</v>
      </c>
    </row>
    <row r="26" spans="1:3" s="300" customFormat="1" ht="25.5" x14ac:dyDescent="0.2">
      <c r="A26" s="310" t="s">
        <v>85</v>
      </c>
      <c r="B26" s="311" t="s">
        <v>591</v>
      </c>
      <c r="C26" s="312" t="s">
        <v>2576</v>
      </c>
    </row>
    <row r="27" spans="1:3" s="300" customFormat="1" ht="12.75" x14ac:dyDescent="0.2">
      <c r="A27" s="313" t="s">
        <v>1857</v>
      </c>
      <c r="B27" s="314" t="s">
        <v>86</v>
      </c>
      <c r="C27" s="315" t="s">
        <v>2577</v>
      </c>
    </row>
    <row r="28" spans="1:3" s="300" customFormat="1" ht="12.75" x14ac:dyDescent="0.2">
      <c r="A28" s="301"/>
      <c r="B28" s="302">
        <v>2</v>
      </c>
      <c r="C28" s="303" t="s">
        <v>2578</v>
      </c>
    </row>
    <row r="29" spans="1:3" s="300" customFormat="1" ht="25.5" x14ac:dyDescent="0.2">
      <c r="A29" s="316" t="s">
        <v>1910</v>
      </c>
      <c r="B29" s="316" t="s">
        <v>2579</v>
      </c>
      <c r="C29" s="306" t="s">
        <v>2580</v>
      </c>
    </row>
    <row r="30" spans="1:3" s="300" customFormat="1" ht="12.75" x14ac:dyDescent="0.2">
      <c r="A30" s="301"/>
      <c r="B30" s="302" t="s">
        <v>87</v>
      </c>
      <c r="C30" s="303" t="s">
        <v>2581</v>
      </c>
    </row>
    <row r="31" spans="1:3" s="300" customFormat="1" ht="12.75" x14ac:dyDescent="0.2">
      <c r="A31" s="310" t="s">
        <v>1914</v>
      </c>
      <c r="B31" s="310" t="s">
        <v>695</v>
      </c>
      <c r="C31" s="308" t="s">
        <v>2582</v>
      </c>
    </row>
    <row r="32" spans="1:3" s="300" customFormat="1" ht="12.75" x14ac:dyDescent="0.2">
      <c r="A32" s="310" t="s">
        <v>2583</v>
      </c>
      <c r="B32" s="310" t="s">
        <v>2584</v>
      </c>
      <c r="C32" s="308" t="s">
        <v>2585</v>
      </c>
    </row>
    <row r="33" spans="1:3" s="300" customFormat="1" ht="12.75" x14ac:dyDescent="0.2">
      <c r="A33" s="310" t="s">
        <v>2586</v>
      </c>
      <c r="B33" s="310" t="s">
        <v>2587</v>
      </c>
      <c r="C33" s="308" t="s">
        <v>2588</v>
      </c>
    </row>
    <row r="34" spans="1:3" s="300" customFormat="1" ht="12.75" x14ac:dyDescent="0.2">
      <c r="A34" s="310" t="s">
        <v>1917</v>
      </c>
      <c r="B34" s="310" t="s">
        <v>2561</v>
      </c>
      <c r="C34" s="308" t="s">
        <v>2589</v>
      </c>
    </row>
    <row r="35" spans="1:3" s="300" customFormat="1" ht="12.75" x14ac:dyDescent="0.2">
      <c r="A35" s="310" t="s">
        <v>2590</v>
      </c>
      <c r="B35" s="310" t="s">
        <v>2458</v>
      </c>
      <c r="C35" s="308" t="s">
        <v>2585</v>
      </c>
    </row>
    <row r="36" spans="1:3" s="300" customFormat="1" ht="12.75" x14ac:dyDescent="0.2">
      <c r="A36" s="310" t="s">
        <v>2591</v>
      </c>
      <c r="B36" s="310" t="s">
        <v>2592</v>
      </c>
      <c r="C36" s="308" t="s">
        <v>2588</v>
      </c>
    </row>
    <row r="37" spans="1:3" s="300" customFormat="1" ht="12.75" x14ac:dyDescent="0.2">
      <c r="A37" s="310" t="s">
        <v>1919</v>
      </c>
      <c r="B37" s="310" t="s">
        <v>2593</v>
      </c>
      <c r="C37" s="308" t="s">
        <v>2594</v>
      </c>
    </row>
    <row r="38" spans="1:3" s="300" customFormat="1" ht="12.75" x14ac:dyDescent="0.2">
      <c r="A38" s="310" t="s">
        <v>2595</v>
      </c>
      <c r="B38" s="310" t="s">
        <v>2596</v>
      </c>
      <c r="C38" s="308" t="s">
        <v>2585</v>
      </c>
    </row>
    <row r="39" spans="1:3" s="300" customFormat="1" ht="12.75" x14ac:dyDescent="0.2">
      <c r="A39" s="310" t="s">
        <v>2597</v>
      </c>
      <c r="B39" s="310" t="s">
        <v>2521</v>
      </c>
      <c r="C39" s="308" t="s">
        <v>2598</v>
      </c>
    </row>
    <row r="40" spans="1:3" s="300" customFormat="1" ht="12.75" x14ac:dyDescent="0.2">
      <c r="A40" s="310" t="s">
        <v>1921</v>
      </c>
      <c r="B40" s="310" t="s">
        <v>2599</v>
      </c>
      <c r="C40" s="308" t="s">
        <v>2600</v>
      </c>
    </row>
    <row r="41" spans="1:3" s="300" customFormat="1" ht="12.75" x14ac:dyDescent="0.2">
      <c r="A41" s="310" t="s">
        <v>2601</v>
      </c>
      <c r="B41" s="310" t="s">
        <v>2602</v>
      </c>
      <c r="C41" s="308" t="s">
        <v>2603</v>
      </c>
    </row>
    <row r="42" spans="1:3" s="300" customFormat="1" ht="12.75" x14ac:dyDescent="0.2">
      <c r="A42" s="317" t="s">
        <v>2604</v>
      </c>
      <c r="B42" s="317" t="s">
        <v>2605</v>
      </c>
      <c r="C42" s="318" t="s">
        <v>2598</v>
      </c>
    </row>
    <row r="43" spans="1:3" s="300" customFormat="1" ht="12.75" x14ac:dyDescent="0.2">
      <c r="C43" s="319"/>
    </row>
    <row r="44" spans="1:3" s="300" customFormat="1" ht="12.75" x14ac:dyDescent="0.2">
      <c r="A44" s="300" t="s">
        <v>2606</v>
      </c>
      <c r="C44" s="319"/>
    </row>
    <row r="45" spans="1:3" s="300" customFormat="1" ht="12.75" x14ac:dyDescent="0.2">
      <c r="A45" s="300" t="s">
        <v>2607</v>
      </c>
      <c r="C45" s="319"/>
    </row>
    <row r="46" spans="1:3" x14ac:dyDescent="0.25">
      <c r="B46" s="320"/>
    </row>
    <row r="47" spans="1:3" x14ac:dyDescent="0.25">
      <c r="A47" s="320"/>
      <c r="B47" s="321"/>
    </row>
    <row r="48" spans="1:3" x14ac:dyDescent="0.25">
      <c r="A48" s="321"/>
      <c r="B48" s="321"/>
    </row>
    <row r="49" spans="1:3" x14ac:dyDescent="0.25">
      <c r="A49" s="321"/>
      <c r="B49" s="321"/>
    </row>
    <row r="50" spans="1:3" x14ac:dyDescent="0.25">
      <c r="A50" s="321"/>
      <c r="B50" s="321"/>
    </row>
    <row r="51" spans="1:3" x14ac:dyDescent="0.25">
      <c r="A51" s="321"/>
      <c r="B51" s="321"/>
    </row>
    <row r="52" spans="1:3" x14ac:dyDescent="0.25">
      <c r="A52" s="321"/>
      <c r="B52" s="321"/>
    </row>
    <row r="53" spans="1:3" x14ac:dyDescent="0.25">
      <c r="B53" s="321"/>
      <c r="C53" s="322"/>
    </row>
    <row r="54" spans="1:3" x14ac:dyDescent="0.25">
      <c r="B54" s="321"/>
      <c r="C54" s="322"/>
    </row>
  </sheetData>
  <mergeCells count="2">
    <mergeCell ref="A4:C4"/>
    <mergeCell ref="A6:B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E1644"/>
  <sheetViews>
    <sheetView zoomScale="70" zoomScaleNormal="70" workbookViewId="0">
      <selection activeCell="E3" sqref="E3"/>
    </sheetView>
  </sheetViews>
  <sheetFormatPr defaultRowHeight="12.75" x14ac:dyDescent="0.2"/>
  <cols>
    <col min="1" max="1" width="14.7109375" style="19" customWidth="1"/>
    <col min="2" max="2" width="17.28515625" style="1" customWidth="1"/>
    <col min="3" max="3" width="13" style="1" customWidth="1"/>
    <col min="4" max="4" width="12.85546875" style="1" customWidth="1"/>
    <col min="5" max="5" width="38.28515625" style="1" customWidth="1"/>
    <col min="6" max="6" width="18.85546875" style="1" customWidth="1"/>
    <col min="7" max="7" width="9.28515625" style="1" customWidth="1"/>
    <col min="8" max="9" width="18" style="1" customWidth="1"/>
    <col min="10" max="10" width="25" style="1" customWidth="1"/>
    <col min="11" max="16" width="9.28515625" style="1" customWidth="1"/>
    <col min="17" max="22" width="9.42578125" style="1" customWidth="1"/>
    <col min="23" max="23" width="13.28515625" style="1" customWidth="1"/>
    <col min="24" max="24" width="14.140625" style="1" customWidth="1"/>
    <col min="25" max="25" width="15.28515625" style="1" customWidth="1"/>
    <col min="26" max="26" width="14.28515625" style="1" customWidth="1"/>
    <col min="27" max="27" width="12.5703125" style="1" customWidth="1"/>
    <col min="28" max="28" width="12.7109375" style="22" customWidth="1"/>
    <col min="29" max="29" width="12.7109375" style="1" customWidth="1"/>
    <col min="30" max="30" width="30.42578125" style="1" customWidth="1"/>
    <col min="31" max="31" width="27.85546875" style="1" customWidth="1"/>
    <col min="32" max="32" width="13" style="1" customWidth="1"/>
    <col min="33" max="33" width="19.7109375" style="1" customWidth="1"/>
    <col min="34" max="35" width="30.42578125" style="1" customWidth="1"/>
    <col min="36" max="16384" width="9.140625" style="1"/>
  </cols>
  <sheetData>
    <row r="1" spans="1:109" ht="15" x14ac:dyDescent="0.25">
      <c r="AI1" s="17" t="s">
        <v>134</v>
      </c>
    </row>
    <row r="2" spans="1:109" ht="15" x14ac:dyDescent="0.25">
      <c r="AI2" s="17"/>
    </row>
    <row r="4" spans="1:109" ht="18.75" customHeight="1" x14ac:dyDescent="0.2">
      <c r="A4" s="416" t="s">
        <v>2535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6"/>
      <c r="T4" s="416"/>
      <c r="U4" s="416"/>
      <c r="V4" s="416"/>
      <c r="W4" s="416"/>
      <c r="X4" s="416"/>
      <c r="Y4" s="416"/>
      <c r="Z4" s="416"/>
      <c r="AA4" s="416"/>
      <c r="AB4" s="416"/>
      <c r="AC4" s="416"/>
      <c r="AD4" s="416"/>
      <c r="AE4" s="416"/>
      <c r="AF4" s="416"/>
      <c r="AG4" s="416"/>
    </row>
    <row r="5" spans="1:109" ht="19.5" customHeight="1" thickBot="1" x14ac:dyDescent="0.3">
      <c r="A5" s="417" t="s">
        <v>356</v>
      </c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2"/>
      <c r="P5" s="2"/>
      <c r="Q5" s="418" t="s">
        <v>357</v>
      </c>
      <c r="R5" s="418"/>
      <c r="S5" s="418"/>
      <c r="T5" s="418"/>
      <c r="U5" s="418"/>
      <c r="V5" s="418"/>
      <c r="W5" s="418"/>
      <c r="X5" s="418"/>
      <c r="Y5" s="418"/>
      <c r="Z5" s="418"/>
      <c r="AA5" s="418"/>
      <c r="AB5" s="418"/>
      <c r="AC5" s="418"/>
      <c r="AD5" s="418"/>
      <c r="AE5" s="418"/>
      <c r="AF5" s="418"/>
      <c r="AG5" s="418"/>
    </row>
    <row r="6" spans="1:109" ht="49.5" customHeight="1" x14ac:dyDescent="0.2">
      <c r="A6" s="419" t="s">
        <v>88</v>
      </c>
      <c r="B6" s="422" t="s">
        <v>117</v>
      </c>
      <c r="C6" s="425" t="s">
        <v>19</v>
      </c>
      <c r="D6" s="422" t="s">
        <v>118</v>
      </c>
      <c r="E6" s="428" t="s">
        <v>89</v>
      </c>
      <c r="F6" s="422" t="s">
        <v>90</v>
      </c>
      <c r="G6" s="431" t="s">
        <v>91</v>
      </c>
      <c r="H6" s="432"/>
      <c r="I6" s="422" t="s">
        <v>92</v>
      </c>
      <c r="J6" s="428" t="s">
        <v>124</v>
      </c>
      <c r="K6" s="435" t="s">
        <v>93</v>
      </c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7"/>
      <c r="X6" s="428" t="s">
        <v>94</v>
      </c>
      <c r="Y6" s="428" t="s">
        <v>95</v>
      </c>
      <c r="Z6" s="428" t="s">
        <v>403</v>
      </c>
      <c r="AA6" s="428" t="s">
        <v>96</v>
      </c>
      <c r="AB6" s="422" t="s">
        <v>35</v>
      </c>
      <c r="AC6" s="422" t="s">
        <v>143</v>
      </c>
      <c r="AD6" s="428" t="s">
        <v>97</v>
      </c>
      <c r="AE6" s="428" t="s">
        <v>98</v>
      </c>
      <c r="AF6" s="428" t="s">
        <v>99</v>
      </c>
      <c r="AG6" s="428" t="s">
        <v>21</v>
      </c>
      <c r="AH6" s="428" t="s">
        <v>100</v>
      </c>
      <c r="AI6" s="428" t="s">
        <v>101</v>
      </c>
    </row>
    <row r="7" spans="1:109" x14ac:dyDescent="0.2">
      <c r="A7" s="420"/>
      <c r="B7" s="423"/>
      <c r="C7" s="426"/>
      <c r="D7" s="423"/>
      <c r="E7" s="429"/>
      <c r="F7" s="423"/>
      <c r="G7" s="433"/>
      <c r="H7" s="434"/>
      <c r="I7" s="423"/>
      <c r="J7" s="429"/>
      <c r="K7" s="438" t="s">
        <v>102</v>
      </c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40"/>
      <c r="W7" s="441" t="s">
        <v>103</v>
      </c>
      <c r="X7" s="429"/>
      <c r="Y7" s="429"/>
      <c r="Z7" s="429"/>
      <c r="AA7" s="429"/>
      <c r="AB7" s="423"/>
      <c r="AC7" s="423"/>
      <c r="AD7" s="429"/>
      <c r="AE7" s="429"/>
      <c r="AF7" s="429"/>
      <c r="AG7" s="429"/>
      <c r="AH7" s="429"/>
      <c r="AI7" s="429"/>
    </row>
    <row r="8" spans="1:109" ht="172.5" customHeight="1" thickBot="1" x14ac:dyDescent="0.25">
      <c r="A8" s="421"/>
      <c r="B8" s="424"/>
      <c r="C8" s="427"/>
      <c r="D8" s="424"/>
      <c r="E8" s="430"/>
      <c r="F8" s="424"/>
      <c r="G8" s="3" t="s">
        <v>43</v>
      </c>
      <c r="H8" s="3" t="s">
        <v>104</v>
      </c>
      <c r="I8" s="424"/>
      <c r="J8" s="430"/>
      <c r="K8" s="4" t="s">
        <v>105</v>
      </c>
      <c r="L8" s="4" t="s">
        <v>106</v>
      </c>
      <c r="M8" s="4" t="s">
        <v>107</v>
      </c>
      <c r="N8" s="4" t="s">
        <v>108</v>
      </c>
      <c r="O8" s="4" t="s">
        <v>109</v>
      </c>
      <c r="P8" s="4" t="s">
        <v>110</v>
      </c>
      <c r="Q8" s="4" t="s">
        <v>111</v>
      </c>
      <c r="R8" s="4" t="s">
        <v>112</v>
      </c>
      <c r="S8" s="4" t="s">
        <v>113</v>
      </c>
      <c r="T8" s="4" t="s">
        <v>114</v>
      </c>
      <c r="U8" s="4" t="s">
        <v>115</v>
      </c>
      <c r="V8" s="5" t="s">
        <v>116</v>
      </c>
      <c r="W8" s="442"/>
      <c r="X8" s="430"/>
      <c r="Y8" s="430"/>
      <c r="Z8" s="430"/>
      <c r="AA8" s="430"/>
      <c r="AB8" s="424"/>
      <c r="AC8" s="424"/>
      <c r="AD8" s="430"/>
      <c r="AE8" s="430"/>
      <c r="AF8" s="430"/>
      <c r="AG8" s="430"/>
      <c r="AH8" s="430"/>
      <c r="AI8" s="430"/>
    </row>
    <row r="9" spans="1:109" ht="39" customHeight="1" thickBot="1" x14ac:dyDescent="0.25">
      <c r="A9" s="6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  <c r="Q9" s="7">
        <v>17</v>
      </c>
      <c r="R9" s="7">
        <v>18</v>
      </c>
      <c r="S9" s="7">
        <v>19</v>
      </c>
      <c r="T9" s="7">
        <v>20</v>
      </c>
      <c r="U9" s="7">
        <v>21</v>
      </c>
      <c r="V9" s="7">
        <v>22</v>
      </c>
      <c r="W9" s="7">
        <v>23</v>
      </c>
      <c r="X9" s="7">
        <v>24</v>
      </c>
      <c r="Y9" s="7">
        <v>25</v>
      </c>
      <c r="Z9" s="7">
        <v>26</v>
      </c>
      <c r="AA9" s="7">
        <v>27</v>
      </c>
      <c r="AB9" s="21">
        <v>28</v>
      </c>
      <c r="AC9" s="7">
        <v>29</v>
      </c>
      <c r="AD9" s="7">
        <v>30</v>
      </c>
      <c r="AE9" s="7">
        <v>31</v>
      </c>
      <c r="AF9" s="7">
        <v>32</v>
      </c>
      <c r="AG9" s="7">
        <v>33</v>
      </c>
      <c r="AH9" s="7">
        <v>34</v>
      </c>
      <c r="AI9" s="7">
        <v>35</v>
      </c>
    </row>
    <row r="10" spans="1:109" s="46" customFormat="1" ht="40.5" customHeight="1" x14ac:dyDescent="0.25">
      <c r="A10" s="23" t="s">
        <v>13</v>
      </c>
      <c r="B10" s="24" t="s">
        <v>145</v>
      </c>
      <c r="C10" s="61" t="s">
        <v>146</v>
      </c>
      <c r="D10" s="35"/>
      <c r="E10" s="26" t="s">
        <v>154</v>
      </c>
      <c r="F10" s="36"/>
      <c r="G10" s="28">
        <v>166</v>
      </c>
      <c r="H10" s="28" t="s">
        <v>422</v>
      </c>
      <c r="I10" s="27" t="s">
        <v>139</v>
      </c>
      <c r="J10" s="57"/>
      <c r="K10" s="57">
        <f t="shared" ref="K10:K15" si="0">W10/12</f>
        <v>8.3333333333333339</v>
      </c>
      <c r="L10" s="57">
        <v>8.3333333333333339</v>
      </c>
      <c r="M10" s="57">
        <v>8.3333333333333339</v>
      </c>
      <c r="N10" s="57">
        <v>8.3333333333333339</v>
      </c>
      <c r="O10" s="57">
        <v>8.3333333333333339</v>
      </c>
      <c r="P10" s="57">
        <v>8.3333333333333339</v>
      </c>
      <c r="Q10" s="57">
        <v>8.3333333333333339</v>
      </c>
      <c r="R10" s="57">
        <v>8.3333333333333339</v>
      </c>
      <c r="S10" s="57">
        <v>8.3333333333333339</v>
      </c>
      <c r="T10" s="57">
        <v>8.3333333333333339</v>
      </c>
      <c r="U10" s="57">
        <v>8.3333333333333339</v>
      </c>
      <c r="V10" s="57">
        <v>8.3333333333333339</v>
      </c>
      <c r="W10" s="29">
        <v>100</v>
      </c>
      <c r="X10" s="29"/>
      <c r="Y10" s="30">
        <v>20.21</v>
      </c>
      <c r="Z10" s="30">
        <f>Y10*W10*1.038</f>
        <v>2097.7980000000002</v>
      </c>
      <c r="AA10" s="31"/>
      <c r="AB10" s="32" t="s">
        <v>84</v>
      </c>
      <c r="AC10" s="25" t="s">
        <v>142</v>
      </c>
      <c r="AD10" s="27" t="s">
        <v>120</v>
      </c>
      <c r="AE10" s="27"/>
      <c r="AF10" s="25" t="s">
        <v>144</v>
      </c>
      <c r="AG10" s="25" t="s">
        <v>1159</v>
      </c>
      <c r="AH10" s="33" t="s">
        <v>1266</v>
      </c>
      <c r="AI10" s="27" t="s">
        <v>141</v>
      </c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</row>
    <row r="11" spans="1:109" s="46" customFormat="1" ht="40.5" customHeight="1" x14ac:dyDescent="0.25">
      <c r="A11" s="23" t="s">
        <v>13</v>
      </c>
      <c r="B11" s="24" t="s">
        <v>145</v>
      </c>
      <c r="C11" s="61" t="s">
        <v>146</v>
      </c>
      <c r="D11" s="35"/>
      <c r="E11" s="26" t="s">
        <v>155</v>
      </c>
      <c r="F11" s="36"/>
      <c r="G11" s="28">
        <v>166</v>
      </c>
      <c r="H11" s="28" t="s">
        <v>422</v>
      </c>
      <c r="I11" s="27" t="s">
        <v>139</v>
      </c>
      <c r="J11" s="57"/>
      <c r="K11" s="57">
        <f t="shared" si="0"/>
        <v>12.5</v>
      </c>
      <c r="L11" s="57">
        <v>12.5</v>
      </c>
      <c r="M11" s="57">
        <v>12.5</v>
      </c>
      <c r="N11" s="57">
        <v>12.5</v>
      </c>
      <c r="O11" s="57">
        <v>12.5</v>
      </c>
      <c r="P11" s="57">
        <v>12.5</v>
      </c>
      <c r="Q11" s="57">
        <v>12.5</v>
      </c>
      <c r="R11" s="57">
        <v>12.5</v>
      </c>
      <c r="S11" s="57">
        <v>12.5</v>
      </c>
      <c r="T11" s="57">
        <v>12.5</v>
      </c>
      <c r="U11" s="57">
        <v>12.5</v>
      </c>
      <c r="V11" s="57">
        <v>12.5</v>
      </c>
      <c r="W11" s="29">
        <v>150</v>
      </c>
      <c r="X11" s="29"/>
      <c r="Y11" s="30">
        <v>20.95</v>
      </c>
      <c r="Z11" s="30">
        <f t="shared" ref="Z11:Z74" si="1">Y11*W11*1.038</f>
        <v>3261.915</v>
      </c>
      <c r="AA11" s="31"/>
      <c r="AB11" s="32" t="s">
        <v>84</v>
      </c>
      <c r="AC11" s="25" t="s">
        <v>142</v>
      </c>
      <c r="AD11" s="27" t="s">
        <v>120</v>
      </c>
      <c r="AE11" s="27"/>
      <c r="AF11" s="25" t="s">
        <v>144</v>
      </c>
      <c r="AG11" s="25" t="s">
        <v>1159</v>
      </c>
      <c r="AH11" s="33" t="s">
        <v>1266</v>
      </c>
      <c r="AI11" s="27" t="s">
        <v>141</v>
      </c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</row>
    <row r="12" spans="1:109" s="46" customFormat="1" ht="40.5" customHeight="1" x14ac:dyDescent="0.25">
      <c r="A12" s="23" t="s">
        <v>13</v>
      </c>
      <c r="B12" s="24" t="s">
        <v>145</v>
      </c>
      <c r="C12" s="61" t="s">
        <v>146</v>
      </c>
      <c r="D12" s="35"/>
      <c r="E12" s="26" t="s">
        <v>1209</v>
      </c>
      <c r="F12" s="36"/>
      <c r="G12" s="28">
        <v>166</v>
      </c>
      <c r="H12" s="28" t="s">
        <v>422</v>
      </c>
      <c r="I12" s="27" t="s">
        <v>139</v>
      </c>
      <c r="J12" s="57"/>
      <c r="K12" s="57">
        <f t="shared" si="0"/>
        <v>8.3333333333333339</v>
      </c>
      <c r="L12" s="57">
        <v>8.3333333333333339</v>
      </c>
      <c r="M12" s="57">
        <v>8.3333333333333339</v>
      </c>
      <c r="N12" s="57">
        <v>8.3333333333333339</v>
      </c>
      <c r="O12" s="57">
        <v>8.3333333333333339</v>
      </c>
      <c r="P12" s="57">
        <v>8.3333333333333339</v>
      </c>
      <c r="Q12" s="57">
        <v>8.3333333333333339</v>
      </c>
      <c r="R12" s="57">
        <v>8.3333333333333339</v>
      </c>
      <c r="S12" s="57">
        <v>8.3333333333333339</v>
      </c>
      <c r="T12" s="57">
        <v>8.3333333333333339</v>
      </c>
      <c r="U12" s="57">
        <v>8.3333333333333339</v>
      </c>
      <c r="V12" s="57">
        <v>8.3333333333333339</v>
      </c>
      <c r="W12" s="29">
        <v>100</v>
      </c>
      <c r="X12" s="29"/>
      <c r="Y12" s="30">
        <v>23.17</v>
      </c>
      <c r="Z12" s="30">
        <f t="shared" si="1"/>
        <v>2405.0460000000003</v>
      </c>
      <c r="AA12" s="31"/>
      <c r="AB12" s="32" t="s">
        <v>84</v>
      </c>
      <c r="AC12" s="25" t="s">
        <v>142</v>
      </c>
      <c r="AD12" s="27" t="s">
        <v>120</v>
      </c>
      <c r="AE12" s="27"/>
      <c r="AF12" s="25" t="s">
        <v>144</v>
      </c>
      <c r="AG12" s="25" t="s">
        <v>1159</v>
      </c>
      <c r="AH12" s="33" t="s">
        <v>1266</v>
      </c>
      <c r="AI12" s="27" t="s">
        <v>141</v>
      </c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</row>
    <row r="13" spans="1:109" s="46" customFormat="1" ht="40.5" customHeight="1" x14ac:dyDescent="0.25">
      <c r="A13" s="23" t="s">
        <v>13</v>
      </c>
      <c r="B13" s="24" t="s">
        <v>145</v>
      </c>
      <c r="C13" s="61" t="s">
        <v>146</v>
      </c>
      <c r="D13" s="35"/>
      <c r="E13" s="26" t="s">
        <v>1210</v>
      </c>
      <c r="F13" s="36"/>
      <c r="G13" s="28">
        <v>166</v>
      </c>
      <c r="H13" s="28" t="s">
        <v>422</v>
      </c>
      <c r="I13" s="27" t="s">
        <v>139</v>
      </c>
      <c r="J13" s="57"/>
      <c r="K13" s="57">
        <f t="shared" si="0"/>
        <v>15</v>
      </c>
      <c r="L13" s="57">
        <v>15</v>
      </c>
      <c r="M13" s="57">
        <v>15</v>
      </c>
      <c r="N13" s="57">
        <v>15</v>
      </c>
      <c r="O13" s="57">
        <v>15</v>
      </c>
      <c r="P13" s="57">
        <v>15</v>
      </c>
      <c r="Q13" s="57">
        <v>15</v>
      </c>
      <c r="R13" s="57">
        <v>15</v>
      </c>
      <c r="S13" s="57">
        <v>15</v>
      </c>
      <c r="T13" s="57">
        <v>15</v>
      </c>
      <c r="U13" s="57">
        <v>15</v>
      </c>
      <c r="V13" s="57">
        <v>15</v>
      </c>
      <c r="W13" s="29">
        <v>180</v>
      </c>
      <c r="X13" s="29"/>
      <c r="Y13" s="30">
        <v>17.149999999999999</v>
      </c>
      <c r="Z13" s="30">
        <f t="shared" si="1"/>
        <v>3204.3059999999996</v>
      </c>
      <c r="AA13" s="31"/>
      <c r="AB13" s="32" t="s">
        <v>84</v>
      </c>
      <c r="AC13" s="25" t="s">
        <v>142</v>
      </c>
      <c r="AD13" s="27" t="s">
        <v>120</v>
      </c>
      <c r="AE13" s="27"/>
      <c r="AF13" s="25" t="s">
        <v>144</v>
      </c>
      <c r="AG13" s="25" t="s">
        <v>1159</v>
      </c>
      <c r="AH13" s="33" t="s">
        <v>1266</v>
      </c>
      <c r="AI13" s="27" t="s">
        <v>141</v>
      </c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</row>
    <row r="14" spans="1:109" s="46" customFormat="1" ht="40.5" customHeight="1" x14ac:dyDescent="0.25">
      <c r="A14" s="23" t="s">
        <v>13</v>
      </c>
      <c r="B14" s="24" t="s">
        <v>145</v>
      </c>
      <c r="C14" s="61" t="s">
        <v>146</v>
      </c>
      <c r="D14" s="37"/>
      <c r="E14" s="26" t="s">
        <v>1211</v>
      </c>
      <c r="F14" s="37"/>
      <c r="G14" s="28">
        <v>166</v>
      </c>
      <c r="H14" s="28" t="s">
        <v>422</v>
      </c>
      <c r="I14" s="27" t="s">
        <v>139</v>
      </c>
      <c r="J14" s="37"/>
      <c r="K14" s="37">
        <f t="shared" si="0"/>
        <v>29.166666666666668</v>
      </c>
      <c r="L14" s="37">
        <v>29.166666666666668</v>
      </c>
      <c r="M14" s="37">
        <v>29.166666666666668</v>
      </c>
      <c r="N14" s="37">
        <v>29.166666666666668</v>
      </c>
      <c r="O14" s="37">
        <v>29.166666666666668</v>
      </c>
      <c r="P14" s="37">
        <v>29.166666666666668</v>
      </c>
      <c r="Q14" s="37">
        <v>29.166666666666668</v>
      </c>
      <c r="R14" s="37">
        <v>29.166666666666668</v>
      </c>
      <c r="S14" s="37">
        <v>29.166666666666668</v>
      </c>
      <c r="T14" s="37">
        <v>29.166666666666668</v>
      </c>
      <c r="U14" s="37">
        <v>29.166666666666668</v>
      </c>
      <c r="V14" s="37">
        <v>29.166666666666668</v>
      </c>
      <c r="W14" s="29">
        <v>350</v>
      </c>
      <c r="X14" s="29"/>
      <c r="Y14" s="30">
        <v>27.25</v>
      </c>
      <c r="Z14" s="30">
        <f t="shared" si="1"/>
        <v>9899.9250000000011</v>
      </c>
      <c r="AA14" s="31"/>
      <c r="AB14" s="32" t="s">
        <v>84</v>
      </c>
      <c r="AC14" s="25" t="s">
        <v>142</v>
      </c>
      <c r="AD14" s="27" t="s">
        <v>120</v>
      </c>
      <c r="AE14" s="27"/>
      <c r="AF14" s="25" t="s">
        <v>144</v>
      </c>
      <c r="AG14" s="25" t="s">
        <v>1159</v>
      </c>
      <c r="AH14" s="33" t="s">
        <v>1266</v>
      </c>
      <c r="AI14" s="27" t="s">
        <v>141</v>
      </c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</row>
    <row r="15" spans="1:109" s="46" customFormat="1" ht="40.5" customHeight="1" x14ac:dyDescent="0.25">
      <c r="A15" s="23" t="s">
        <v>13</v>
      </c>
      <c r="B15" s="24" t="s">
        <v>145</v>
      </c>
      <c r="C15" s="61" t="s">
        <v>146</v>
      </c>
      <c r="D15" s="37"/>
      <c r="E15" s="26" t="s">
        <v>157</v>
      </c>
      <c r="F15" s="37"/>
      <c r="G15" s="28">
        <v>166</v>
      </c>
      <c r="H15" s="28" t="s">
        <v>422</v>
      </c>
      <c r="I15" s="27" t="s">
        <v>139</v>
      </c>
      <c r="J15" s="37"/>
      <c r="K15" s="37">
        <f t="shared" si="0"/>
        <v>9.1666666666666661</v>
      </c>
      <c r="L15" s="37">
        <v>9.1666666666666661</v>
      </c>
      <c r="M15" s="37">
        <v>9.1666666666666661</v>
      </c>
      <c r="N15" s="37">
        <v>9.1666666666666661</v>
      </c>
      <c r="O15" s="37">
        <v>9.1666666666666661</v>
      </c>
      <c r="P15" s="37">
        <v>9.1666666666666661</v>
      </c>
      <c r="Q15" s="37">
        <v>9.1666666666666661</v>
      </c>
      <c r="R15" s="37">
        <v>9.1666666666666661</v>
      </c>
      <c r="S15" s="37">
        <v>9.1666666666666661</v>
      </c>
      <c r="T15" s="37">
        <v>9.1666666666666661</v>
      </c>
      <c r="U15" s="37">
        <v>9.1666666666666661</v>
      </c>
      <c r="V15" s="37">
        <v>9.1666666666666661</v>
      </c>
      <c r="W15" s="29">
        <v>110</v>
      </c>
      <c r="X15" s="29"/>
      <c r="Y15" s="30">
        <v>20.85</v>
      </c>
      <c r="Z15" s="30">
        <f t="shared" si="1"/>
        <v>2380.6530000000002</v>
      </c>
      <c r="AA15" s="31"/>
      <c r="AB15" s="32" t="s">
        <v>84</v>
      </c>
      <c r="AC15" s="25" t="s">
        <v>142</v>
      </c>
      <c r="AD15" s="27" t="s">
        <v>120</v>
      </c>
      <c r="AE15" s="27"/>
      <c r="AF15" s="25" t="s">
        <v>144</v>
      </c>
      <c r="AG15" s="25" t="s">
        <v>1159</v>
      </c>
      <c r="AH15" s="33" t="s">
        <v>1266</v>
      </c>
      <c r="AI15" s="27" t="s">
        <v>141</v>
      </c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</row>
    <row r="16" spans="1:109" s="46" customFormat="1" ht="40.5" customHeight="1" x14ac:dyDescent="0.25">
      <c r="A16" s="23" t="s">
        <v>13</v>
      </c>
      <c r="B16" s="24" t="s">
        <v>145</v>
      </c>
      <c r="C16" s="61" t="s">
        <v>146</v>
      </c>
      <c r="D16" s="37"/>
      <c r="E16" s="26" t="s">
        <v>156</v>
      </c>
      <c r="F16" s="37"/>
      <c r="G16" s="28">
        <v>166</v>
      </c>
      <c r="H16" s="28" t="s">
        <v>422</v>
      </c>
      <c r="I16" s="27" t="s">
        <v>139</v>
      </c>
      <c r="J16" s="37"/>
      <c r="K16" s="37">
        <v>10</v>
      </c>
      <c r="L16" s="37">
        <v>10</v>
      </c>
      <c r="M16" s="37">
        <v>10</v>
      </c>
      <c r="N16" s="37">
        <v>10</v>
      </c>
      <c r="O16" s="37">
        <v>10</v>
      </c>
      <c r="P16" s="37">
        <v>10</v>
      </c>
      <c r="Q16" s="37">
        <v>10</v>
      </c>
      <c r="R16" s="37">
        <v>10</v>
      </c>
      <c r="S16" s="37">
        <v>10</v>
      </c>
      <c r="T16" s="37">
        <v>10</v>
      </c>
      <c r="U16" s="37">
        <v>10</v>
      </c>
      <c r="V16" s="37">
        <v>10</v>
      </c>
      <c r="W16" s="29">
        <v>120</v>
      </c>
      <c r="X16" s="29"/>
      <c r="Y16" s="30">
        <v>25.56</v>
      </c>
      <c r="Z16" s="30">
        <f t="shared" si="1"/>
        <v>3183.7536</v>
      </c>
      <c r="AA16" s="31"/>
      <c r="AB16" s="32" t="s">
        <v>84</v>
      </c>
      <c r="AC16" s="25" t="s">
        <v>142</v>
      </c>
      <c r="AD16" s="27" t="s">
        <v>120</v>
      </c>
      <c r="AE16" s="27"/>
      <c r="AF16" s="25" t="s">
        <v>144</v>
      </c>
      <c r="AG16" s="25" t="s">
        <v>1159</v>
      </c>
      <c r="AH16" s="33" t="s">
        <v>1266</v>
      </c>
      <c r="AI16" s="27" t="s">
        <v>141</v>
      </c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</row>
    <row r="17" spans="1:109" s="46" customFormat="1" ht="40.5" customHeight="1" x14ac:dyDescent="0.25">
      <c r="A17" s="23" t="s">
        <v>13</v>
      </c>
      <c r="B17" s="24" t="s">
        <v>145</v>
      </c>
      <c r="C17" s="61" t="s">
        <v>146</v>
      </c>
      <c r="D17" s="37"/>
      <c r="E17" s="26" t="s">
        <v>158</v>
      </c>
      <c r="F17" s="37"/>
      <c r="G17" s="28">
        <v>166</v>
      </c>
      <c r="H17" s="28" t="s">
        <v>422</v>
      </c>
      <c r="I17" s="27" t="s">
        <v>139</v>
      </c>
      <c r="J17" s="37"/>
      <c r="K17" s="37">
        <v>10</v>
      </c>
      <c r="L17" s="37">
        <v>10</v>
      </c>
      <c r="M17" s="37">
        <v>10</v>
      </c>
      <c r="N17" s="37">
        <v>10</v>
      </c>
      <c r="O17" s="37">
        <v>10</v>
      </c>
      <c r="P17" s="37">
        <v>10</v>
      </c>
      <c r="Q17" s="37">
        <v>10</v>
      </c>
      <c r="R17" s="37">
        <v>10</v>
      </c>
      <c r="S17" s="37">
        <v>10</v>
      </c>
      <c r="T17" s="37">
        <v>10</v>
      </c>
      <c r="U17" s="37">
        <v>10</v>
      </c>
      <c r="V17" s="37">
        <v>10</v>
      </c>
      <c r="W17" s="29">
        <v>120</v>
      </c>
      <c r="X17" s="29"/>
      <c r="Y17" s="30">
        <v>68.14</v>
      </c>
      <c r="Z17" s="30">
        <f t="shared" si="1"/>
        <v>8487.5184000000008</v>
      </c>
      <c r="AA17" s="31"/>
      <c r="AB17" s="32" t="s">
        <v>84</v>
      </c>
      <c r="AC17" s="25" t="s">
        <v>142</v>
      </c>
      <c r="AD17" s="27" t="s">
        <v>120</v>
      </c>
      <c r="AE17" s="27"/>
      <c r="AF17" s="25" t="s">
        <v>144</v>
      </c>
      <c r="AG17" s="25" t="s">
        <v>1159</v>
      </c>
      <c r="AH17" s="33" t="s">
        <v>1266</v>
      </c>
      <c r="AI17" s="27" t="s">
        <v>141</v>
      </c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</row>
    <row r="18" spans="1:109" s="46" customFormat="1" ht="40.5" customHeight="1" x14ac:dyDescent="0.25">
      <c r="A18" s="23" t="s">
        <v>13</v>
      </c>
      <c r="B18" s="24" t="s">
        <v>145</v>
      </c>
      <c r="C18" s="61" t="s">
        <v>146</v>
      </c>
      <c r="D18" s="37"/>
      <c r="E18" s="26" t="s">
        <v>1212</v>
      </c>
      <c r="F18" s="37"/>
      <c r="G18" s="28">
        <v>166</v>
      </c>
      <c r="H18" s="28" t="s">
        <v>422</v>
      </c>
      <c r="I18" s="27" t="s">
        <v>139</v>
      </c>
      <c r="J18" s="37"/>
      <c r="K18" s="37">
        <v>10</v>
      </c>
      <c r="L18" s="37">
        <v>10</v>
      </c>
      <c r="M18" s="37">
        <v>10</v>
      </c>
      <c r="N18" s="37">
        <v>10</v>
      </c>
      <c r="O18" s="37">
        <v>10</v>
      </c>
      <c r="P18" s="37">
        <v>10</v>
      </c>
      <c r="Q18" s="37">
        <v>10</v>
      </c>
      <c r="R18" s="37">
        <v>10</v>
      </c>
      <c r="S18" s="37">
        <v>10</v>
      </c>
      <c r="T18" s="37">
        <v>10</v>
      </c>
      <c r="U18" s="37">
        <v>10</v>
      </c>
      <c r="V18" s="37">
        <v>10</v>
      </c>
      <c r="W18" s="29">
        <v>120</v>
      </c>
      <c r="X18" s="29"/>
      <c r="Y18" s="30">
        <v>27.11</v>
      </c>
      <c r="Z18" s="30">
        <f t="shared" si="1"/>
        <v>3376.8215999999998</v>
      </c>
      <c r="AA18" s="31"/>
      <c r="AB18" s="32" t="s">
        <v>84</v>
      </c>
      <c r="AC18" s="25" t="s">
        <v>142</v>
      </c>
      <c r="AD18" s="27" t="s">
        <v>120</v>
      </c>
      <c r="AE18" s="27"/>
      <c r="AF18" s="25" t="s">
        <v>144</v>
      </c>
      <c r="AG18" s="25" t="s">
        <v>1159</v>
      </c>
      <c r="AH18" s="33" t="s">
        <v>1266</v>
      </c>
      <c r="AI18" s="27" t="s">
        <v>141</v>
      </c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</row>
    <row r="19" spans="1:109" s="46" customFormat="1" ht="40.5" customHeight="1" x14ac:dyDescent="0.25">
      <c r="A19" s="23" t="s">
        <v>13</v>
      </c>
      <c r="B19" s="24" t="s">
        <v>145</v>
      </c>
      <c r="C19" s="61" t="s">
        <v>146</v>
      </c>
      <c r="D19" s="37"/>
      <c r="E19" s="26" t="s">
        <v>1213</v>
      </c>
      <c r="F19" s="37"/>
      <c r="G19" s="28">
        <v>166</v>
      </c>
      <c r="H19" s="28" t="s">
        <v>422</v>
      </c>
      <c r="I19" s="27" t="s">
        <v>139</v>
      </c>
      <c r="J19" s="37"/>
      <c r="K19" s="37">
        <f t="shared" ref="K19:K50" si="2">W19/12</f>
        <v>29.166666666666668</v>
      </c>
      <c r="L19" s="37">
        <v>29.166666666666668</v>
      </c>
      <c r="M19" s="37">
        <v>29.166666666666668</v>
      </c>
      <c r="N19" s="37">
        <v>29.166666666666668</v>
      </c>
      <c r="O19" s="37">
        <v>29.166666666666668</v>
      </c>
      <c r="P19" s="37">
        <v>29.166666666666668</v>
      </c>
      <c r="Q19" s="37">
        <v>29.166666666666668</v>
      </c>
      <c r="R19" s="37">
        <v>29.166666666666668</v>
      </c>
      <c r="S19" s="37">
        <v>29.166666666666668</v>
      </c>
      <c r="T19" s="37">
        <v>29.166666666666668</v>
      </c>
      <c r="U19" s="37">
        <v>29.166666666666668</v>
      </c>
      <c r="V19" s="37">
        <v>29.166666666666668</v>
      </c>
      <c r="W19" s="29">
        <v>350</v>
      </c>
      <c r="X19" s="29"/>
      <c r="Y19" s="30">
        <v>53.53</v>
      </c>
      <c r="Z19" s="30">
        <f t="shared" si="1"/>
        <v>19447.449000000001</v>
      </c>
      <c r="AA19" s="31"/>
      <c r="AB19" s="32" t="s">
        <v>84</v>
      </c>
      <c r="AC19" s="25" t="s">
        <v>142</v>
      </c>
      <c r="AD19" s="27" t="s">
        <v>120</v>
      </c>
      <c r="AE19" s="27"/>
      <c r="AF19" s="25" t="s">
        <v>144</v>
      </c>
      <c r="AG19" s="25" t="s">
        <v>1159</v>
      </c>
      <c r="AH19" s="33" t="s">
        <v>1266</v>
      </c>
      <c r="AI19" s="27" t="s">
        <v>141</v>
      </c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</row>
    <row r="20" spans="1:109" s="46" customFormat="1" ht="40.5" customHeight="1" x14ac:dyDescent="0.25">
      <c r="A20" s="23" t="s">
        <v>13</v>
      </c>
      <c r="B20" s="24" t="s">
        <v>145</v>
      </c>
      <c r="C20" s="61" t="s">
        <v>146</v>
      </c>
      <c r="D20" s="37"/>
      <c r="E20" s="26" t="s">
        <v>1214</v>
      </c>
      <c r="F20" s="37"/>
      <c r="G20" s="28">
        <v>166</v>
      </c>
      <c r="H20" s="28" t="s">
        <v>422</v>
      </c>
      <c r="I20" s="27" t="s">
        <v>139</v>
      </c>
      <c r="J20" s="37"/>
      <c r="K20" s="37">
        <f t="shared" si="2"/>
        <v>2.5</v>
      </c>
      <c r="L20" s="37">
        <v>2.5</v>
      </c>
      <c r="M20" s="37">
        <v>2.5</v>
      </c>
      <c r="N20" s="37">
        <v>2.5</v>
      </c>
      <c r="O20" s="37">
        <v>2.5</v>
      </c>
      <c r="P20" s="37">
        <v>2.5</v>
      </c>
      <c r="Q20" s="37">
        <v>2.5</v>
      </c>
      <c r="R20" s="37">
        <v>2.5</v>
      </c>
      <c r="S20" s="37">
        <v>2.5</v>
      </c>
      <c r="T20" s="37">
        <v>2.5</v>
      </c>
      <c r="U20" s="37">
        <v>2.5</v>
      </c>
      <c r="V20" s="37">
        <v>2.5</v>
      </c>
      <c r="W20" s="57">
        <v>30</v>
      </c>
      <c r="X20" s="57"/>
      <c r="Y20" s="38">
        <v>49.04</v>
      </c>
      <c r="Z20" s="30">
        <f t="shared" si="1"/>
        <v>1527.1056000000001</v>
      </c>
      <c r="AA20" s="47"/>
      <c r="AB20" s="32" t="s">
        <v>84</v>
      </c>
      <c r="AC20" s="25" t="s">
        <v>142</v>
      </c>
      <c r="AD20" s="27" t="s">
        <v>120</v>
      </c>
      <c r="AE20" s="27"/>
      <c r="AF20" s="25" t="s">
        <v>144</v>
      </c>
      <c r="AG20" s="25" t="s">
        <v>1159</v>
      </c>
      <c r="AH20" s="33" t="s">
        <v>1266</v>
      </c>
      <c r="AI20" s="27" t="s">
        <v>141</v>
      </c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</row>
    <row r="21" spans="1:109" s="46" customFormat="1" ht="40.5" customHeight="1" x14ac:dyDescent="0.25">
      <c r="A21" s="23" t="s">
        <v>13</v>
      </c>
      <c r="B21" s="24" t="s">
        <v>145</v>
      </c>
      <c r="C21" s="61" t="s">
        <v>146</v>
      </c>
      <c r="D21" s="37"/>
      <c r="E21" s="26" t="s">
        <v>1215</v>
      </c>
      <c r="F21" s="37"/>
      <c r="G21" s="28">
        <v>166</v>
      </c>
      <c r="H21" s="28" t="s">
        <v>422</v>
      </c>
      <c r="I21" s="27" t="s">
        <v>139</v>
      </c>
      <c r="J21" s="37"/>
      <c r="K21" s="37">
        <f t="shared" si="2"/>
        <v>7.5</v>
      </c>
      <c r="L21" s="37">
        <v>7.5</v>
      </c>
      <c r="M21" s="37">
        <v>7.5</v>
      </c>
      <c r="N21" s="37">
        <v>7.5</v>
      </c>
      <c r="O21" s="37">
        <v>7.5</v>
      </c>
      <c r="P21" s="37">
        <v>7.5</v>
      </c>
      <c r="Q21" s="37">
        <v>7.5</v>
      </c>
      <c r="R21" s="37">
        <v>7.5</v>
      </c>
      <c r="S21" s="37">
        <v>7.5</v>
      </c>
      <c r="T21" s="37">
        <v>7.5</v>
      </c>
      <c r="U21" s="37">
        <v>7.5</v>
      </c>
      <c r="V21" s="37">
        <v>7.5</v>
      </c>
      <c r="W21" s="57">
        <v>90</v>
      </c>
      <c r="X21" s="57"/>
      <c r="Y21" s="38">
        <v>94.45</v>
      </c>
      <c r="Z21" s="30">
        <f t="shared" si="1"/>
        <v>8823.5190000000002</v>
      </c>
      <c r="AA21" s="47"/>
      <c r="AB21" s="32" t="s">
        <v>84</v>
      </c>
      <c r="AC21" s="25" t="s">
        <v>142</v>
      </c>
      <c r="AD21" s="27" t="s">
        <v>120</v>
      </c>
      <c r="AE21" s="27"/>
      <c r="AF21" s="25" t="s">
        <v>144</v>
      </c>
      <c r="AG21" s="25" t="s">
        <v>1159</v>
      </c>
      <c r="AH21" s="33" t="s">
        <v>1266</v>
      </c>
      <c r="AI21" s="27" t="s">
        <v>141</v>
      </c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</row>
    <row r="22" spans="1:109" s="46" customFormat="1" ht="40.5" customHeight="1" x14ac:dyDescent="0.25">
      <c r="A22" s="23" t="s">
        <v>13</v>
      </c>
      <c r="B22" s="24" t="s">
        <v>145</v>
      </c>
      <c r="C22" s="61" t="s">
        <v>146</v>
      </c>
      <c r="D22" s="37"/>
      <c r="E22" s="26" t="s">
        <v>1216</v>
      </c>
      <c r="F22" s="37"/>
      <c r="G22" s="28">
        <v>166</v>
      </c>
      <c r="H22" s="28" t="s">
        <v>422</v>
      </c>
      <c r="I22" s="27" t="s">
        <v>139</v>
      </c>
      <c r="J22" s="37"/>
      <c r="K22" s="37">
        <f t="shared" si="2"/>
        <v>4.166666666666667</v>
      </c>
      <c r="L22" s="37">
        <v>4.166666666666667</v>
      </c>
      <c r="M22" s="37">
        <v>4.166666666666667</v>
      </c>
      <c r="N22" s="37">
        <v>4.166666666666667</v>
      </c>
      <c r="O22" s="37">
        <v>4.166666666666667</v>
      </c>
      <c r="P22" s="37">
        <v>4.166666666666667</v>
      </c>
      <c r="Q22" s="37">
        <v>4.166666666666667</v>
      </c>
      <c r="R22" s="37">
        <v>4.166666666666667</v>
      </c>
      <c r="S22" s="37">
        <v>4.166666666666667</v>
      </c>
      <c r="T22" s="37">
        <v>4.166666666666667</v>
      </c>
      <c r="U22" s="37">
        <v>4.166666666666667</v>
      </c>
      <c r="V22" s="37">
        <v>4.166666666666667</v>
      </c>
      <c r="W22" s="57">
        <v>50</v>
      </c>
      <c r="X22" s="29"/>
      <c r="Y22" s="30">
        <v>54.52</v>
      </c>
      <c r="Z22" s="30">
        <f t="shared" si="1"/>
        <v>2829.5880000000002</v>
      </c>
      <c r="AA22" s="31"/>
      <c r="AB22" s="32" t="s">
        <v>84</v>
      </c>
      <c r="AC22" s="25" t="s">
        <v>142</v>
      </c>
      <c r="AD22" s="27" t="s">
        <v>120</v>
      </c>
      <c r="AE22" s="27"/>
      <c r="AF22" s="25" t="s">
        <v>144</v>
      </c>
      <c r="AG22" s="25" t="s">
        <v>1159</v>
      </c>
      <c r="AH22" s="33" t="s">
        <v>1266</v>
      </c>
      <c r="AI22" s="27" t="s">
        <v>141</v>
      </c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</row>
    <row r="23" spans="1:109" s="46" customFormat="1" ht="40.5" customHeight="1" x14ac:dyDescent="0.25">
      <c r="A23" s="23" t="s">
        <v>13</v>
      </c>
      <c r="B23" s="24" t="s">
        <v>145</v>
      </c>
      <c r="C23" s="61" t="s">
        <v>146</v>
      </c>
      <c r="D23" s="37"/>
      <c r="E23" s="26" t="s">
        <v>406</v>
      </c>
      <c r="F23" s="37"/>
      <c r="G23" s="28">
        <v>166</v>
      </c>
      <c r="H23" s="28" t="s">
        <v>422</v>
      </c>
      <c r="I23" s="27" t="s">
        <v>139</v>
      </c>
      <c r="J23" s="37"/>
      <c r="K23" s="37">
        <f t="shared" si="2"/>
        <v>5</v>
      </c>
      <c r="L23" s="37">
        <v>5</v>
      </c>
      <c r="M23" s="37">
        <v>5</v>
      </c>
      <c r="N23" s="37">
        <v>5</v>
      </c>
      <c r="O23" s="37">
        <v>5</v>
      </c>
      <c r="P23" s="37">
        <v>5</v>
      </c>
      <c r="Q23" s="37">
        <v>5</v>
      </c>
      <c r="R23" s="37">
        <v>5</v>
      </c>
      <c r="S23" s="37">
        <v>5</v>
      </c>
      <c r="T23" s="37">
        <v>5</v>
      </c>
      <c r="U23" s="37">
        <v>5</v>
      </c>
      <c r="V23" s="37">
        <v>5</v>
      </c>
      <c r="W23" s="29">
        <v>60</v>
      </c>
      <c r="X23" s="29"/>
      <c r="Y23" s="30">
        <v>17.23</v>
      </c>
      <c r="Z23" s="30">
        <f t="shared" si="1"/>
        <v>1073.0844</v>
      </c>
      <c r="AA23" s="31"/>
      <c r="AB23" s="32" t="s">
        <v>84</v>
      </c>
      <c r="AC23" s="25" t="s">
        <v>142</v>
      </c>
      <c r="AD23" s="27" t="s">
        <v>120</v>
      </c>
      <c r="AE23" s="27"/>
      <c r="AF23" s="25" t="s">
        <v>144</v>
      </c>
      <c r="AG23" s="25" t="s">
        <v>1159</v>
      </c>
      <c r="AH23" s="33" t="s">
        <v>1266</v>
      </c>
      <c r="AI23" s="27" t="s">
        <v>141</v>
      </c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</row>
    <row r="24" spans="1:109" s="46" customFormat="1" ht="40.5" customHeight="1" x14ac:dyDescent="0.25">
      <c r="A24" s="23" t="s">
        <v>13</v>
      </c>
      <c r="B24" s="24" t="s">
        <v>145</v>
      </c>
      <c r="C24" s="61" t="s">
        <v>146</v>
      </c>
      <c r="D24" s="37"/>
      <c r="E24" s="26" t="s">
        <v>1217</v>
      </c>
      <c r="F24" s="37"/>
      <c r="G24" s="28">
        <v>166</v>
      </c>
      <c r="H24" s="28" t="s">
        <v>422</v>
      </c>
      <c r="I24" s="27" t="s">
        <v>139</v>
      </c>
      <c r="J24" s="37"/>
      <c r="K24" s="37">
        <f t="shared" si="2"/>
        <v>4.166666666666667</v>
      </c>
      <c r="L24" s="37">
        <v>4.166666666666667</v>
      </c>
      <c r="M24" s="37">
        <v>4.166666666666667</v>
      </c>
      <c r="N24" s="37">
        <v>4.166666666666667</v>
      </c>
      <c r="O24" s="37">
        <v>4.166666666666667</v>
      </c>
      <c r="P24" s="37">
        <v>4.166666666666667</v>
      </c>
      <c r="Q24" s="37">
        <v>4.166666666666667</v>
      </c>
      <c r="R24" s="37">
        <v>4.166666666666667</v>
      </c>
      <c r="S24" s="37">
        <v>4.166666666666667</v>
      </c>
      <c r="T24" s="37">
        <v>4.166666666666667</v>
      </c>
      <c r="U24" s="37">
        <v>4.166666666666667</v>
      </c>
      <c r="V24" s="37">
        <v>4.166666666666667</v>
      </c>
      <c r="W24" s="29">
        <v>50</v>
      </c>
      <c r="X24" s="29"/>
      <c r="Y24" s="30">
        <v>182.03</v>
      </c>
      <c r="Z24" s="30">
        <f t="shared" si="1"/>
        <v>9447.357</v>
      </c>
      <c r="AA24" s="31"/>
      <c r="AB24" s="32" t="s">
        <v>84</v>
      </c>
      <c r="AC24" s="25" t="s">
        <v>142</v>
      </c>
      <c r="AD24" s="27" t="s">
        <v>120</v>
      </c>
      <c r="AE24" s="27"/>
      <c r="AF24" s="25" t="s">
        <v>144</v>
      </c>
      <c r="AG24" s="25" t="s">
        <v>1159</v>
      </c>
      <c r="AH24" s="33" t="s">
        <v>1266</v>
      </c>
      <c r="AI24" s="27" t="s">
        <v>141</v>
      </c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</row>
    <row r="25" spans="1:109" s="46" customFormat="1" ht="40.5" customHeight="1" x14ac:dyDescent="0.25">
      <c r="A25" s="23" t="s">
        <v>13</v>
      </c>
      <c r="B25" s="24" t="s">
        <v>145</v>
      </c>
      <c r="C25" s="61" t="s">
        <v>146</v>
      </c>
      <c r="D25" s="37"/>
      <c r="E25" s="26" t="s">
        <v>1218</v>
      </c>
      <c r="F25" s="37"/>
      <c r="G25" s="28">
        <v>166</v>
      </c>
      <c r="H25" s="28" t="s">
        <v>422</v>
      </c>
      <c r="I25" s="36" t="s">
        <v>139</v>
      </c>
      <c r="J25" s="37"/>
      <c r="K25" s="37">
        <f t="shared" si="2"/>
        <v>4.166666666666667</v>
      </c>
      <c r="L25" s="37">
        <v>4.166666666666667</v>
      </c>
      <c r="M25" s="37">
        <v>4.166666666666667</v>
      </c>
      <c r="N25" s="37">
        <v>4.166666666666667</v>
      </c>
      <c r="O25" s="37">
        <v>4.166666666666667</v>
      </c>
      <c r="P25" s="37">
        <v>4.166666666666667</v>
      </c>
      <c r="Q25" s="37">
        <v>4.166666666666667</v>
      </c>
      <c r="R25" s="37">
        <v>4.166666666666667</v>
      </c>
      <c r="S25" s="37">
        <v>4.166666666666667</v>
      </c>
      <c r="T25" s="37">
        <v>4.166666666666667</v>
      </c>
      <c r="U25" s="37">
        <v>4.166666666666667</v>
      </c>
      <c r="V25" s="37">
        <v>4.166666666666667</v>
      </c>
      <c r="W25" s="29">
        <v>50</v>
      </c>
      <c r="X25" s="57"/>
      <c r="Y25" s="38">
        <v>115.17</v>
      </c>
      <c r="Z25" s="30">
        <f t="shared" si="1"/>
        <v>5977.3230000000003</v>
      </c>
      <c r="AA25" s="47"/>
      <c r="AB25" s="32" t="s">
        <v>84</v>
      </c>
      <c r="AC25" s="25" t="s">
        <v>142</v>
      </c>
      <c r="AD25" s="27" t="s">
        <v>120</v>
      </c>
      <c r="AE25" s="36"/>
      <c r="AF25" s="25" t="s">
        <v>144</v>
      </c>
      <c r="AG25" s="25" t="s">
        <v>1159</v>
      </c>
      <c r="AH25" s="33" t="s">
        <v>1266</v>
      </c>
      <c r="AI25" s="27" t="s">
        <v>141</v>
      </c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</row>
    <row r="26" spans="1:109" s="46" customFormat="1" ht="40.5" customHeight="1" x14ac:dyDescent="0.25">
      <c r="A26" s="23" t="s">
        <v>13</v>
      </c>
      <c r="B26" s="24" t="s">
        <v>145</v>
      </c>
      <c r="C26" s="61" t="s">
        <v>146</v>
      </c>
      <c r="D26" s="37"/>
      <c r="E26" s="26" t="s">
        <v>1219</v>
      </c>
      <c r="F26" s="37"/>
      <c r="G26" s="28">
        <v>166</v>
      </c>
      <c r="H26" s="28" t="s">
        <v>422</v>
      </c>
      <c r="I26" s="27" t="s">
        <v>139</v>
      </c>
      <c r="J26" s="37"/>
      <c r="K26" s="37">
        <f t="shared" si="2"/>
        <v>25</v>
      </c>
      <c r="L26" s="37">
        <v>25</v>
      </c>
      <c r="M26" s="37">
        <v>25</v>
      </c>
      <c r="N26" s="37">
        <v>25</v>
      </c>
      <c r="O26" s="37">
        <v>25</v>
      </c>
      <c r="P26" s="37">
        <v>25</v>
      </c>
      <c r="Q26" s="37">
        <v>25</v>
      </c>
      <c r="R26" s="37">
        <v>25</v>
      </c>
      <c r="S26" s="37">
        <v>25</v>
      </c>
      <c r="T26" s="37">
        <v>25</v>
      </c>
      <c r="U26" s="37">
        <v>25</v>
      </c>
      <c r="V26" s="37">
        <v>25</v>
      </c>
      <c r="W26" s="29">
        <v>300</v>
      </c>
      <c r="X26" s="29"/>
      <c r="Y26" s="30">
        <v>29.23</v>
      </c>
      <c r="Z26" s="30">
        <f t="shared" si="1"/>
        <v>9102.2219999999998</v>
      </c>
      <c r="AA26" s="31"/>
      <c r="AB26" s="32" t="s">
        <v>84</v>
      </c>
      <c r="AC26" s="25" t="s">
        <v>142</v>
      </c>
      <c r="AD26" s="27" t="s">
        <v>120</v>
      </c>
      <c r="AE26" s="27"/>
      <c r="AF26" s="25" t="s">
        <v>144</v>
      </c>
      <c r="AG26" s="25" t="s">
        <v>1159</v>
      </c>
      <c r="AH26" s="33" t="s">
        <v>1266</v>
      </c>
      <c r="AI26" s="27" t="s">
        <v>141</v>
      </c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</row>
    <row r="27" spans="1:109" s="46" customFormat="1" ht="40.5" customHeight="1" x14ac:dyDescent="0.25">
      <c r="A27" s="23" t="s">
        <v>13</v>
      </c>
      <c r="B27" s="24" t="s">
        <v>145</v>
      </c>
      <c r="C27" s="61" t="s">
        <v>146</v>
      </c>
      <c r="D27" s="37"/>
      <c r="E27" s="26" t="s">
        <v>1220</v>
      </c>
      <c r="F27" s="37"/>
      <c r="G27" s="28">
        <v>166</v>
      </c>
      <c r="H27" s="28" t="s">
        <v>422</v>
      </c>
      <c r="I27" s="27" t="s">
        <v>139</v>
      </c>
      <c r="J27" s="37"/>
      <c r="K27" s="37">
        <f t="shared" si="2"/>
        <v>4.166666666666667</v>
      </c>
      <c r="L27" s="37">
        <v>4.166666666666667</v>
      </c>
      <c r="M27" s="37">
        <v>4.166666666666667</v>
      </c>
      <c r="N27" s="37">
        <v>4.166666666666667</v>
      </c>
      <c r="O27" s="37">
        <v>4.166666666666667</v>
      </c>
      <c r="P27" s="37">
        <v>4.166666666666667</v>
      </c>
      <c r="Q27" s="37">
        <v>4.166666666666667</v>
      </c>
      <c r="R27" s="37">
        <v>4.166666666666667</v>
      </c>
      <c r="S27" s="37">
        <v>4.166666666666667</v>
      </c>
      <c r="T27" s="37">
        <v>4.166666666666667</v>
      </c>
      <c r="U27" s="37">
        <v>4.166666666666667</v>
      </c>
      <c r="V27" s="37">
        <v>4.166666666666667</v>
      </c>
      <c r="W27" s="29">
        <v>50</v>
      </c>
      <c r="X27" s="29"/>
      <c r="Y27" s="30">
        <v>29.66</v>
      </c>
      <c r="Z27" s="30">
        <f t="shared" si="1"/>
        <v>1539.354</v>
      </c>
      <c r="AA27" s="31"/>
      <c r="AB27" s="32" t="s">
        <v>84</v>
      </c>
      <c r="AC27" s="25" t="s">
        <v>142</v>
      </c>
      <c r="AD27" s="27" t="s">
        <v>120</v>
      </c>
      <c r="AE27" s="27"/>
      <c r="AF27" s="25" t="s">
        <v>144</v>
      </c>
      <c r="AG27" s="25" t="s">
        <v>1159</v>
      </c>
      <c r="AH27" s="33" t="s">
        <v>1266</v>
      </c>
      <c r="AI27" s="27" t="s">
        <v>141</v>
      </c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</row>
    <row r="28" spans="1:109" s="46" customFormat="1" ht="40.5" customHeight="1" x14ac:dyDescent="0.25">
      <c r="A28" s="23" t="s">
        <v>13</v>
      </c>
      <c r="B28" s="24" t="s">
        <v>145</v>
      </c>
      <c r="C28" s="61" t="s">
        <v>146</v>
      </c>
      <c r="D28" s="37"/>
      <c r="E28" s="26" t="s">
        <v>1221</v>
      </c>
      <c r="F28" s="37"/>
      <c r="G28" s="28">
        <v>166</v>
      </c>
      <c r="H28" s="28" t="s">
        <v>422</v>
      </c>
      <c r="I28" s="27" t="s">
        <v>139</v>
      </c>
      <c r="J28" s="37"/>
      <c r="K28" s="37">
        <f t="shared" si="2"/>
        <v>100</v>
      </c>
      <c r="L28" s="37">
        <v>100</v>
      </c>
      <c r="M28" s="37">
        <v>100</v>
      </c>
      <c r="N28" s="37">
        <v>100</v>
      </c>
      <c r="O28" s="37">
        <v>100</v>
      </c>
      <c r="P28" s="37">
        <v>100</v>
      </c>
      <c r="Q28" s="37">
        <v>100</v>
      </c>
      <c r="R28" s="37">
        <v>100</v>
      </c>
      <c r="S28" s="37">
        <v>100</v>
      </c>
      <c r="T28" s="37">
        <v>100</v>
      </c>
      <c r="U28" s="37">
        <v>100</v>
      </c>
      <c r="V28" s="37">
        <v>100</v>
      </c>
      <c r="W28" s="29">
        <v>1200</v>
      </c>
      <c r="X28" s="29"/>
      <c r="Y28" s="30">
        <v>26.96</v>
      </c>
      <c r="Z28" s="30">
        <f t="shared" si="1"/>
        <v>33581.376000000004</v>
      </c>
      <c r="AA28" s="31"/>
      <c r="AB28" s="32" t="s">
        <v>84</v>
      </c>
      <c r="AC28" s="25" t="s">
        <v>142</v>
      </c>
      <c r="AD28" s="27" t="s">
        <v>120</v>
      </c>
      <c r="AE28" s="27"/>
      <c r="AF28" s="25" t="s">
        <v>144</v>
      </c>
      <c r="AG28" s="25" t="s">
        <v>1159</v>
      </c>
      <c r="AH28" s="33" t="s">
        <v>1266</v>
      </c>
      <c r="AI28" s="27" t="s">
        <v>141</v>
      </c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</row>
    <row r="29" spans="1:109" s="46" customFormat="1" ht="40.5" customHeight="1" x14ac:dyDescent="0.25">
      <c r="A29" s="23" t="s">
        <v>13</v>
      </c>
      <c r="B29" s="24" t="s">
        <v>145</v>
      </c>
      <c r="C29" s="61" t="s">
        <v>146</v>
      </c>
      <c r="D29" s="37"/>
      <c r="E29" s="26" t="s">
        <v>1222</v>
      </c>
      <c r="F29" s="37"/>
      <c r="G29" s="28">
        <v>166</v>
      </c>
      <c r="H29" s="28" t="s">
        <v>422</v>
      </c>
      <c r="I29" s="27" t="s">
        <v>139</v>
      </c>
      <c r="J29" s="37"/>
      <c r="K29" s="37">
        <f t="shared" si="2"/>
        <v>0.75</v>
      </c>
      <c r="L29" s="37">
        <v>0.75</v>
      </c>
      <c r="M29" s="37">
        <v>0.75</v>
      </c>
      <c r="N29" s="37">
        <v>0.75</v>
      </c>
      <c r="O29" s="37">
        <v>0.75</v>
      </c>
      <c r="P29" s="37">
        <v>0.75</v>
      </c>
      <c r="Q29" s="37">
        <v>0.75</v>
      </c>
      <c r="R29" s="37">
        <v>0.75</v>
      </c>
      <c r="S29" s="37">
        <v>0.75</v>
      </c>
      <c r="T29" s="37">
        <v>0.75</v>
      </c>
      <c r="U29" s="37">
        <v>0.75</v>
      </c>
      <c r="V29" s="37">
        <v>0.75</v>
      </c>
      <c r="W29" s="57">
        <v>9</v>
      </c>
      <c r="X29" s="57"/>
      <c r="Y29" s="38">
        <v>48.02</v>
      </c>
      <c r="Z29" s="30">
        <f t="shared" si="1"/>
        <v>448.60284000000001</v>
      </c>
      <c r="AA29" s="47"/>
      <c r="AB29" s="32" t="s">
        <v>84</v>
      </c>
      <c r="AC29" s="25" t="s">
        <v>142</v>
      </c>
      <c r="AD29" s="27" t="s">
        <v>120</v>
      </c>
      <c r="AE29" s="27"/>
      <c r="AF29" s="25" t="s">
        <v>144</v>
      </c>
      <c r="AG29" s="25" t="s">
        <v>1159</v>
      </c>
      <c r="AH29" s="33" t="s">
        <v>1266</v>
      </c>
      <c r="AI29" s="27" t="s">
        <v>141</v>
      </c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</row>
    <row r="30" spans="1:109" s="46" customFormat="1" ht="40.5" customHeight="1" x14ac:dyDescent="0.25">
      <c r="A30" s="23" t="s">
        <v>13</v>
      </c>
      <c r="B30" s="24" t="s">
        <v>145</v>
      </c>
      <c r="C30" s="61" t="s">
        <v>146</v>
      </c>
      <c r="D30" s="37"/>
      <c r="E30" s="26" t="s">
        <v>1223</v>
      </c>
      <c r="F30" s="37"/>
      <c r="G30" s="28">
        <v>166</v>
      </c>
      <c r="H30" s="28" t="s">
        <v>422</v>
      </c>
      <c r="I30" s="27" t="s">
        <v>139</v>
      </c>
      <c r="J30" s="37"/>
      <c r="K30" s="37">
        <f t="shared" si="2"/>
        <v>0.91666666666666663</v>
      </c>
      <c r="L30" s="37">
        <v>0.91666666666666663</v>
      </c>
      <c r="M30" s="37">
        <v>0.91666666666666663</v>
      </c>
      <c r="N30" s="37">
        <v>0.91666666666666663</v>
      </c>
      <c r="O30" s="37">
        <v>0.91666666666666663</v>
      </c>
      <c r="P30" s="37">
        <v>0.91666666666666663</v>
      </c>
      <c r="Q30" s="37">
        <v>0.91666666666666663</v>
      </c>
      <c r="R30" s="37">
        <v>0.91666666666666663</v>
      </c>
      <c r="S30" s="37">
        <v>0.91666666666666663</v>
      </c>
      <c r="T30" s="37">
        <v>0.91666666666666663</v>
      </c>
      <c r="U30" s="37">
        <v>0.91666666666666663</v>
      </c>
      <c r="V30" s="37">
        <v>0.91666666666666663</v>
      </c>
      <c r="W30" s="29">
        <v>11</v>
      </c>
      <c r="X30" s="29"/>
      <c r="Y30" s="30">
        <v>47.06</v>
      </c>
      <c r="Z30" s="30">
        <f t="shared" si="1"/>
        <v>537.33108000000016</v>
      </c>
      <c r="AA30" s="31"/>
      <c r="AB30" s="32" t="s">
        <v>84</v>
      </c>
      <c r="AC30" s="25" t="s">
        <v>142</v>
      </c>
      <c r="AD30" s="27" t="s">
        <v>120</v>
      </c>
      <c r="AE30" s="27"/>
      <c r="AF30" s="25" t="s">
        <v>144</v>
      </c>
      <c r="AG30" s="25" t="s">
        <v>1159</v>
      </c>
      <c r="AH30" s="33" t="s">
        <v>1266</v>
      </c>
      <c r="AI30" s="27" t="s">
        <v>141</v>
      </c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</row>
    <row r="31" spans="1:109" s="46" customFormat="1" ht="40.5" customHeight="1" x14ac:dyDescent="0.25">
      <c r="A31" s="23" t="s">
        <v>13</v>
      </c>
      <c r="B31" s="24" t="s">
        <v>145</v>
      </c>
      <c r="C31" s="61" t="s">
        <v>146</v>
      </c>
      <c r="D31" s="37"/>
      <c r="E31" s="26" t="s">
        <v>1224</v>
      </c>
      <c r="F31" s="37"/>
      <c r="G31" s="28">
        <v>166</v>
      </c>
      <c r="H31" s="28" t="s">
        <v>422</v>
      </c>
      <c r="I31" s="36" t="s">
        <v>139</v>
      </c>
      <c r="J31" s="37"/>
      <c r="K31" s="37">
        <f t="shared" si="2"/>
        <v>40.333333333333336</v>
      </c>
      <c r="L31" s="37">
        <v>40.333333333333336</v>
      </c>
      <c r="M31" s="37">
        <v>40.333333333333336</v>
      </c>
      <c r="N31" s="37">
        <v>40.333333333333336</v>
      </c>
      <c r="O31" s="37">
        <v>40.333333333333336</v>
      </c>
      <c r="P31" s="37">
        <v>40.333333333333336</v>
      </c>
      <c r="Q31" s="37">
        <v>40.333333333333336</v>
      </c>
      <c r="R31" s="37">
        <v>40.333333333333336</v>
      </c>
      <c r="S31" s="37">
        <v>40.333333333333336</v>
      </c>
      <c r="T31" s="37">
        <v>40.333333333333336</v>
      </c>
      <c r="U31" s="37">
        <v>40.333333333333336</v>
      </c>
      <c r="V31" s="37">
        <v>40.333333333333336</v>
      </c>
      <c r="W31" s="29">
        <v>484</v>
      </c>
      <c r="X31" s="57"/>
      <c r="Y31" s="38">
        <v>40.700000000000003</v>
      </c>
      <c r="Z31" s="30">
        <f t="shared" si="1"/>
        <v>20447.354400000004</v>
      </c>
      <c r="AA31" s="47"/>
      <c r="AB31" s="32" t="s">
        <v>84</v>
      </c>
      <c r="AC31" s="25" t="s">
        <v>142</v>
      </c>
      <c r="AD31" s="27" t="s">
        <v>120</v>
      </c>
      <c r="AE31" s="36"/>
      <c r="AF31" s="35" t="s">
        <v>144</v>
      </c>
      <c r="AG31" s="35" t="s">
        <v>1159</v>
      </c>
      <c r="AH31" s="39" t="s">
        <v>1266</v>
      </c>
      <c r="AI31" s="36" t="s">
        <v>141</v>
      </c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</row>
    <row r="32" spans="1:109" s="46" customFormat="1" ht="40.5" customHeight="1" x14ac:dyDescent="0.25">
      <c r="A32" s="23" t="s">
        <v>13</v>
      </c>
      <c r="B32" s="24" t="s">
        <v>145</v>
      </c>
      <c r="C32" s="61" t="s">
        <v>146</v>
      </c>
      <c r="D32" s="37"/>
      <c r="E32" s="26" t="s">
        <v>1225</v>
      </c>
      <c r="F32" s="37"/>
      <c r="G32" s="28">
        <v>166</v>
      </c>
      <c r="H32" s="28" t="s">
        <v>422</v>
      </c>
      <c r="I32" s="27" t="s">
        <v>139</v>
      </c>
      <c r="J32" s="37"/>
      <c r="K32" s="37">
        <f t="shared" si="2"/>
        <v>20</v>
      </c>
      <c r="L32" s="37">
        <v>20</v>
      </c>
      <c r="M32" s="37">
        <v>20</v>
      </c>
      <c r="N32" s="37">
        <v>20</v>
      </c>
      <c r="O32" s="37">
        <v>20</v>
      </c>
      <c r="P32" s="37">
        <v>20</v>
      </c>
      <c r="Q32" s="37">
        <v>20</v>
      </c>
      <c r="R32" s="37">
        <v>20</v>
      </c>
      <c r="S32" s="37">
        <v>20</v>
      </c>
      <c r="T32" s="37">
        <v>20</v>
      </c>
      <c r="U32" s="37">
        <v>20</v>
      </c>
      <c r="V32" s="37">
        <v>20</v>
      </c>
      <c r="W32" s="29">
        <v>240</v>
      </c>
      <c r="X32" s="29"/>
      <c r="Y32" s="30">
        <v>33.450000000000003</v>
      </c>
      <c r="Z32" s="30">
        <f t="shared" si="1"/>
        <v>8333.0640000000021</v>
      </c>
      <c r="AA32" s="31"/>
      <c r="AB32" s="32" t="s">
        <v>84</v>
      </c>
      <c r="AC32" s="25" t="s">
        <v>142</v>
      </c>
      <c r="AD32" s="27" t="s">
        <v>120</v>
      </c>
      <c r="AE32" s="27"/>
      <c r="AF32" s="25" t="s">
        <v>144</v>
      </c>
      <c r="AG32" s="25" t="s">
        <v>1159</v>
      </c>
      <c r="AH32" s="33" t="s">
        <v>1266</v>
      </c>
      <c r="AI32" s="27" t="s">
        <v>141</v>
      </c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</row>
    <row r="33" spans="1:109" s="46" customFormat="1" ht="40.5" customHeight="1" x14ac:dyDescent="0.25">
      <c r="A33" s="23" t="s">
        <v>13</v>
      </c>
      <c r="B33" s="24" t="s">
        <v>145</v>
      </c>
      <c r="C33" s="61" t="s">
        <v>146</v>
      </c>
      <c r="D33" s="37"/>
      <c r="E33" s="26" t="s">
        <v>1226</v>
      </c>
      <c r="F33" s="37"/>
      <c r="G33" s="28">
        <v>166</v>
      </c>
      <c r="H33" s="28" t="s">
        <v>422</v>
      </c>
      <c r="I33" s="27" t="s">
        <v>139</v>
      </c>
      <c r="J33" s="37"/>
      <c r="K33" s="37">
        <f t="shared" si="2"/>
        <v>8</v>
      </c>
      <c r="L33" s="37">
        <v>8</v>
      </c>
      <c r="M33" s="37">
        <v>8</v>
      </c>
      <c r="N33" s="37">
        <v>8</v>
      </c>
      <c r="O33" s="37">
        <v>8</v>
      </c>
      <c r="P33" s="37">
        <v>8</v>
      </c>
      <c r="Q33" s="37">
        <v>8</v>
      </c>
      <c r="R33" s="37">
        <v>8</v>
      </c>
      <c r="S33" s="37">
        <v>8</v>
      </c>
      <c r="T33" s="37">
        <v>8</v>
      </c>
      <c r="U33" s="37">
        <v>8</v>
      </c>
      <c r="V33" s="37">
        <v>8</v>
      </c>
      <c r="W33" s="29">
        <v>96</v>
      </c>
      <c r="X33" s="29"/>
      <c r="Y33" s="30">
        <v>52.47</v>
      </c>
      <c r="Z33" s="30">
        <f t="shared" si="1"/>
        <v>5228.5305600000002</v>
      </c>
      <c r="AA33" s="31"/>
      <c r="AB33" s="32" t="s">
        <v>84</v>
      </c>
      <c r="AC33" s="25" t="s">
        <v>142</v>
      </c>
      <c r="AD33" s="27" t="s">
        <v>120</v>
      </c>
      <c r="AE33" s="27"/>
      <c r="AF33" s="25" t="s">
        <v>144</v>
      </c>
      <c r="AG33" s="25" t="s">
        <v>1159</v>
      </c>
      <c r="AH33" s="33" t="s">
        <v>1266</v>
      </c>
      <c r="AI33" s="27" t="s">
        <v>141</v>
      </c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</row>
    <row r="34" spans="1:109" s="46" customFormat="1" ht="40.5" customHeight="1" x14ac:dyDescent="0.25">
      <c r="A34" s="23" t="s">
        <v>13</v>
      </c>
      <c r="B34" s="24" t="s">
        <v>145</v>
      </c>
      <c r="C34" s="61" t="s">
        <v>146</v>
      </c>
      <c r="D34" s="37"/>
      <c r="E34" s="26" t="s">
        <v>1227</v>
      </c>
      <c r="F34" s="37"/>
      <c r="G34" s="28">
        <v>166</v>
      </c>
      <c r="H34" s="28" t="s">
        <v>422</v>
      </c>
      <c r="I34" s="27" t="s">
        <v>139</v>
      </c>
      <c r="J34" s="37"/>
      <c r="K34" s="37">
        <f t="shared" si="2"/>
        <v>13.75</v>
      </c>
      <c r="L34" s="37">
        <v>13.75</v>
      </c>
      <c r="M34" s="37">
        <v>13.75</v>
      </c>
      <c r="N34" s="37">
        <v>13.75</v>
      </c>
      <c r="O34" s="37">
        <v>13.75</v>
      </c>
      <c r="P34" s="37">
        <v>13.75</v>
      </c>
      <c r="Q34" s="37">
        <v>13.75</v>
      </c>
      <c r="R34" s="37">
        <v>13.75</v>
      </c>
      <c r="S34" s="37">
        <v>13.75</v>
      </c>
      <c r="T34" s="37">
        <v>13.75</v>
      </c>
      <c r="U34" s="37">
        <v>13.75</v>
      </c>
      <c r="V34" s="37">
        <v>13.75</v>
      </c>
      <c r="W34" s="29">
        <v>165</v>
      </c>
      <c r="X34" s="57"/>
      <c r="Y34" s="38">
        <v>38.82</v>
      </c>
      <c r="Z34" s="30">
        <f t="shared" si="1"/>
        <v>6648.7014000000008</v>
      </c>
      <c r="AA34" s="47"/>
      <c r="AB34" s="32" t="s">
        <v>84</v>
      </c>
      <c r="AC34" s="25" t="s">
        <v>142</v>
      </c>
      <c r="AD34" s="27" t="s">
        <v>120</v>
      </c>
      <c r="AE34" s="36"/>
      <c r="AF34" s="25" t="s">
        <v>144</v>
      </c>
      <c r="AG34" s="25" t="s">
        <v>1159</v>
      </c>
      <c r="AH34" s="33" t="s">
        <v>1266</v>
      </c>
      <c r="AI34" s="27" t="s">
        <v>141</v>
      </c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</row>
    <row r="35" spans="1:109" s="46" customFormat="1" ht="40.5" customHeight="1" x14ac:dyDescent="0.25">
      <c r="A35" s="23" t="s">
        <v>13</v>
      </c>
      <c r="B35" s="24" t="s">
        <v>145</v>
      </c>
      <c r="C35" s="61" t="s">
        <v>146</v>
      </c>
      <c r="D35" s="37"/>
      <c r="E35" s="26" t="s">
        <v>1228</v>
      </c>
      <c r="F35" s="37"/>
      <c r="G35" s="28">
        <v>166</v>
      </c>
      <c r="H35" s="28" t="s">
        <v>422</v>
      </c>
      <c r="I35" s="27" t="s">
        <v>139</v>
      </c>
      <c r="J35" s="37"/>
      <c r="K35" s="37">
        <f t="shared" si="2"/>
        <v>20.833333333333332</v>
      </c>
      <c r="L35" s="37">
        <v>20.833333333333332</v>
      </c>
      <c r="M35" s="37">
        <v>20.833333333333332</v>
      </c>
      <c r="N35" s="37">
        <v>20.833333333333332</v>
      </c>
      <c r="O35" s="37">
        <v>20.833333333333332</v>
      </c>
      <c r="P35" s="37">
        <v>20.833333333333332</v>
      </c>
      <c r="Q35" s="37">
        <v>20.833333333333332</v>
      </c>
      <c r="R35" s="37">
        <v>20.833333333333332</v>
      </c>
      <c r="S35" s="37">
        <v>20.833333333333332</v>
      </c>
      <c r="T35" s="37">
        <v>20.833333333333332</v>
      </c>
      <c r="U35" s="37">
        <v>20.833333333333332</v>
      </c>
      <c r="V35" s="37">
        <v>20.833333333333332</v>
      </c>
      <c r="W35" s="29">
        <v>250</v>
      </c>
      <c r="X35" s="29"/>
      <c r="Y35" s="30">
        <v>45.21</v>
      </c>
      <c r="Z35" s="30">
        <f t="shared" si="1"/>
        <v>11731.995000000001</v>
      </c>
      <c r="AA35" s="31"/>
      <c r="AB35" s="32" t="s">
        <v>84</v>
      </c>
      <c r="AC35" s="25" t="s">
        <v>142</v>
      </c>
      <c r="AD35" s="27" t="s">
        <v>120</v>
      </c>
      <c r="AE35" s="27"/>
      <c r="AF35" s="25" t="s">
        <v>144</v>
      </c>
      <c r="AG35" s="25" t="s">
        <v>1159</v>
      </c>
      <c r="AH35" s="33" t="s">
        <v>1266</v>
      </c>
      <c r="AI35" s="27" t="s">
        <v>141</v>
      </c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</row>
    <row r="36" spans="1:109" s="46" customFormat="1" ht="40.5" customHeight="1" x14ac:dyDescent="0.25">
      <c r="A36" s="23" t="s">
        <v>13</v>
      </c>
      <c r="B36" s="24" t="s">
        <v>145</v>
      </c>
      <c r="C36" s="61" t="s">
        <v>146</v>
      </c>
      <c r="D36" s="37"/>
      <c r="E36" s="26" t="s">
        <v>1229</v>
      </c>
      <c r="F36" s="37"/>
      <c r="G36" s="28">
        <v>166</v>
      </c>
      <c r="H36" s="28" t="s">
        <v>422</v>
      </c>
      <c r="I36" s="27" t="s">
        <v>139</v>
      </c>
      <c r="J36" s="37"/>
      <c r="K36" s="37">
        <f t="shared" si="2"/>
        <v>11.833333333333334</v>
      </c>
      <c r="L36" s="37">
        <v>11.833333333333334</v>
      </c>
      <c r="M36" s="37">
        <v>11.833333333333334</v>
      </c>
      <c r="N36" s="37">
        <v>11.833333333333334</v>
      </c>
      <c r="O36" s="37">
        <v>11.833333333333334</v>
      </c>
      <c r="P36" s="37">
        <v>11.833333333333334</v>
      </c>
      <c r="Q36" s="37">
        <v>11.833333333333334</v>
      </c>
      <c r="R36" s="37">
        <v>11.833333333333334</v>
      </c>
      <c r="S36" s="37">
        <v>11.833333333333334</v>
      </c>
      <c r="T36" s="37">
        <v>11.833333333333334</v>
      </c>
      <c r="U36" s="37">
        <v>11.833333333333334</v>
      </c>
      <c r="V36" s="37">
        <v>11.833333333333334</v>
      </c>
      <c r="W36" s="29">
        <v>142</v>
      </c>
      <c r="X36" s="29"/>
      <c r="Y36" s="30">
        <v>59.04</v>
      </c>
      <c r="Z36" s="30">
        <f t="shared" si="1"/>
        <v>8702.2598400000006</v>
      </c>
      <c r="AA36" s="31"/>
      <c r="AB36" s="32" t="s">
        <v>84</v>
      </c>
      <c r="AC36" s="25" t="s">
        <v>142</v>
      </c>
      <c r="AD36" s="27" t="s">
        <v>120</v>
      </c>
      <c r="AE36" s="27"/>
      <c r="AF36" s="25" t="s">
        <v>144</v>
      </c>
      <c r="AG36" s="25" t="s">
        <v>1159</v>
      </c>
      <c r="AH36" s="33" t="s">
        <v>1266</v>
      </c>
      <c r="AI36" s="27" t="s">
        <v>141</v>
      </c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</row>
    <row r="37" spans="1:109" s="46" customFormat="1" ht="40.5" customHeight="1" x14ac:dyDescent="0.25">
      <c r="A37" s="23" t="s">
        <v>13</v>
      </c>
      <c r="B37" s="24" t="s">
        <v>145</v>
      </c>
      <c r="C37" s="61" t="s">
        <v>146</v>
      </c>
      <c r="D37" s="37"/>
      <c r="E37" s="26" t="s">
        <v>1230</v>
      </c>
      <c r="F37" s="37"/>
      <c r="G37" s="28">
        <v>166</v>
      </c>
      <c r="H37" s="28" t="s">
        <v>422</v>
      </c>
      <c r="I37" s="27" t="s">
        <v>139</v>
      </c>
      <c r="J37" s="37"/>
      <c r="K37" s="37">
        <f t="shared" si="2"/>
        <v>8.3333333333333339</v>
      </c>
      <c r="L37" s="37">
        <v>8.3333333333333339</v>
      </c>
      <c r="M37" s="37">
        <v>8.3333333333333339</v>
      </c>
      <c r="N37" s="37">
        <v>8.3333333333333339</v>
      </c>
      <c r="O37" s="37">
        <v>8.3333333333333339</v>
      </c>
      <c r="P37" s="37">
        <v>8.3333333333333339</v>
      </c>
      <c r="Q37" s="37">
        <v>8.3333333333333339</v>
      </c>
      <c r="R37" s="37">
        <v>8.3333333333333339</v>
      </c>
      <c r="S37" s="37">
        <v>8.3333333333333339</v>
      </c>
      <c r="T37" s="37">
        <v>8.3333333333333339</v>
      </c>
      <c r="U37" s="37">
        <v>8.3333333333333339</v>
      </c>
      <c r="V37" s="37">
        <v>8.3333333333333339</v>
      </c>
      <c r="W37" s="29">
        <v>100</v>
      </c>
      <c r="X37" s="29"/>
      <c r="Y37" s="30">
        <v>113.21</v>
      </c>
      <c r="Z37" s="30">
        <f t="shared" si="1"/>
        <v>11751.198</v>
      </c>
      <c r="AA37" s="31"/>
      <c r="AB37" s="32" t="s">
        <v>84</v>
      </c>
      <c r="AC37" s="25" t="s">
        <v>142</v>
      </c>
      <c r="AD37" s="27" t="s">
        <v>120</v>
      </c>
      <c r="AE37" s="27"/>
      <c r="AF37" s="25" t="s">
        <v>144</v>
      </c>
      <c r="AG37" s="25" t="s">
        <v>1159</v>
      </c>
      <c r="AH37" s="33" t="s">
        <v>1266</v>
      </c>
      <c r="AI37" s="27" t="s">
        <v>141</v>
      </c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</row>
    <row r="38" spans="1:109" s="46" customFormat="1" ht="40.5" customHeight="1" x14ac:dyDescent="0.25">
      <c r="A38" s="23" t="s">
        <v>13</v>
      </c>
      <c r="B38" s="24" t="s">
        <v>145</v>
      </c>
      <c r="C38" s="61" t="s">
        <v>146</v>
      </c>
      <c r="D38" s="37"/>
      <c r="E38" s="26" t="s">
        <v>1231</v>
      </c>
      <c r="F38" s="37"/>
      <c r="G38" s="28">
        <v>166</v>
      </c>
      <c r="H38" s="28" t="s">
        <v>422</v>
      </c>
      <c r="I38" s="36" t="s">
        <v>139</v>
      </c>
      <c r="J38" s="37"/>
      <c r="K38" s="37">
        <f t="shared" si="2"/>
        <v>0.41666666666666669</v>
      </c>
      <c r="L38" s="37">
        <v>0.41666666666666669</v>
      </c>
      <c r="M38" s="37">
        <v>0.41666666666666669</v>
      </c>
      <c r="N38" s="37">
        <v>0.41666666666666669</v>
      </c>
      <c r="O38" s="37">
        <v>0.41666666666666669</v>
      </c>
      <c r="P38" s="37">
        <v>0.41666666666666669</v>
      </c>
      <c r="Q38" s="37">
        <v>0.41666666666666669</v>
      </c>
      <c r="R38" s="37">
        <v>0.41666666666666669</v>
      </c>
      <c r="S38" s="37">
        <v>0.41666666666666669</v>
      </c>
      <c r="T38" s="37">
        <v>0.41666666666666669</v>
      </c>
      <c r="U38" s="37">
        <v>0.41666666666666669</v>
      </c>
      <c r="V38" s="37">
        <v>0.41666666666666669</v>
      </c>
      <c r="W38" s="57">
        <v>5</v>
      </c>
      <c r="X38" s="57"/>
      <c r="Y38" s="38">
        <v>220.42</v>
      </c>
      <c r="Z38" s="30">
        <f t="shared" si="1"/>
        <v>1143.9797999999998</v>
      </c>
      <c r="AA38" s="47"/>
      <c r="AB38" s="32" t="s">
        <v>84</v>
      </c>
      <c r="AC38" s="25" t="s">
        <v>142</v>
      </c>
      <c r="AD38" s="27" t="s">
        <v>120</v>
      </c>
      <c r="AE38" s="27"/>
      <c r="AF38" s="25" t="s">
        <v>144</v>
      </c>
      <c r="AG38" s="25" t="s">
        <v>1159</v>
      </c>
      <c r="AH38" s="33" t="s">
        <v>1266</v>
      </c>
      <c r="AI38" s="27" t="s">
        <v>141</v>
      </c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</row>
    <row r="39" spans="1:109" s="46" customFormat="1" ht="40.5" customHeight="1" x14ac:dyDescent="0.25">
      <c r="A39" s="23" t="s">
        <v>13</v>
      </c>
      <c r="B39" s="24" t="s">
        <v>145</v>
      </c>
      <c r="C39" s="61" t="s">
        <v>146</v>
      </c>
      <c r="D39" s="37"/>
      <c r="E39" s="26" t="s">
        <v>148</v>
      </c>
      <c r="F39" s="37"/>
      <c r="G39" s="28">
        <v>166</v>
      </c>
      <c r="H39" s="28" t="s">
        <v>422</v>
      </c>
      <c r="I39" s="36" t="s">
        <v>139</v>
      </c>
      <c r="J39" s="37"/>
      <c r="K39" s="37">
        <f t="shared" si="2"/>
        <v>8.3333333333333329E-2</v>
      </c>
      <c r="L39" s="37">
        <v>8.3333333333333329E-2</v>
      </c>
      <c r="M39" s="37">
        <v>8.3333333333333329E-2</v>
      </c>
      <c r="N39" s="37">
        <v>8.3333333333333329E-2</v>
      </c>
      <c r="O39" s="37">
        <v>8.3333333333333329E-2</v>
      </c>
      <c r="P39" s="37">
        <v>8.3333333333333329E-2</v>
      </c>
      <c r="Q39" s="37">
        <v>8.3333333333333329E-2</v>
      </c>
      <c r="R39" s="37">
        <v>8.3333333333333329E-2</v>
      </c>
      <c r="S39" s="37">
        <v>8.3333333333333329E-2</v>
      </c>
      <c r="T39" s="37">
        <v>8.3333333333333329E-2</v>
      </c>
      <c r="U39" s="37">
        <v>8.3333333333333329E-2</v>
      </c>
      <c r="V39" s="37">
        <v>8.3333333333333329E-2</v>
      </c>
      <c r="W39" s="57">
        <v>1</v>
      </c>
      <c r="X39" s="57"/>
      <c r="Y39" s="38">
        <v>406.87</v>
      </c>
      <c r="Z39" s="30">
        <f t="shared" si="1"/>
        <v>422.33106000000004</v>
      </c>
      <c r="AA39" s="47"/>
      <c r="AB39" s="32" t="s">
        <v>84</v>
      </c>
      <c r="AC39" s="25" t="s">
        <v>142</v>
      </c>
      <c r="AD39" s="27" t="s">
        <v>120</v>
      </c>
      <c r="AE39" s="27"/>
      <c r="AF39" s="25" t="s">
        <v>144</v>
      </c>
      <c r="AG39" s="25" t="s">
        <v>1159</v>
      </c>
      <c r="AH39" s="33" t="s">
        <v>1266</v>
      </c>
      <c r="AI39" s="27" t="s">
        <v>141</v>
      </c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</row>
    <row r="40" spans="1:109" s="46" customFormat="1" ht="40.5" customHeight="1" x14ac:dyDescent="0.25">
      <c r="A40" s="23" t="s">
        <v>13</v>
      </c>
      <c r="B40" s="24" t="s">
        <v>145</v>
      </c>
      <c r="C40" s="61" t="s">
        <v>146</v>
      </c>
      <c r="D40" s="37"/>
      <c r="E40" s="26" t="s">
        <v>1232</v>
      </c>
      <c r="F40" s="37"/>
      <c r="G40" s="28">
        <v>166</v>
      </c>
      <c r="H40" s="28" t="s">
        <v>422</v>
      </c>
      <c r="I40" s="27" t="s">
        <v>139</v>
      </c>
      <c r="J40" s="37"/>
      <c r="K40" s="37">
        <f t="shared" si="2"/>
        <v>0.83333333333333337</v>
      </c>
      <c r="L40" s="37">
        <v>0.83333333333333337</v>
      </c>
      <c r="M40" s="37">
        <v>0.83333333333333337</v>
      </c>
      <c r="N40" s="37">
        <v>0.83333333333333337</v>
      </c>
      <c r="O40" s="37">
        <v>0.83333333333333337</v>
      </c>
      <c r="P40" s="37">
        <v>0.83333333333333337</v>
      </c>
      <c r="Q40" s="37">
        <v>0.83333333333333337</v>
      </c>
      <c r="R40" s="37">
        <v>0.83333333333333337</v>
      </c>
      <c r="S40" s="37">
        <v>0.83333333333333337</v>
      </c>
      <c r="T40" s="37">
        <v>0.83333333333333337</v>
      </c>
      <c r="U40" s="37">
        <v>0.83333333333333337</v>
      </c>
      <c r="V40" s="37">
        <v>0.83333333333333337</v>
      </c>
      <c r="W40" s="29">
        <v>10</v>
      </c>
      <c r="X40" s="29"/>
      <c r="Y40" s="30">
        <v>1990.03</v>
      </c>
      <c r="Z40" s="30">
        <f t="shared" si="1"/>
        <v>20656.511399999999</v>
      </c>
      <c r="AA40" s="31"/>
      <c r="AB40" s="32" t="s">
        <v>84</v>
      </c>
      <c r="AC40" s="25" t="s">
        <v>142</v>
      </c>
      <c r="AD40" s="27" t="s">
        <v>120</v>
      </c>
      <c r="AE40" s="27"/>
      <c r="AF40" s="25" t="s">
        <v>144</v>
      </c>
      <c r="AG40" s="25" t="s">
        <v>1159</v>
      </c>
      <c r="AH40" s="33" t="s">
        <v>1266</v>
      </c>
      <c r="AI40" s="27" t="s">
        <v>141</v>
      </c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</row>
    <row r="41" spans="1:109" s="46" customFormat="1" ht="40.5" customHeight="1" x14ac:dyDescent="0.25">
      <c r="A41" s="23" t="s">
        <v>13</v>
      </c>
      <c r="B41" s="24" t="s">
        <v>145</v>
      </c>
      <c r="C41" s="61" t="s">
        <v>146</v>
      </c>
      <c r="D41" s="37"/>
      <c r="E41" s="26" t="s">
        <v>1233</v>
      </c>
      <c r="F41" s="37"/>
      <c r="G41" s="28">
        <v>166</v>
      </c>
      <c r="H41" s="28" t="s">
        <v>422</v>
      </c>
      <c r="I41" s="36" t="s">
        <v>139</v>
      </c>
      <c r="J41" s="37"/>
      <c r="K41" s="37">
        <f t="shared" si="2"/>
        <v>2.0833333333333335</v>
      </c>
      <c r="L41" s="37">
        <v>2.0833333333333335</v>
      </c>
      <c r="M41" s="37">
        <v>2.0833333333333335</v>
      </c>
      <c r="N41" s="37">
        <v>2.0833333333333335</v>
      </c>
      <c r="O41" s="37">
        <v>2.0833333333333335</v>
      </c>
      <c r="P41" s="37">
        <v>2.0833333333333335</v>
      </c>
      <c r="Q41" s="37">
        <v>2.0833333333333335</v>
      </c>
      <c r="R41" s="37">
        <v>2.0833333333333335</v>
      </c>
      <c r="S41" s="37">
        <v>2.0833333333333335</v>
      </c>
      <c r="T41" s="37">
        <v>2.0833333333333335</v>
      </c>
      <c r="U41" s="37">
        <v>2.0833333333333335</v>
      </c>
      <c r="V41" s="37">
        <v>2.0833333333333335</v>
      </c>
      <c r="W41" s="29">
        <v>25</v>
      </c>
      <c r="X41" s="57"/>
      <c r="Y41" s="38">
        <v>312.13</v>
      </c>
      <c r="Z41" s="30">
        <f t="shared" si="1"/>
        <v>8099.7735000000002</v>
      </c>
      <c r="AA41" s="47"/>
      <c r="AB41" s="32" t="s">
        <v>84</v>
      </c>
      <c r="AC41" s="25" t="s">
        <v>142</v>
      </c>
      <c r="AD41" s="27" t="s">
        <v>120</v>
      </c>
      <c r="AE41" s="27"/>
      <c r="AF41" s="25" t="s">
        <v>144</v>
      </c>
      <c r="AG41" s="25" t="s">
        <v>1159</v>
      </c>
      <c r="AH41" s="33" t="s">
        <v>1266</v>
      </c>
      <c r="AI41" s="27" t="s">
        <v>141</v>
      </c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</row>
    <row r="42" spans="1:109" s="46" customFormat="1" ht="40.5" customHeight="1" x14ac:dyDescent="0.25">
      <c r="A42" s="23" t="s">
        <v>13</v>
      </c>
      <c r="B42" s="24" t="s">
        <v>145</v>
      </c>
      <c r="C42" s="61" t="s">
        <v>146</v>
      </c>
      <c r="D42" s="37"/>
      <c r="E42" s="26" t="s">
        <v>1234</v>
      </c>
      <c r="F42" s="37"/>
      <c r="G42" s="28">
        <v>166</v>
      </c>
      <c r="H42" s="28" t="s">
        <v>422</v>
      </c>
      <c r="I42" s="27" t="s">
        <v>139</v>
      </c>
      <c r="J42" s="37"/>
      <c r="K42" s="37">
        <f t="shared" si="2"/>
        <v>0.41666666666666669</v>
      </c>
      <c r="L42" s="37">
        <v>0.41666666666666669</v>
      </c>
      <c r="M42" s="37">
        <v>0.41666666666666669</v>
      </c>
      <c r="N42" s="37">
        <v>0.41666666666666669</v>
      </c>
      <c r="O42" s="37">
        <v>0.41666666666666669</v>
      </c>
      <c r="P42" s="37">
        <v>0.41666666666666669</v>
      </c>
      <c r="Q42" s="37">
        <v>0.41666666666666669</v>
      </c>
      <c r="R42" s="37">
        <v>0.41666666666666669</v>
      </c>
      <c r="S42" s="37">
        <v>0.41666666666666669</v>
      </c>
      <c r="T42" s="37">
        <v>0.41666666666666669</v>
      </c>
      <c r="U42" s="37">
        <v>0.41666666666666669</v>
      </c>
      <c r="V42" s="37">
        <v>0.41666666666666669</v>
      </c>
      <c r="W42" s="29">
        <v>5</v>
      </c>
      <c r="X42" s="29"/>
      <c r="Y42" s="30">
        <v>92.64</v>
      </c>
      <c r="Z42" s="30">
        <f t="shared" si="1"/>
        <v>480.80160000000001</v>
      </c>
      <c r="AA42" s="31"/>
      <c r="AB42" s="32" t="s">
        <v>84</v>
      </c>
      <c r="AC42" s="25" t="s">
        <v>142</v>
      </c>
      <c r="AD42" s="27" t="s">
        <v>120</v>
      </c>
      <c r="AE42" s="27"/>
      <c r="AF42" s="25" t="s">
        <v>144</v>
      </c>
      <c r="AG42" s="25" t="s">
        <v>1159</v>
      </c>
      <c r="AH42" s="33" t="s">
        <v>1266</v>
      </c>
      <c r="AI42" s="27" t="s">
        <v>141</v>
      </c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</row>
    <row r="43" spans="1:109" s="46" customFormat="1" ht="40.5" customHeight="1" x14ac:dyDescent="0.25">
      <c r="A43" s="23" t="s">
        <v>13</v>
      </c>
      <c r="B43" s="24" t="s">
        <v>145</v>
      </c>
      <c r="C43" s="61" t="s">
        <v>146</v>
      </c>
      <c r="D43" s="37"/>
      <c r="E43" s="26" t="s">
        <v>1235</v>
      </c>
      <c r="F43" s="37"/>
      <c r="G43" s="28">
        <v>166</v>
      </c>
      <c r="H43" s="28" t="s">
        <v>422</v>
      </c>
      <c r="I43" s="27" t="s">
        <v>139</v>
      </c>
      <c r="J43" s="37"/>
      <c r="K43" s="37">
        <f t="shared" si="2"/>
        <v>8.3333333333333339</v>
      </c>
      <c r="L43" s="37">
        <v>8.3333333333333339</v>
      </c>
      <c r="M43" s="37">
        <v>8.3333333333333339</v>
      </c>
      <c r="N43" s="37">
        <v>8.3333333333333339</v>
      </c>
      <c r="O43" s="37">
        <v>8.3333333333333339</v>
      </c>
      <c r="P43" s="37">
        <v>8.3333333333333339</v>
      </c>
      <c r="Q43" s="37">
        <v>8.3333333333333339</v>
      </c>
      <c r="R43" s="37">
        <v>8.3333333333333339</v>
      </c>
      <c r="S43" s="37">
        <v>8.3333333333333339</v>
      </c>
      <c r="T43" s="37">
        <v>8.3333333333333339</v>
      </c>
      <c r="U43" s="37">
        <v>8.3333333333333339</v>
      </c>
      <c r="V43" s="37">
        <v>8.3333333333333339</v>
      </c>
      <c r="W43" s="29">
        <v>100</v>
      </c>
      <c r="X43" s="29"/>
      <c r="Y43" s="30">
        <v>3.34</v>
      </c>
      <c r="Z43" s="30">
        <f t="shared" si="1"/>
        <v>346.69200000000001</v>
      </c>
      <c r="AA43" s="31"/>
      <c r="AB43" s="32" t="s">
        <v>84</v>
      </c>
      <c r="AC43" s="25" t="s">
        <v>142</v>
      </c>
      <c r="AD43" s="27" t="s">
        <v>120</v>
      </c>
      <c r="AE43" s="27"/>
      <c r="AF43" s="25" t="s">
        <v>144</v>
      </c>
      <c r="AG43" s="25" t="s">
        <v>1159</v>
      </c>
      <c r="AH43" s="33" t="s">
        <v>1266</v>
      </c>
      <c r="AI43" s="27" t="s">
        <v>141</v>
      </c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</row>
    <row r="44" spans="1:109" s="46" customFormat="1" ht="40.5" customHeight="1" x14ac:dyDescent="0.25">
      <c r="A44" s="23" t="s">
        <v>13</v>
      </c>
      <c r="B44" s="24" t="s">
        <v>145</v>
      </c>
      <c r="C44" s="61" t="s">
        <v>146</v>
      </c>
      <c r="D44" s="37"/>
      <c r="E44" s="26" t="s">
        <v>1236</v>
      </c>
      <c r="F44" s="37"/>
      <c r="G44" s="28">
        <v>166</v>
      </c>
      <c r="H44" s="28" t="s">
        <v>422</v>
      </c>
      <c r="I44" s="27" t="s">
        <v>139</v>
      </c>
      <c r="J44" s="37"/>
      <c r="K44" s="37">
        <f t="shared" si="2"/>
        <v>12.5</v>
      </c>
      <c r="L44" s="37">
        <v>12.5</v>
      </c>
      <c r="M44" s="37">
        <v>12.5</v>
      </c>
      <c r="N44" s="37">
        <v>12.5</v>
      </c>
      <c r="O44" s="37">
        <v>12.5</v>
      </c>
      <c r="P44" s="37">
        <v>12.5</v>
      </c>
      <c r="Q44" s="37">
        <v>12.5</v>
      </c>
      <c r="R44" s="37">
        <v>12.5</v>
      </c>
      <c r="S44" s="37">
        <v>12.5</v>
      </c>
      <c r="T44" s="37">
        <v>12.5</v>
      </c>
      <c r="U44" s="37">
        <v>12.5</v>
      </c>
      <c r="V44" s="37">
        <v>12.5</v>
      </c>
      <c r="W44" s="29">
        <v>150</v>
      </c>
      <c r="X44" s="29"/>
      <c r="Y44" s="30">
        <v>104.16</v>
      </c>
      <c r="Z44" s="30">
        <f t="shared" si="1"/>
        <v>16217.712000000001</v>
      </c>
      <c r="AA44" s="31"/>
      <c r="AB44" s="32" t="s">
        <v>84</v>
      </c>
      <c r="AC44" s="25" t="s">
        <v>142</v>
      </c>
      <c r="AD44" s="27" t="s">
        <v>120</v>
      </c>
      <c r="AE44" s="27"/>
      <c r="AF44" s="25" t="s">
        <v>144</v>
      </c>
      <c r="AG44" s="25" t="s">
        <v>1159</v>
      </c>
      <c r="AH44" s="33" t="s">
        <v>1266</v>
      </c>
      <c r="AI44" s="27" t="s">
        <v>141</v>
      </c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</row>
    <row r="45" spans="1:109" s="46" customFormat="1" ht="40.5" customHeight="1" x14ac:dyDescent="0.25">
      <c r="A45" s="23" t="s">
        <v>13</v>
      </c>
      <c r="B45" s="24" t="s">
        <v>145</v>
      </c>
      <c r="C45" s="61" t="s">
        <v>146</v>
      </c>
      <c r="D45" s="37"/>
      <c r="E45" s="26" t="s">
        <v>1237</v>
      </c>
      <c r="F45" s="37"/>
      <c r="G45" s="28">
        <v>166</v>
      </c>
      <c r="H45" s="28" t="s">
        <v>422</v>
      </c>
      <c r="I45" s="27" t="s">
        <v>139</v>
      </c>
      <c r="J45" s="37"/>
      <c r="K45" s="37">
        <f t="shared" si="2"/>
        <v>8.3333333333333329E-2</v>
      </c>
      <c r="L45" s="37">
        <v>8.3333333333333329E-2</v>
      </c>
      <c r="M45" s="37">
        <v>8.3333333333333329E-2</v>
      </c>
      <c r="N45" s="37">
        <v>8.3333333333333329E-2</v>
      </c>
      <c r="O45" s="37">
        <v>8.3333333333333329E-2</v>
      </c>
      <c r="P45" s="37">
        <v>8.3333333333333329E-2</v>
      </c>
      <c r="Q45" s="37">
        <v>8.3333333333333329E-2</v>
      </c>
      <c r="R45" s="37">
        <v>8.3333333333333329E-2</v>
      </c>
      <c r="S45" s="37">
        <v>8.3333333333333329E-2</v>
      </c>
      <c r="T45" s="37">
        <v>8.3333333333333329E-2</v>
      </c>
      <c r="U45" s="37">
        <v>8.3333333333333329E-2</v>
      </c>
      <c r="V45" s="37">
        <v>8.3333333333333329E-2</v>
      </c>
      <c r="W45" s="29">
        <v>1</v>
      </c>
      <c r="X45" s="57"/>
      <c r="Y45" s="38">
        <v>203.38</v>
      </c>
      <c r="Z45" s="30">
        <f t="shared" si="1"/>
        <v>211.10844</v>
      </c>
      <c r="AA45" s="47"/>
      <c r="AB45" s="32" t="s">
        <v>84</v>
      </c>
      <c r="AC45" s="25" t="s">
        <v>142</v>
      </c>
      <c r="AD45" s="27" t="s">
        <v>120</v>
      </c>
      <c r="AE45" s="27"/>
      <c r="AF45" s="25" t="s">
        <v>144</v>
      </c>
      <c r="AG45" s="25" t="s">
        <v>1159</v>
      </c>
      <c r="AH45" s="33" t="s">
        <v>1266</v>
      </c>
      <c r="AI45" s="27" t="s">
        <v>141</v>
      </c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</row>
    <row r="46" spans="1:109" s="46" customFormat="1" ht="40.5" customHeight="1" x14ac:dyDescent="0.25">
      <c r="A46" s="23" t="s">
        <v>13</v>
      </c>
      <c r="B46" s="24" t="s">
        <v>145</v>
      </c>
      <c r="C46" s="61" t="s">
        <v>146</v>
      </c>
      <c r="D46" s="37"/>
      <c r="E46" s="26" t="s">
        <v>1238</v>
      </c>
      <c r="F46" s="37"/>
      <c r="G46" s="28">
        <v>166</v>
      </c>
      <c r="H46" s="28" t="s">
        <v>422</v>
      </c>
      <c r="I46" s="27" t="s">
        <v>139</v>
      </c>
      <c r="J46" s="37"/>
      <c r="K46" s="37">
        <f t="shared" si="2"/>
        <v>1.6666666666666667</v>
      </c>
      <c r="L46" s="37">
        <v>1.6666666666666667</v>
      </c>
      <c r="M46" s="37">
        <v>1.6666666666666667</v>
      </c>
      <c r="N46" s="37">
        <v>1.6666666666666667</v>
      </c>
      <c r="O46" s="37">
        <v>1.6666666666666667</v>
      </c>
      <c r="P46" s="37">
        <v>1.6666666666666667</v>
      </c>
      <c r="Q46" s="37">
        <v>1.6666666666666667</v>
      </c>
      <c r="R46" s="37">
        <v>1.6666666666666667</v>
      </c>
      <c r="S46" s="37">
        <v>1.6666666666666667</v>
      </c>
      <c r="T46" s="37">
        <v>1.6666666666666667</v>
      </c>
      <c r="U46" s="37">
        <v>1.6666666666666667</v>
      </c>
      <c r="V46" s="37">
        <v>1.6666666666666667</v>
      </c>
      <c r="W46" s="29">
        <v>20</v>
      </c>
      <c r="X46" s="57"/>
      <c r="Y46" s="38">
        <v>64.5</v>
      </c>
      <c r="Z46" s="30">
        <f t="shared" si="1"/>
        <v>1339.02</v>
      </c>
      <c r="AA46" s="47"/>
      <c r="AB46" s="32" t="s">
        <v>84</v>
      </c>
      <c r="AC46" s="25" t="s">
        <v>142</v>
      </c>
      <c r="AD46" s="27" t="s">
        <v>120</v>
      </c>
      <c r="AE46" s="27"/>
      <c r="AF46" s="25" t="s">
        <v>144</v>
      </c>
      <c r="AG46" s="25" t="s">
        <v>1159</v>
      </c>
      <c r="AH46" s="33" t="s">
        <v>1266</v>
      </c>
      <c r="AI46" s="27" t="s">
        <v>141</v>
      </c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</row>
    <row r="47" spans="1:109" s="46" customFormat="1" ht="40.5" customHeight="1" x14ac:dyDescent="0.25">
      <c r="A47" s="23" t="s">
        <v>13</v>
      </c>
      <c r="B47" s="24" t="s">
        <v>145</v>
      </c>
      <c r="C47" s="61" t="s">
        <v>146</v>
      </c>
      <c r="D47" s="37"/>
      <c r="E47" s="26" t="s">
        <v>1239</v>
      </c>
      <c r="F47" s="37"/>
      <c r="G47" s="28">
        <v>166</v>
      </c>
      <c r="H47" s="28" t="s">
        <v>422</v>
      </c>
      <c r="I47" s="27" t="s">
        <v>139</v>
      </c>
      <c r="J47" s="37"/>
      <c r="K47" s="37">
        <f t="shared" si="2"/>
        <v>0.83333333333333337</v>
      </c>
      <c r="L47" s="37">
        <v>0.83333333333333337</v>
      </c>
      <c r="M47" s="37">
        <v>0.83333333333333337</v>
      </c>
      <c r="N47" s="37">
        <v>0.83333333333333337</v>
      </c>
      <c r="O47" s="37">
        <v>0.83333333333333337</v>
      </c>
      <c r="P47" s="37">
        <v>0.83333333333333337</v>
      </c>
      <c r="Q47" s="37">
        <v>0.83333333333333337</v>
      </c>
      <c r="R47" s="37">
        <v>0.83333333333333337</v>
      </c>
      <c r="S47" s="37">
        <v>0.83333333333333337</v>
      </c>
      <c r="T47" s="37">
        <v>0.83333333333333337</v>
      </c>
      <c r="U47" s="37">
        <v>0.83333333333333337</v>
      </c>
      <c r="V47" s="37">
        <v>0.83333333333333337</v>
      </c>
      <c r="W47" s="29">
        <v>10</v>
      </c>
      <c r="X47" s="57"/>
      <c r="Y47" s="38">
        <v>106.22</v>
      </c>
      <c r="Z47" s="30">
        <f t="shared" si="1"/>
        <v>1102.5636000000002</v>
      </c>
      <c r="AA47" s="47"/>
      <c r="AB47" s="32" t="s">
        <v>84</v>
      </c>
      <c r="AC47" s="25" t="s">
        <v>142</v>
      </c>
      <c r="AD47" s="27" t="s">
        <v>120</v>
      </c>
      <c r="AE47" s="27"/>
      <c r="AF47" s="25" t="s">
        <v>144</v>
      </c>
      <c r="AG47" s="25" t="s">
        <v>1159</v>
      </c>
      <c r="AH47" s="33" t="s">
        <v>1266</v>
      </c>
      <c r="AI47" s="27" t="s">
        <v>141</v>
      </c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</row>
    <row r="48" spans="1:109" s="46" customFormat="1" ht="40.5" customHeight="1" x14ac:dyDescent="0.25">
      <c r="A48" s="23" t="s">
        <v>13</v>
      </c>
      <c r="B48" s="24" t="s">
        <v>145</v>
      </c>
      <c r="C48" s="61" t="s">
        <v>146</v>
      </c>
      <c r="D48" s="37"/>
      <c r="E48" s="26" t="s">
        <v>1240</v>
      </c>
      <c r="F48" s="37"/>
      <c r="G48" s="28">
        <v>166</v>
      </c>
      <c r="H48" s="28" t="s">
        <v>422</v>
      </c>
      <c r="I48" s="27" t="s">
        <v>139</v>
      </c>
      <c r="J48" s="37"/>
      <c r="K48" s="37">
        <f t="shared" si="2"/>
        <v>8.3333333333333339</v>
      </c>
      <c r="L48" s="37">
        <v>8.3333333333333339</v>
      </c>
      <c r="M48" s="37">
        <v>8.3333333333333339</v>
      </c>
      <c r="N48" s="37">
        <v>8.3333333333333339</v>
      </c>
      <c r="O48" s="37">
        <v>8.3333333333333339</v>
      </c>
      <c r="P48" s="37">
        <v>8.3333333333333339</v>
      </c>
      <c r="Q48" s="37">
        <v>8.3333333333333339</v>
      </c>
      <c r="R48" s="37">
        <v>8.3333333333333339</v>
      </c>
      <c r="S48" s="37">
        <v>8.3333333333333339</v>
      </c>
      <c r="T48" s="37">
        <v>8.3333333333333339</v>
      </c>
      <c r="U48" s="37">
        <v>8.3333333333333339</v>
      </c>
      <c r="V48" s="37">
        <v>8.3333333333333339</v>
      </c>
      <c r="W48" s="29">
        <v>100</v>
      </c>
      <c r="X48" s="57"/>
      <c r="Y48" s="38">
        <v>32.93</v>
      </c>
      <c r="Z48" s="30">
        <f t="shared" si="1"/>
        <v>3418.134</v>
      </c>
      <c r="AA48" s="47"/>
      <c r="AB48" s="32" t="s">
        <v>84</v>
      </c>
      <c r="AC48" s="25" t="s">
        <v>142</v>
      </c>
      <c r="AD48" s="27" t="s">
        <v>120</v>
      </c>
      <c r="AE48" s="27"/>
      <c r="AF48" s="25" t="s">
        <v>144</v>
      </c>
      <c r="AG48" s="25" t="s">
        <v>1159</v>
      </c>
      <c r="AH48" s="33" t="s">
        <v>1266</v>
      </c>
      <c r="AI48" s="27" t="s">
        <v>141</v>
      </c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</row>
    <row r="49" spans="1:109" s="46" customFormat="1" ht="40.5" customHeight="1" x14ac:dyDescent="0.25">
      <c r="A49" s="23" t="s">
        <v>13</v>
      </c>
      <c r="B49" s="24" t="s">
        <v>145</v>
      </c>
      <c r="C49" s="61" t="s">
        <v>146</v>
      </c>
      <c r="D49" s="37"/>
      <c r="E49" s="26" t="s">
        <v>1241</v>
      </c>
      <c r="F49" s="37"/>
      <c r="G49" s="28">
        <v>166</v>
      </c>
      <c r="H49" s="28" t="s">
        <v>422</v>
      </c>
      <c r="I49" s="27" t="s">
        <v>139</v>
      </c>
      <c r="J49" s="37"/>
      <c r="K49" s="37">
        <f t="shared" si="2"/>
        <v>8.3333333333333332E-3</v>
      </c>
      <c r="L49" s="37">
        <v>8.3333333333333332E-3</v>
      </c>
      <c r="M49" s="37">
        <v>8.3333333333333332E-3</v>
      </c>
      <c r="N49" s="37">
        <v>8.3333333333333332E-3</v>
      </c>
      <c r="O49" s="37">
        <v>8.3333333333333332E-3</v>
      </c>
      <c r="P49" s="37">
        <v>8.3333333333333332E-3</v>
      </c>
      <c r="Q49" s="37">
        <v>8.3333333333333332E-3</v>
      </c>
      <c r="R49" s="37">
        <v>8.3333333333333332E-3</v>
      </c>
      <c r="S49" s="37">
        <v>8.3333333333333332E-3</v>
      </c>
      <c r="T49" s="37">
        <v>8.3333333333333332E-3</v>
      </c>
      <c r="U49" s="37">
        <v>8.3333333333333332E-3</v>
      </c>
      <c r="V49" s="37">
        <v>8.3333333333333332E-3</v>
      </c>
      <c r="W49" s="29">
        <v>0.1</v>
      </c>
      <c r="X49" s="57"/>
      <c r="Y49" s="38">
        <v>334.23</v>
      </c>
      <c r="Z49" s="30">
        <f t="shared" si="1"/>
        <v>34.693074000000003</v>
      </c>
      <c r="AA49" s="47"/>
      <c r="AB49" s="32" t="s">
        <v>84</v>
      </c>
      <c r="AC49" s="25" t="s">
        <v>142</v>
      </c>
      <c r="AD49" s="27" t="s">
        <v>120</v>
      </c>
      <c r="AE49" s="27"/>
      <c r="AF49" s="25" t="s">
        <v>144</v>
      </c>
      <c r="AG49" s="25" t="s">
        <v>1159</v>
      </c>
      <c r="AH49" s="33" t="s">
        <v>1266</v>
      </c>
      <c r="AI49" s="27" t="s">
        <v>141</v>
      </c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</row>
    <row r="50" spans="1:109" s="46" customFormat="1" ht="40.5" customHeight="1" x14ac:dyDescent="0.25">
      <c r="A50" s="23" t="s">
        <v>13</v>
      </c>
      <c r="B50" s="24" t="s">
        <v>145</v>
      </c>
      <c r="C50" s="61" t="s">
        <v>146</v>
      </c>
      <c r="D50" s="37"/>
      <c r="E50" s="26" t="s">
        <v>1242</v>
      </c>
      <c r="F50" s="37"/>
      <c r="G50" s="28">
        <v>166</v>
      </c>
      <c r="H50" s="28" t="s">
        <v>422</v>
      </c>
      <c r="I50" s="36" t="s">
        <v>139</v>
      </c>
      <c r="J50" s="37"/>
      <c r="K50" s="37">
        <f t="shared" si="2"/>
        <v>8.3333333333333329E-2</v>
      </c>
      <c r="L50" s="37">
        <v>8.3333333333333329E-2</v>
      </c>
      <c r="M50" s="37">
        <v>8.3333333333333329E-2</v>
      </c>
      <c r="N50" s="37">
        <v>8.3333333333333329E-2</v>
      </c>
      <c r="O50" s="37">
        <v>8.3333333333333329E-2</v>
      </c>
      <c r="P50" s="37">
        <v>8.3333333333333329E-2</v>
      </c>
      <c r="Q50" s="37">
        <v>8.3333333333333329E-2</v>
      </c>
      <c r="R50" s="37">
        <v>8.3333333333333329E-2</v>
      </c>
      <c r="S50" s="37">
        <v>8.3333333333333329E-2</v>
      </c>
      <c r="T50" s="37">
        <v>8.3333333333333329E-2</v>
      </c>
      <c r="U50" s="37">
        <v>8.3333333333333329E-2</v>
      </c>
      <c r="V50" s="37">
        <v>8.3333333333333329E-2</v>
      </c>
      <c r="W50" s="29">
        <v>1</v>
      </c>
      <c r="X50" s="57"/>
      <c r="Y50" s="38">
        <v>912.63</v>
      </c>
      <c r="Z50" s="30">
        <f t="shared" si="1"/>
        <v>947.30993999999998</v>
      </c>
      <c r="AA50" s="47"/>
      <c r="AB50" s="32" t="s">
        <v>84</v>
      </c>
      <c r="AC50" s="25" t="s">
        <v>142</v>
      </c>
      <c r="AD50" s="27" t="s">
        <v>120</v>
      </c>
      <c r="AE50" s="36"/>
      <c r="AF50" s="25" t="s">
        <v>144</v>
      </c>
      <c r="AG50" s="25" t="s">
        <v>1159</v>
      </c>
      <c r="AH50" s="33" t="s">
        <v>1266</v>
      </c>
      <c r="AI50" s="27" t="s">
        <v>141</v>
      </c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</row>
    <row r="51" spans="1:109" s="46" customFormat="1" ht="40.5" customHeight="1" x14ac:dyDescent="0.25">
      <c r="A51" s="23" t="s">
        <v>13</v>
      </c>
      <c r="B51" s="24" t="s">
        <v>145</v>
      </c>
      <c r="C51" s="61" t="s">
        <v>146</v>
      </c>
      <c r="D51" s="37"/>
      <c r="E51" s="26" t="s">
        <v>1243</v>
      </c>
      <c r="F51" s="37"/>
      <c r="G51" s="28">
        <v>166</v>
      </c>
      <c r="H51" s="28" t="s">
        <v>422</v>
      </c>
      <c r="I51" s="27" t="s">
        <v>139</v>
      </c>
      <c r="J51" s="37"/>
      <c r="K51" s="37">
        <f t="shared" ref="K51:K82" si="3">W51/12</f>
        <v>4.166666666666667</v>
      </c>
      <c r="L51" s="37">
        <v>4.166666666666667</v>
      </c>
      <c r="M51" s="37">
        <v>4.166666666666667</v>
      </c>
      <c r="N51" s="37">
        <v>4.166666666666667</v>
      </c>
      <c r="O51" s="37">
        <v>4.166666666666667</v>
      </c>
      <c r="P51" s="37">
        <v>4.166666666666667</v>
      </c>
      <c r="Q51" s="37">
        <v>4.166666666666667</v>
      </c>
      <c r="R51" s="37">
        <v>4.166666666666667</v>
      </c>
      <c r="S51" s="37">
        <v>4.166666666666667</v>
      </c>
      <c r="T51" s="37">
        <v>4.166666666666667</v>
      </c>
      <c r="U51" s="37">
        <v>4.166666666666667</v>
      </c>
      <c r="V51" s="37">
        <v>4.166666666666667</v>
      </c>
      <c r="W51" s="29">
        <v>50</v>
      </c>
      <c r="X51" s="57"/>
      <c r="Y51" s="38">
        <v>122.65</v>
      </c>
      <c r="Z51" s="30">
        <f t="shared" si="1"/>
        <v>6365.5349999999999</v>
      </c>
      <c r="AA51" s="47"/>
      <c r="AB51" s="32" t="s">
        <v>84</v>
      </c>
      <c r="AC51" s="25" t="s">
        <v>142</v>
      </c>
      <c r="AD51" s="27" t="s">
        <v>120</v>
      </c>
      <c r="AE51" s="27"/>
      <c r="AF51" s="25" t="s">
        <v>144</v>
      </c>
      <c r="AG51" s="25" t="s">
        <v>1159</v>
      </c>
      <c r="AH51" s="33" t="s">
        <v>1266</v>
      </c>
      <c r="AI51" s="27" t="s">
        <v>141</v>
      </c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</row>
    <row r="52" spans="1:109" s="46" customFormat="1" ht="40.5" customHeight="1" x14ac:dyDescent="0.25">
      <c r="A52" s="23" t="s">
        <v>13</v>
      </c>
      <c r="B52" s="24" t="s">
        <v>145</v>
      </c>
      <c r="C52" s="61" t="s">
        <v>146</v>
      </c>
      <c r="D52" s="37"/>
      <c r="E52" s="26" t="s">
        <v>1244</v>
      </c>
      <c r="F52" s="37"/>
      <c r="G52" s="28">
        <v>166</v>
      </c>
      <c r="H52" s="28" t="s">
        <v>422</v>
      </c>
      <c r="I52" s="27" t="s">
        <v>139</v>
      </c>
      <c r="J52" s="37"/>
      <c r="K52" s="37">
        <f t="shared" si="3"/>
        <v>4.166666666666667</v>
      </c>
      <c r="L52" s="37">
        <v>4.166666666666667</v>
      </c>
      <c r="M52" s="37">
        <v>4.166666666666667</v>
      </c>
      <c r="N52" s="37">
        <v>4.166666666666667</v>
      </c>
      <c r="O52" s="37">
        <v>4.166666666666667</v>
      </c>
      <c r="P52" s="37">
        <v>4.166666666666667</v>
      </c>
      <c r="Q52" s="37">
        <v>4.166666666666667</v>
      </c>
      <c r="R52" s="37">
        <v>4.166666666666667</v>
      </c>
      <c r="S52" s="37">
        <v>4.166666666666667</v>
      </c>
      <c r="T52" s="37">
        <v>4.166666666666667</v>
      </c>
      <c r="U52" s="37">
        <v>4.166666666666667</v>
      </c>
      <c r="V52" s="37">
        <v>4.166666666666667</v>
      </c>
      <c r="W52" s="29">
        <v>50</v>
      </c>
      <c r="X52" s="57"/>
      <c r="Y52" s="38">
        <v>80.209999999999994</v>
      </c>
      <c r="Z52" s="30">
        <f t="shared" si="1"/>
        <v>4162.8989999999994</v>
      </c>
      <c r="AA52" s="47"/>
      <c r="AB52" s="32" t="s">
        <v>84</v>
      </c>
      <c r="AC52" s="25" t="s">
        <v>142</v>
      </c>
      <c r="AD52" s="27" t="s">
        <v>120</v>
      </c>
      <c r="AE52" s="27"/>
      <c r="AF52" s="25" t="s">
        <v>144</v>
      </c>
      <c r="AG52" s="25" t="s">
        <v>1159</v>
      </c>
      <c r="AH52" s="33" t="s">
        <v>1266</v>
      </c>
      <c r="AI52" s="27" t="s">
        <v>141</v>
      </c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</row>
    <row r="53" spans="1:109" s="46" customFormat="1" ht="40.5" customHeight="1" x14ac:dyDescent="0.25">
      <c r="A53" s="23" t="s">
        <v>13</v>
      </c>
      <c r="B53" s="24" t="s">
        <v>145</v>
      </c>
      <c r="C53" s="61" t="s">
        <v>146</v>
      </c>
      <c r="D53" s="37"/>
      <c r="E53" s="26" t="s">
        <v>1245</v>
      </c>
      <c r="F53" s="37"/>
      <c r="G53" s="28">
        <v>166</v>
      </c>
      <c r="H53" s="28" t="s">
        <v>422</v>
      </c>
      <c r="I53" s="27" t="s">
        <v>139</v>
      </c>
      <c r="J53" s="37"/>
      <c r="K53" s="37">
        <f t="shared" si="3"/>
        <v>0.58333333333333337</v>
      </c>
      <c r="L53" s="37">
        <v>0.58333333333333337</v>
      </c>
      <c r="M53" s="37">
        <v>0.58333333333333337</v>
      </c>
      <c r="N53" s="37">
        <v>0.58333333333333337</v>
      </c>
      <c r="O53" s="37">
        <v>0.58333333333333337</v>
      </c>
      <c r="P53" s="37">
        <v>0.58333333333333337</v>
      </c>
      <c r="Q53" s="37">
        <v>0.58333333333333337</v>
      </c>
      <c r="R53" s="37">
        <v>0.58333333333333337</v>
      </c>
      <c r="S53" s="37">
        <v>0.58333333333333337</v>
      </c>
      <c r="T53" s="37">
        <v>0.58333333333333337</v>
      </c>
      <c r="U53" s="37">
        <v>0.58333333333333337</v>
      </c>
      <c r="V53" s="37">
        <v>0.58333333333333337</v>
      </c>
      <c r="W53" s="29">
        <v>7</v>
      </c>
      <c r="X53" s="57"/>
      <c r="Y53" s="38">
        <v>217.86</v>
      </c>
      <c r="Z53" s="30">
        <f t="shared" si="1"/>
        <v>1582.9707599999999</v>
      </c>
      <c r="AA53" s="47"/>
      <c r="AB53" s="32" t="s">
        <v>84</v>
      </c>
      <c r="AC53" s="25" t="s">
        <v>142</v>
      </c>
      <c r="AD53" s="27" t="s">
        <v>120</v>
      </c>
      <c r="AE53" s="27"/>
      <c r="AF53" s="25" t="s">
        <v>144</v>
      </c>
      <c r="AG53" s="25" t="s">
        <v>1159</v>
      </c>
      <c r="AH53" s="33" t="s">
        <v>1266</v>
      </c>
      <c r="AI53" s="27" t="s">
        <v>141</v>
      </c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</row>
    <row r="54" spans="1:109" s="46" customFormat="1" ht="40.5" customHeight="1" x14ac:dyDescent="0.25">
      <c r="A54" s="23" t="s">
        <v>13</v>
      </c>
      <c r="B54" s="24" t="s">
        <v>145</v>
      </c>
      <c r="C54" s="61" t="s">
        <v>146</v>
      </c>
      <c r="D54" s="37"/>
      <c r="E54" s="26" t="s">
        <v>1246</v>
      </c>
      <c r="F54" s="37"/>
      <c r="G54" s="28">
        <v>166</v>
      </c>
      <c r="H54" s="28" t="s">
        <v>422</v>
      </c>
      <c r="I54" s="27" t="s">
        <v>139</v>
      </c>
      <c r="J54" s="37"/>
      <c r="K54" s="37">
        <f t="shared" si="3"/>
        <v>0.41666666666666669</v>
      </c>
      <c r="L54" s="37">
        <v>0.41666666666666669</v>
      </c>
      <c r="M54" s="37">
        <v>0.41666666666666669</v>
      </c>
      <c r="N54" s="37">
        <v>0.41666666666666669</v>
      </c>
      <c r="O54" s="37">
        <v>0.41666666666666669</v>
      </c>
      <c r="P54" s="37">
        <v>0.41666666666666669</v>
      </c>
      <c r="Q54" s="37">
        <v>0.41666666666666669</v>
      </c>
      <c r="R54" s="37">
        <v>0.41666666666666669</v>
      </c>
      <c r="S54" s="37">
        <v>0.41666666666666669</v>
      </c>
      <c r="T54" s="37">
        <v>0.41666666666666669</v>
      </c>
      <c r="U54" s="37">
        <v>0.41666666666666669</v>
      </c>
      <c r="V54" s="37">
        <v>0.41666666666666669</v>
      </c>
      <c r="W54" s="29">
        <v>5</v>
      </c>
      <c r="X54" s="57"/>
      <c r="Y54" s="38">
        <v>197.02</v>
      </c>
      <c r="Z54" s="30">
        <f t="shared" si="1"/>
        <v>1022.5338</v>
      </c>
      <c r="AA54" s="47"/>
      <c r="AB54" s="32" t="s">
        <v>84</v>
      </c>
      <c r="AC54" s="25" t="s">
        <v>142</v>
      </c>
      <c r="AD54" s="27" t="s">
        <v>120</v>
      </c>
      <c r="AE54" s="27"/>
      <c r="AF54" s="25" t="s">
        <v>144</v>
      </c>
      <c r="AG54" s="25" t="s">
        <v>1159</v>
      </c>
      <c r="AH54" s="33" t="s">
        <v>1266</v>
      </c>
      <c r="AI54" s="27" t="s">
        <v>141</v>
      </c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</row>
    <row r="55" spans="1:109" s="46" customFormat="1" ht="40.5" customHeight="1" x14ac:dyDescent="0.25">
      <c r="A55" s="23" t="s">
        <v>13</v>
      </c>
      <c r="B55" s="24" t="s">
        <v>145</v>
      </c>
      <c r="C55" s="61" t="s">
        <v>146</v>
      </c>
      <c r="D55" s="37"/>
      <c r="E55" s="26" t="s">
        <v>1247</v>
      </c>
      <c r="F55" s="37"/>
      <c r="G55" s="28">
        <v>166</v>
      </c>
      <c r="H55" s="28" t="s">
        <v>422</v>
      </c>
      <c r="I55" s="27" t="s">
        <v>139</v>
      </c>
      <c r="J55" s="37"/>
      <c r="K55" s="37">
        <f t="shared" si="3"/>
        <v>8.3333333333333329E-2</v>
      </c>
      <c r="L55" s="37">
        <v>8.3333333333333329E-2</v>
      </c>
      <c r="M55" s="37">
        <v>8.3333333333333329E-2</v>
      </c>
      <c r="N55" s="37">
        <v>8.3333333333333329E-2</v>
      </c>
      <c r="O55" s="37">
        <v>8.3333333333333329E-2</v>
      </c>
      <c r="P55" s="37">
        <v>8.3333333333333329E-2</v>
      </c>
      <c r="Q55" s="37">
        <v>8.3333333333333329E-2</v>
      </c>
      <c r="R55" s="37">
        <v>8.3333333333333329E-2</v>
      </c>
      <c r="S55" s="37">
        <v>8.3333333333333329E-2</v>
      </c>
      <c r="T55" s="37">
        <v>8.3333333333333329E-2</v>
      </c>
      <c r="U55" s="37">
        <v>8.3333333333333329E-2</v>
      </c>
      <c r="V55" s="37">
        <v>8.3333333333333329E-2</v>
      </c>
      <c r="W55" s="29">
        <v>1</v>
      </c>
      <c r="X55" s="57"/>
      <c r="Y55" s="38">
        <v>572.42999999999995</v>
      </c>
      <c r="Z55" s="30">
        <f t="shared" si="1"/>
        <v>594.18233999999995</v>
      </c>
      <c r="AA55" s="47"/>
      <c r="AB55" s="32" t="s">
        <v>84</v>
      </c>
      <c r="AC55" s="25" t="s">
        <v>142</v>
      </c>
      <c r="AD55" s="27" t="s">
        <v>120</v>
      </c>
      <c r="AE55" s="27"/>
      <c r="AF55" s="25" t="s">
        <v>144</v>
      </c>
      <c r="AG55" s="25" t="s">
        <v>1159</v>
      </c>
      <c r="AH55" s="33" t="s">
        <v>1266</v>
      </c>
      <c r="AI55" s="27" t="s">
        <v>141</v>
      </c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</row>
    <row r="56" spans="1:109" s="46" customFormat="1" ht="40.5" customHeight="1" x14ac:dyDescent="0.25">
      <c r="A56" s="23" t="s">
        <v>13</v>
      </c>
      <c r="B56" s="24" t="s">
        <v>145</v>
      </c>
      <c r="C56" s="61" t="s">
        <v>146</v>
      </c>
      <c r="D56" s="37"/>
      <c r="E56" s="26" t="s">
        <v>1248</v>
      </c>
      <c r="F56" s="37"/>
      <c r="G56" s="28">
        <v>166</v>
      </c>
      <c r="H56" s="28" t="s">
        <v>422</v>
      </c>
      <c r="I56" s="27" t="s">
        <v>139</v>
      </c>
      <c r="J56" s="37"/>
      <c r="K56" s="37">
        <f t="shared" si="3"/>
        <v>0.5</v>
      </c>
      <c r="L56" s="37">
        <v>0.5</v>
      </c>
      <c r="M56" s="37">
        <v>0.5</v>
      </c>
      <c r="N56" s="37">
        <v>0.5</v>
      </c>
      <c r="O56" s="37">
        <v>0.5</v>
      </c>
      <c r="P56" s="37">
        <v>0.5</v>
      </c>
      <c r="Q56" s="37">
        <v>0.5</v>
      </c>
      <c r="R56" s="37">
        <v>0.5</v>
      </c>
      <c r="S56" s="37">
        <v>0.5</v>
      </c>
      <c r="T56" s="37">
        <v>0.5</v>
      </c>
      <c r="U56" s="37">
        <v>0.5</v>
      </c>
      <c r="V56" s="37">
        <v>0.5</v>
      </c>
      <c r="W56" s="29">
        <v>6</v>
      </c>
      <c r="X56" s="29"/>
      <c r="Y56" s="30">
        <v>1137.6400000000001</v>
      </c>
      <c r="Z56" s="30">
        <f t="shared" si="1"/>
        <v>7085.22192</v>
      </c>
      <c r="AA56" s="31"/>
      <c r="AB56" s="32" t="s">
        <v>84</v>
      </c>
      <c r="AC56" s="25" t="s">
        <v>142</v>
      </c>
      <c r="AD56" s="27" t="s">
        <v>120</v>
      </c>
      <c r="AE56" s="27"/>
      <c r="AF56" s="25" t="s">
        <v>144</v>
      </c>
      <c r="AG56" s="25" t="s">
        <v>1159</v>
      </c>
      <c r="AH56" s="33" t="s">
        <v>1266</v>
      </c>
      <c r="AI56" s="27" t="s">
        <v>141</v>
      </c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</row>
    <row r="57" spans="1:109" s="46" customFormat="1" ht="40.5" customHeight="1" x14ac:dyDescent="0.25">
      <c r="A57" s="23" t="s">
        <v>13</v>
      </c>
      <c r="B57" s="24" t="s">
        <v>145</v>
      </c>
      <c r="C57" s="61" t="s">
        <v>146</v>
      </c>
      <c r="D57" s="37"/>
      <c r="E57" s="26" t="s">
        <v>1249</v>
      </c>
      <c r="F57" s="37"/>
      <c r="G57" s="28">
        <v>166</v>
      </c>
      <c r="H57" s="28" t="s">
        <v>422</v>
      </c>
      <c r="I57" s="27" t="s">
        <v>139</v>
      </c>
      <c r="J57" s="37"/>
      <c r="K57" s="37">
        <f t="shared" si="3"/>
        <v>0.41666666666666669</v>
      </c>
      <c r="L57" s="37">
        <v>0.41666666666666669</v>
      </c>
      <c r="M57" s="37">
        <v>0.41666666666666669</v>
      </c>
      <c r="N57" s="37">
        <v>0.41666666666666669</v>
      </c>
      <c r="O57" s="37">
        <v>0.41666666666666669</v>
      </c>
      <c r="P57" s="37">
        <v>0.41666666666666669</v>
      </c>
      <c r="Q57" s="37">
        <v>0.41666666666666669</v>
      </c>
      <c r="R57" s="37">
        <v>0.41666666666666669</v>
      </c>
      <c r="S57" s="37">
        <v>0.41666666666666669</v>
      </c>
      <c r="T57" s="37">
        <v>0.41666666666666669</v>
      </c>
      <c r="U57" s="37">
        <v>0.41666666666666669</v>
      </c>
      <c r="V57" s="37">
        <v>0.41666666666666669</v>
      </c>
      <c r="W57" s="29">
        <v>5</v>
      </c>
      <c r="X57" s="29"/>
      <c r="Y57" s="30">
        <v>437.63</v>
      </c>
      <c r="Z57" s="30">
        <f t="shared" si="1"/>
        <v>2271.2997</v>
      </c>
      <c r="AA57" s="31"/>
      <c r="AB57" s="32" t="s">
        <v>84</v>
      </c>
      <c r="AC57" s="25" t="s">
        <v>142</v>
      </c>
      <c r="AD57" s="27" t="s">
        <v>120</v>
      </c>
      <c r="AE57" s="27"/>
      <c r="AF57" s="25" t="s">
        <v>144</v>
      </c>
      <c r="AG57" s="25" t="s">
        <v>1159</v>
      </c>
      <c r="AH57" s="33" t="s">
        <v>1266</v>
      </c>
      <c r="AI57" s="27" t="s">
        <v>141</v>
      </c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</row>
    <row r="58" spans="1:109" s="46" customFormat="1" ht="40.5" customHeight="1" x14ac:dyDescent="0.25">
      <c r="A58" s="23" t="s">
        <v>13</v>
      </c>
      <c r="B58" s="24" t="s">
        <v>145</v>
      </c>
      <c r="C58" s="61" t="s">
        <v>146</v>
      </c>
      <c r="D58" s="37"/>
      <c r="E58" s="26" t="s">
        <v>167</v>
      </c>
      <c r="F58" s="37"/>
      <c r="G58" s="28">
        <v>166</v>
      </c>
      <c r="H58" s="28" t="s">
        <v>422</v>
      </c>
      <c r="I58" s="27" t="s">
        <v>139</v>
      </c>
      <c r="J58" s="37"/>
      <c r="K58" s="37">
        <f t="shared" si="3"/>
        <v>0.41666666666666669</v>
      </c>
      <c r="L58" s="37">
        <v>0.41666666666666669</v>
      </c>
      <c r="M58" s="37">
        <v>0.41666666666666669</v>
      </c>
      <c r="N58" s="37">
        <v>0.41666666666666669</v>
      </c>
      <c r="O58" s="37">
        <v>0.41666666666666669</v>
      </c>
      <c r="P58" s="37">
        <v>0.41666666666666669</v>
      </c>
      <c r="Q58" s="37">
        <v>0.41666666666666669</v>
      </c>
      <c r="R58" s="37">
        <v>0.41666666666666669</v>
      </c>
      <c r="S58" s="37">
        <v>0.41666666666666669</v>
      </c>
      <c r="T58" s="37">
        <v>0.41666666666666669</v>
      </c>
      <c r="U58" s="37">
        <v>0.41666666666666669</v>
      </c>
      <c r="V58" s="37">
        <v>0.41666666666666669</v>
      </c>
      <c r="W58" s="29">
        <v>5</v>
      </c>
      <c r="X58" s="57"/>
      <c r="Y58" s="38">
        <v>38.619999999999997</v>
      </c>
      <c r="Z58" s="30">
        <f t="shared" si="1"/>
        <v>200.43780000000001</v>
      </c>
      <c r="AA58" s="47"/>
      <c r="AB58" s="32" t="s">
        <v>84</v>
      </c>
      <c r="AC58" s="25" t="s">
        <v>142</v>
      </c>
      <c r="AD58" s="27" t="s">
        <v>120</v>
      </c>
      <c r="AE58" s="27"/>
      <c r="AF58" s="25" t="s">
        <v>144</v>
      </c>
      <c r="AG58" s="25" t="s">
        <v>1159</v>
      </c>
      <c r="AH58" s="33" t="s">
        <v>1266</v>
      </c>
      <c r="AI58" s="27" t="s">
        <v>141</v>
      </c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</row>
    <row r="59" spans="1:109" s="46" customFormat="1" ht="40.5" customHeight="1" x14ac:dyDescent="0.25">
      <c r="A59" s="23" t="s">
        <v>13</v>
      </c>
      <c r="B59" s="24" t="s">
        <v>145</v>
      </c>
      <c r="C59" s="61" t="s">
        <v>146</v>
      </c>
      <c r="D59" s="37"/>
      <c r="E59" s="26" t="s">
        <v>1250</v>
      </c>
      <c r="F59" s="37"/>
      <c r="G59" s="28">
        <v>166</v>
      </c>
      <c r="H59" s="28" t="s">
        <v>422</v>
      </c>
      <c r="I59" s="27" t="s">
        <v>139</v>
      </c>
      <c r="J59" s="37"/>
      <c r="K59" s="37">
        <f t="shared" si="3"/>
        <v>0.16666666666666666</v>
      </c>
      <c r="L59" s="37">
        <v>0.16666666666666666</v>
      </c>
      <c r="M59" s="37">
        <v>0.16666666666666666</v>
      </c>
      <c r="N59" s="37">
        <v>0.16666666666666666</v>
      </c>
      <c r="O59" s="37">
        <v>0.16666666666666666</v>
      </c>
      <c r="P59" s="37">
        <v>0.16666666666666666</v>
      </c>
      <c r="Q59" s="37">
        <v>0.16666666666666666</v>
      </c>
      <c r="R59" s="37">
        <v>0.16666666666666666</v>
      </c>
      <c r="S59" s="37">
        <v>0.16666666666666666</v>
      </c>
      <c r="T59" s="37">
        <v>0.16666666666666666</v>
      </c>
      <c r="U59" s="37">
        <v>0.16666666666666666</v>
      </c>
      <c r="V59" s="37">
        <v>0.16666666666666666</v>
      </c>
      <c r="W59" s="29">
        <v>2</v>
      </c>
      <c r="X59" s="57"/>
      <c r="Y59" s="38">
        <v>134.63</v>
      </c>
      <c r="Z59" s="30">
        <f t="shared" si="1"/>
        <v>279.49187999999998</v>
      </c>
      <c r="AA59" s="47"/>
      <c r="AB59" s="32" t="s">
        <v>84</v>
      </c>
      <c r="AC59" s="25" t="s">
        <v>142</v>
      </c>
      <c r="AD59" s="27" t="s">
        <v>120</v>
      </c>
      <c r="AE59" s="27"/>
      <c r="AF59" s="25" t="s">
        <v>144</v>
      </c>
      <c r="AG59" s="25" t="s">
        <v>1159</v>
      </c>
      <c r="AH59" s="33" t="s">
        <v>1266</v>
      </c>
      <c r="AI59" s="27" t="s">
        <v>141</v>
      </c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</row>
    <row r="60" spans="1:109" s="46" customFormat="1" ht="40.5" customHeight="1" x14ac:dyDescent="0.25">
      <c r="A60" s="23" t="s">
        <v>13</v>
      </c>
      <c r="B60" s="24" t="s">
        <v>145</v>
      </c>
      <c r="C60" s="61" t="s">
        <v>146</v>
      </c>
      <c r="D60" s="37"/>
      <c r="E60" s="26" t="s">
        <v>1251</v>
      </c>
      <c r="F60" s="37"/>
      <c r="G60" s="28">
        <v>166</v>
      </c>
      <c r="H60" s="28" t="s">
        <v>422</v>
      </c>
      <c r="I60" s="27" t="s">
        <v>139</v>
      </c>
      <c r="J60" s="37"/>
      <c r="K60" s="37">
        <f t="shared" si="3"/>
        <v>41.666666666666664</v>
      </c>
      <c r="L60" s="37">
        <v>41.666666666666664</v>
      </c>
      <c r="M60" s="37">
        <v>41.666666666666664</v>
      </c>
      <c r="N60" s="37">
        <v>41.666666666666664</v>
      </c>
      <c r="O60" s="37">
        <v>41.666666666666664</v>
      </c>
      <c r="P60" s="37">
        <v>41.666666666666664</v>
      </c>
      <c r="Q60" s="37">
        <v>41.666666666666664</v>
      </c>
      <c r="R60" s="37">
        <v>41.666666666666664</v>
      </c>
      <c r="S60" s="37">
        <v>41.666666666666664</v>
      </c>
      <c r="T60" s="37">
        <v>41.666666666666664</v>
      </c>
      <c r="U60" s="37">
        <v>41.666666666666664</v>
      </c>
      <c r="V60" s="37">
        <v>41.666666666666664</v>
      </c>
      <c r="W60" s="29">
        <v>500</v>
      </c>
      <c r="X60" s="57"/>
      <c r="Y60" s="38">
        <v>8.2200000000000006</v>
      </c>
      <c r="Z60" s="30">
        <f t="shared" si="1"/>
        <v>4266.18</v>
      </c>
      <c r="AA60" s="47"/>
      <c r="AB60" s="32" t="s">
        <v>84</v>
      </c>
      <c r="AC60" s="25" t="s">
        <v>142</v>
      </c>
      <c r="AD60" s="27" t="s">
        <v>120</v>
      </c>
      <c r="AE60" s="27"/>
      <c r="AF60" s="25" t="s">
        <v>144</v>
      </c>
      <c r="AG60" s="25" t="s">
        <v>1159</v>
      </c>
      <c r="AH60" s="33" t="s">
        <v>1266</v>
      </c>
      <c r="AI60" s="27" t="s">
        <v>141</v>
      </c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</row>
    <row r="61" spans="1:109" s="46" customFormat="1" ht="40.5" customHeight="1" x14ac:dyDescent="0.25">
      <c r="A61" s="23" t="s">
        <v>13</v>
      </c>
      <c r="B61" s="24" t="s">
        <v>145</v>
      </c>
      <c r="C61" s="61" t="s">
        <v>146</v>
      </c>
      <c r="D61" s="37"/>
      <c r="E61" s="26" t="s">
        <v>1252</v>
      </c>
      <c r="F61" s="37"/>
      <c r="G61" s="28">
        <v>166</v>
      </c>
      <c r="H61" s="28" t="s">
        <v>422</v>
      </c>
      <c r="I61" s="27" t="s">
        <v>139</v>
      </c>
      <c r="J61" s="37"/>
      <c r="K61" s="37">
        <f t="shared" si="3"/>
        <v>100</v>
      </c>
      <c r="L61" s="37">
        <v>100</v>
      </c>
      <c r="M61" s="37">
        <v>100</v>
      </c>
      <c r="N61" s="37">
        <v>100</v>
      </c>
      <c r="O61" s="37">
        <v>100</v>
      </c>
      <c r="P61" s="37">
        <v>100</v>
      </c>
      <c r="Q61" s="37">
        <v>100</v>
      </c>
      <c r="R61" s="37">
        <v>100</v>
      </c>
      <c r="S61" s="37">
        <v>100</v>
      </c>
      <c r="T61" s="37">
        <v>100</v>
      </c>
      <c r="U61" s="37">
        <v>100</v>
      </c>
      <c r="V61" s="37">
        <v>100</v>
      </c>
      <c r="W61" s="29">
        <v>1200</v>
      </c>
      <c r="X61" s="29"/>
      <c r="Y61" s="30">
        <v>38.47</v>
      </c>
      <c r="Z61" s="30">
        <f t="shared" si="1"/>
        <v>47918.232000000004</v>
      </c>
      <c r="AA61" s="31"/>
      <c r="AB61" s="32" t="s">
        <v>84</v>
      </c>
      <c r="AC61" s="25" t="s">
        <v>142</v>
      </c>
      <c r="AD61" s="27" t="s">
        <v>120</v>
      </c>
      <c r="AE61" s="27"/>
      <c r="AF61" s="25" t="s">
        <v>144</v>
      </c>
      <c r="AG61" s="25" t="s">
        <v>1159</v>
      </c>
      <c r="AH61" s="33" t="s">
        <v>1266</v>
      </c>
      <c r="AI61" s="27" t="s">
        <v>141</v>
      </c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</row>
    <row r="62" spans="1:109" s="46" customFormat="1" ht="40.5" customHeight="1" x14ac:dyDescent="0.25">
      <c r="A62" s="23" t="s">
        <v>13</v>
      </c>
      <c r="B62" s="24" t="s">
        <v>145</v>
      </c>
      <c r="C62" s="61" t="s">
        <v>146</v>
      </c>
      <c r="D62" s="37"/>
      <c r="E62" s="26" t="s">
        <v>1253</v>
      </c>
      <c r="F62" s="37"/>
      <c r="G62" s="28">
        <v>166</v>
      </c>
      <c r="H62" s="28" t="s">
        <v>422</v>
      </c>
      <c r="I62" s="27" t="s">
        <v>139</v>
      </c>
      <c r="J62" s="37"/>
      <c r="K62" s="37">
        <f t="shared" si="3"/>
        <v>0.83333333333333337</v>
      </c>
      <c r="L62" s="37">
        <v>0.83333333333333337</v>
      </c>
      <c r="M62" s="37">
        <v>0.83333333333333337</v>
      </c>
      <c r="N62" s="37">
        <v>0.83333333333333337</v>
      </c>
      <c r="O62" s="37">
        <v>0.83333333333333337</v>
      </c>
      <c r="P62" s="37">
        <v>0.83333333333333337</v>
      </c>
      <c r="Q62" s="37">
        <v>0.83333333333333337</v>
      </c>
      <c r="R62" s="37">
        <v>0.83333333333333337</v>
      </c>
      <c r="S62" s="37">
        <v>0.83333333333333337</v>
      </c>
      <c r="T62" s="37">
        <v>0.83333333333333337</v>
      </c>
      <c r="U62" s="37">
        <v>0.83333333333333337</v>
      </c>
      <c r="V62" s="37">
        <v>0.83333333333333337</v>
      </c>
      <c r="W62" s="29">
        <v>10</v>
      </c>
      <c r="X62" s="29"/>
      <c r="Y62" s="30">
        <v>43.2</v>
      </c>
      <c r="Z62" s="30">
        <f t="shared" si="1"/>
        <v>448.416</v>
      </c>
      <c r="AA62" s="31"/>
      <c r="AB62" s="32" t="s">
        <v>84</v>
      </c>
      <c r="AC62" s="25" t="s">
        <v>142</v>
      </c>
      <c r="AD62" s="27" t="s">
        <v>120</v>
      </c>
      <c r="AE62" s="27"/>
      <c r="AF62" s="25" t="s">
        <v>144</v>
      </c>
      <c r="AG62" s="25" t="s">
        <v>1159</v>
      </c>
      <c r="AH62" s="33" t="s">
        <v>1266</v>
      </c>
      <c r="AI62" s="27" t="s">
        <v>141</v>
      </c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</row>
    <row r="63" spans="1:109" s="46" customFormat="1" ht="40.5" customHeight="1" x14ac:dyDescent="0.25">
      <c r="A63" s="23" t="s">
        <v>13</v>
      </c>
      <c r="B63" s="24" t="s">
        <v>145</v>
      </c>
      <c r="C63" s="61" t="s">
        <v>146</v>
      </c>
      <c r="D63" s="37"/>
      <c r="E63" s="26" t="s">
        <v>1254</v>
      </c>
      <c r="F63" s="37"/>
      <c r="G63" s="28">
        <v>166</v>
      </c>
      <c r="H63" s="28" t="s">
        <v>422</v>
      </c>
      <c r="I63" s="27" t="s">
        <v>139</v>
      </c>
      <c r="J63" s="37"/>
      <c r="K63" s="37">
        <f t="shared" si="3"/>
        <v>25</v>
      </c>
      <c r="L63" s="37">
        <v>25</v>
      </c>
      <c r="M63" s="37">
        <v>25</v>
      </c>
      <c r="N63" s="37">
        <v>25</v>
      </c>
      <c r="O63" s="37">
        <v>25</v>
      </c>
      <c r="P63" s="37">
        <v>25</v>
      </c>
      <c r="Q63" s="37">
        <v>25</v>
      </c>
      <c r="R63" s="37">
        <v>25</v>
      </c>
      <c r="S63" s="37">
        <v>25</v>
      </c>
      <c r="T63" s="37">
        <v>25</v>
      </c>
      <c r="U63" s="37">
        <v>25</v>
      </c>
      <c r="V63" s="37">
        <v>25</v>
      </c>
      <c r="W63" s="29">
        <v>300</v>
      </c>
      <c r="X63" s="29"/>
      <c r="Y63" s="30">
        <v>9.07</v>
      </c>
      <c r="Z63" s="30">
        <f t="shared" si="1"/>
        <v>2824.3980000000001</v>
      </c>
      <c r="AA63" s="31"/>
      <c r="AB63" s="32" t="s">
        <v>84</v>
      </c>
      <c r="AC63" s="25" t="s">
        <v>142</v>
      </c>
      <c r="AD63" s="27" t="s">
        <v>120</v>
      </c>
      <c r="AE63" s="27"/>
      <c r="AF63" s="25" t="s">
        <v>144</v>
      </c>
      <c r="AG63" s="25" t="s">
        <v>1159</v>
      </c>
      <c r="AH63" s="33" t="s">
        <v>1266</v>
      </c>
      <c r="AI63" s="27" t="s">
        <v>141</v>
      </c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</row>
    <row r="64" spans="1:109" s="46" customFormat="1" ht="40.5" customHeight="1" x14ac:dyDescent="0.25">
      <c r="A64" s="23" t="s">
        <v>13</v>
      </c>
      <c r="B64" s="24" t="s">
        <v>145</v>
      </c>
      <c r="C64" s="61" t="s">
        <v>146</v>
      </c>
      <c r="D64" s="37"/>
      <c r="E64" s="26" t="s">
        <v>1255</v>
      </c>
      <c r="F64" s="37"/>
      <c r="G64" s="28">
        <v>166</v>
      </c>
      <c r="H64" s="28" t="s">
        <v>422</v>
      </c>
      <c r="I64" s="27" t="s">
        <v>139</v>
      </c>
      <c r="J64" s="37"/>
      <c r="K64" s="37">
        <f t="shared" si="3"/>
        <v>58.333333333333336</v>
      </c>
      <c r="L64" s="37">
        <v>58.333333333333336</v>
      </c>
      <c r="M64" s="37">
        <v>58.333333333333336</v>
      </c>
      <c r="N64" s="37">
        <v>58.333333333333336</v>
      </c>
      <c r="O64" s="37">
        <v>58.333333333333336</v>
      </c>
      <c r="P64" s="37">
        <v>58.333333333333336</v>
      </c>
      <c r="Q64" s="37">
        <v>58.333333333333336</v>
      </c>
      <c r="R64" s="37">
        <v>58.333333333333336</v>
      </c>
      <c r="S64" s="37">
        <v>58.333333333333336</v>
      </c>
      <c r="T64" s="37">
        <v>58.333333333333336</v>
      </c>
      <c r="U64" s="37">
        <v>58.333333333333336</v>
      </c>
      <c r="V64" s="37">
        <v>58.333333333333336</v>
      </c>
      <c r="W64" s="29">
        <v>700</v>
      </c>
      <c r="X64" s="29"/>
      <c r="Y64" s="30">
        <v>13.73</v>
      </c>
      <c r="Z64" s="30">
        <f t="shared" si="1"/>
        <v>9976.2180000000008</v>
      </c>
      <c r="AA64" s="31"/>
      <c r="AB64" s="32" t="s">
        <v>84</v>
      </c>
      <c r="AC64" s="25" t="s">
        <v>142</v>
      </c>
      <c r="AD64" s="27" t="s">
        <v>120</v>
      </c>
      <c r="AE64" s="27"/>
      <c r="AF64" s="25" t="s">
        <v>144</v>
      </c>
      <c r="AG64" s="25" t="s">
        <v>1159</v>
      </c>
      <c r="AH64" s="33" t="s">
        <v>1266</v>
      </c>
      <c r="AI64" s="27" t="s">
        <v>141</v>
      </c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</row>
    <row r="65" spans="1:109" s="46" customFormat="1" ht="40.5" customHeight="1" x14ac:dyDescent="0.25">
      <c r="A65" s="23" t="s">
        <v>13</v>
      </c>
      <c r="B65" s="24" t="s">
        <v>145</v>
      </c>
      <c r="C65" s="61" t="s">
        <v>146</v>
      </c>
      <c r="D65" s="37"/>
      <c r="E65" s="26" t="s">
        <v>1256</v>
      </c>
      <c r="F65" s="37"/>
      <c r="G65" s="28">
        <v>166</v>
      </c>
      <c r="H65" s="28" t="s">
        <v>422</v>
      </c>
      <c r="I65" s="27" t="s">
        <v>139</v>
      </c>
      <c r="J65" s="37"/>
      <c r="K65" s="37">
        <f t="shared" si="3"/>
        <v>5</v>
      </c>
      <c r="L65" s="37">
        <v>5</v>
      </c>
      <c r="M65" s="37">
        <v>5</v>
      </c>
      <c r="N65" s="37">
        <v>5</v>
      </c>
      <c r="O65" s="37">
        <v>5</v>
      </c>
      <c r="P65" s="37">
        <v>5</v>
      </c>
      <c r="Q65" s="37">
        <v>5</v>
      </c>
      <c r="R65" s="37">
        <v>5</v>
      </c>
      <c r="S65" s="37">
        <v>5</v>
      </c>
      <c r="T65" s="37">
        <v>5</v>
      </c>
      <c r="U65" s="37">
        <v>5</v>
      </c>
      <c r="V65" s="37">
        <v>5</v>
      </c>
      <c r="W65" s="29">
        <v>60</v>
      </c>
      <c r="X65" s="29"/>
      <c r="Y65" s="30">
        <v>89.27</v>
      </c>
      <c r="Z65" s="30">
        <f t="shared" si="1"/>
        <v>5559.7356</v>
      </c>
      <c r="AA65" s="31"/>
      <c r="AB65" s="32" t="s">
        <v>84</v>
      </c>
      <c r="AC65" s="25" t="s">
        <v>142</v>
      </c>
      <c r="AD65" s="27" t="s">
        <v>120</v>
      </c>
      <c r="AE65" s="27"/>
      <c r="AF65" s="25" t="s">
        <v>144</v>
      </c>
      <c r="AG65" s="25" t="s">
        <v>1159</v>
      </c>
      <c r="AH65" s="33" t="s">
        <v>1266</v>
      </c>
      <c r="AI65" s="27" t="s">
        <v>141</v>
      </c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</row>
    <row r="66" spans="1:109" s="46" customFormat="1" ht="40.5" customHeight="1" x14ac:dyDescent="0.25">
      <c r="A66" s="23" t="s">
        <v>13</v>
      </c>
      <c r="B66" s="24" t="s">
        <v>145</v>
      </c>
      <c r="C66" s="61" t="s">
        <v>146</v>
      </c>
      <c r="D66" s="37"/>
      <c r="E66" s="26" t="s">
        <v>1257</v>
      </c>
      <c r="F66" s="37"/>
      <c r="G66" s="28">
        <v>166</v>
      </c>
      <c r="H66" s="28" t="s">
        <v>422</v>
      </c>
      <c r="I66" s="27" t="s">
        <v>139</v>
      </c>
      <c r="J66" s="37"/>
      <c r="K66" s="37">
        <f t="shared" si="3"/>
        <v>41.666666666666664</v>
      </c>
      <c r="L66" s="37">
        <v>41.666666666666664</v>
      </c>
      <c r="M66" s="37">
        <v>41.666666666666664</v>
      </c>
      <c r="N66" s="37">
        <v>41.666666666666664</v>
      </c>
      <c r="O66" s="37">
        <v>41.666666666666664</v>
      </c>
      <c r="P66" s="37">
        <v>41.666666666666664</v>
      </c>
      <c r="Q66" s="37">
        <v>41.666666666666664</v>
      </c>
      <c r="R66" s="37">
        <v>41.666666666666664</v>
      </c>
      <c r="S66" s="37">
        <v>41.666666666666664</v>
      </c>
      <c r="T66" s="37">
        <v>41.666666666666664</v>
      </c>
      <c r="U66" s="37">
        <v>41.666666666666664</v>
      </c>
      <c r="V66" s="37">
        <v>41.666666666666664</v>
      </c>
      <c r="W66" s="29">
        <v>500</v>
      </c>
      <c r="X66" s="29"/>
      <c r="Y66" s="30">
        <v>71.58</v>
      </c>
      <c r="Z66" s="30">
        <f t="shared" si="1"/>
        <v>37150.020000000004</v>
      </c>
      <c r="AA66" s="31"/>
      <c r="AB66" s="32" t="s">
        <v>84</v>
      </c>
      <c r="AC66" s="25" t="s">
        <v>142</v>
      </c>
      <c r="AD66" s="27" t="s">
        <v>120</v>
      </c>
      <c r="AE66" s="27"/>
      <c r="AF66" s="25" t="s">
        <v>144</v>
      </c>
      <c r="AG66" s="25" t="s">
        <v>1159</v>
      </c>
      <c r="AH66" s="33" t="s">
        <v>1266</v>
      </c>
      <c r="AI66" s="27" t="s">
        <v>141</v>
      </c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</row>
    <row r="67" spans="1:109" s="46" customFormat="1" ht="40.5" customHeight="1" x14ac:dyDescent="0.25">
      <c r="A67" s="23" t="s">
        <v>13</v>
      </c>
      <c r="B67" s="24" t="s">
        <v>145</v>
      </c>
      <c r="C67" s="61" t="s">
        <v>146</v>
      </c>
      <c r="D67" s="37"/>
      <c r="E67" s="26" t="s">
        <v>1258</v>
      </c>
      <c r="F67" s="37"/>
      <c r="G67" s="28">
        <v>166</v>
      </c>
      <c r="H67" s="28" t="s">
        <v>422</v>
      </c>
      <c r="I67" s="27" t="s">
        <v>139</v>
      </c>
      <c r="J67" s="37"/>
      <c r="K67" s="37">
        <f t="shared" si="3"/>
        <v>0.66666666666666663</v>
      </c>
      <c r="L67" s="37">
        <v>0.66666666666666663</v>
      </c>
      <c r="M67" s="37">
        <v>0.66666666666666663</v>
      </c>
      <c r="N67" s="37">
        <v>0.66666666666666663</v>
      </c>
      <c r="O67" s="37">
        <v>0.66666666666666663</v>
      </c>
      <c r="P67" s="37">
        <v>0.66666666666666663</v>
      </c>
      <c r="Q67" s="37">
        <v>0.66666666666666663</v>
      </c>
      <c r="R67" s="37">
        <v>0.66666666666666663</v>
      </c>
      <c r="S67" s="37">
        <v>0.66666666666666663</v>
      </c>
      <c r="T67" s="37">
        <v>0.66666666666666663</v>
      </c>
      <c r="U67" s="37">
        <v>0.66666666666666663</v>
      </c>
      <c r="V67" s="37">
        <v>0.66666666666666663</v>
      </c>
      <c r="W67" s="29">
        <v>8</v>
      </c>
      <c r="X67" s="29"/>
      <c r="Y67" s="30">
        <v>1029.24</v>
      </c>
      <c r="Z67" s="30">
        <f t="shared" si="1"/>
        <v>8546.8089600000003</v>
      </c>
      <c r="AA67" s="31"/>
      <c r="AB67" s="32" t="s">
        <v>84</v>
      </c>
      <c r="AC67" s="25" t="s">
        <v>142</v>
      </c>
      <c r="AD67" s="27" t="s">
        <v>120</v>
      </c>
      <c r="AE67" s="27"/>
      <c r="AF67" s="25" t="s">
        <v>144</v>
      </c>
      <c r="AG67" s="25" t="s">
        <v>1159</v>
      </c>
      <c r="AH67" s="33" t="s">
        <v>1266</v>
      </c>
      <c r="AI67" s="27" t="s">
        <v>141</v>
      </c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</row>
    <row r="68" spans="1:109" s="46" customFormat="1" ht="40.5" customHeight="1" x14ac:dyDescent="0.25">
      <c r="A68" s="23" t="s">
        <v>13</v>
      </c>
      <c r="B68" s="24" t="s">
        <v>145</v>
      </c>
      <c r="C68" s="61" t="s">
        <v>146</v>
      </c>
      <c r="D68" s="37"/>
      <c r="E68" s="26" t="s">
        <v>1259</v>
      </c>
      <c r="F68" s="37"/>
      <c r="G68" s="28">
        <v>166</v>
      </c>
      <c r="H68" s="28" t="s">
        <v>422</v>
      </c>
      <c r="I68" s="27" t="s">
        <v>139</v>
      </c>
      <c r="J68" s="37"/>
      <c r="K68" s="37">
        <f t="shared" si="3"/>
        <v>0.41666666666666669</v>
      </c>
      <c r="L68" s="37">
        <v>0.41666666666666669</v>
      </c>
      <c r="M68" s="37">
        <v>0.41666666666666669</v>
      </c>
      <c r="N68" s="37">
        <v>0.41666666666666669</v>
      </c>
      <c r="O68" s="37">
        <v>0.41666666666666669</v>
      </c>
      <c r="P68" s="37">
        <v>0.41666666666666669</v>
      </c>
      <c r="Q68" s="37">
        <v>0.41666666666666669</v>
      </c>
      <c r="R68" s="37">
        <v>0.41666666666666669</v>
      </c>
      <c r="S68" s="37">
        <v>0.41666666666666669</v>
      </c>
      <c r="T68" s="37">
        <v>0.41666666666666669</v>
      </c>
      <c r="U68" s="37">
        <v>0.41666666666666669</v>
      </c>
      <c r="V68" s="37">
        <v>0.41666666666666669</v>
      </c>
      <c r="W68" s="29">
        <v>5</v>
      </c>
      <c r="X68" s="29"/>
      <c r="Y68" s="30">
        <v>3550.43</v>
      </c>
      <c r="Z68" s="30">
        <f t="shared" si="1"/>
        <v>18426.731699999997</v>
      </c>
      <c r="AA68" s="31"/>
      <c r="AB68" s="32" t="s">
        <v>84</v>
      </c>
      <c r="AC68" s="25" t="s">
        <v>142</v>
      </c>
      <c r="AD68" s="27" t="s">
        <v>120</v>
      </c>
      <c r="AE68" s="27"/>
      <c r="AF68" s="25" t="s">
        <v>144</v>
      </c>
      <c r="AG68" s="25" t="s">
        <v>1159</v>
      </c>
      <c r="AH68" s="33" t="s">
        <v>1266</v>
      </c>
      <c r="AI68" s="27" t="s">
        <v>141</v>
      </c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</row>
    <row r="69" spans="1:109" s="46" customFormat="1" ht="40.5" customHeight="1" x14ac:dyDescent="0.25">
      <c r="A69" s="23" t="s">
        <v>13</v>
      </c>
      <c r="B69" s="24" t="s">
        <v>145</v>
      </c>
      <c r="C69" s="61" t="s">
        <v>146</v>
      </c>
      <c r="D69" s="37"/>
      <c r="E69" s="26" t="s">
        <v>1260</v>
      </c>
      <c r="F69" s="37"/>
      <c r="G69" s="28">
        <v>166</v>
      </c>
      <c r="H69" s="28" t="s">
        <v>422</v>
      </c>
      <c r="I69" s="27" t="s">
        <v>139</v>
      </c>
      <c r="J69" s="37"/>
      <c r="K69" s="37">
        <f t="shared" si="3"/>
        <v>10</v>
      </c>
      <c r="L69" s="37">
        <v>10</v>
      </c>
      <c r="M69" s="37">
        <v>10</v>
      </c>
      <c r="N69" s="37">
        <v>10</v>
      </c>
      <c r="O69" s="37">
        <v>10</v>
      </c>
      <c r="P69" s="37">
        <v>10</v>
      </c>
      <c r="Q69" s="37">
        <v>10</v>
      </c>
      <c r="R69" s="37">
        <v>10</v>
      </c>
      <c r="S69" s="37">
        <v>10</v>
      </c>
      <c r="T69" s="37">
        <v>10</v>
      </c>
      <c r="U69" s="37">
        <v>10</v>
      </c>
      <c r="V69" s="37">
        <v>10</v>
      </c>
      <c r="W69" s="29">
        <v>120</v>
      </c>
      <c r="X69" s="29"/>
      <c r="Y69" s="30">
        <v>79.41</v>
      </c>
      <c r="Z69" s="30">
        <f t="shared" si="1"/>
        <v>9891.3095999999987</v>
      </c>
      <c r="AA69" s="31"/>
      <c r="AB69" s="32" t="s">
        <v>84</v>
      </c>
      <c r="AC69" s="25" t="s">
        <v>142</v>
      </c>
      <c r="AD69" s="27" t="s">
        <v>120</v>
      </c>
      <c r="AE69" s="27"/>
      <c r="AF69" s="25" t="s">
        <v>144</v>
      </c>
      <c r="AG69" s="25" t="s">
        <v>1159</v>
      </c>
      <c r="AH69" s="33" t="s">
        <v>1266</v>
      </c>
      <c r="AI69" s="27" t="s">
        <v>141</v>
      </c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</row>
    <row r="70" spans="1:109" s="46" customFormat="1" ht="40.5" customHeight="1" x14ac:dyDescent="0.25">
      <c r="A70" s="23" t="s">
        <v>13</v>
      </c>
      <c r="B70" s="24" t="s">
        <v>145</v>
      </c>
      <c r="C70" s="61" t="s">
        <v>146</v>
      </c>
      <c r="D70" s="37"/>
      <c r="E70" s="26" t="s">
        <v>1261</v>
      </c>
      <c r="F70" s="37"/>
      <c r="G70" s="28">
        <v>166</v>
      </c>
      <c r="H70" s="28" t="s">
        <v>422</v>
      </c>
      <c r="I70" s="27" t="s">
        <v>139</v>
      </c>
      <c r="J70" s="37"/>
      <c r="K70" s="37">
        <f t="shared" si="3"/>
        <v>5</v>
      </c>
      <c r="L70" s="37">
        <v>5</v>
      </c>
      <c r="M70" s="37">
        <v>5</v>
      </c>
      <c r="N70" s="37">
        <v>5</v>
      </c>
      <c r="O70" s="37">
        <v>5</v>
      </c>
      <c r="P70" s="37">
        <v>5</v>
      </c>
      <c r="Q70" s="37">
        <v>5</v>
      </c>
      <c r="R70" s="37">
        <v>5</v>
      </c>
      <c r="S70" s="37">
        <v>5</v>
      </c>
      <c r="T70" s="37">
        <v>5</v>
      </c>
      <c r="U70" s="37">
        <v>5</v>
      </c>
      <c r="V70" s="37">
        <v>5</v>
      </c>
      <c r="W70" s="29">
        <v>60</v>
      </c>
      <c r="X70" s="29"/>
      <c r="Y70" s="30">
        <v>411.53</v>
      </c>
      <c r="Z70" s="30">
        <f t="shared" si="1"/>
        <v>25630.088400000001</v>
      </c>
      <c r="AA70" s="31"/>
      <c r="AB70" s="32" t="s">
        <v>84</v>
      </c>
      <c r="AC70" s="25" t="s">
        <v>142</v>
      </c>
      <c r="AD70" s="27" t="s">
        <v>120</v>
      </c>
      <c r="AE70" s="27"/>
      <c r="AF70" s="25" t="s">
        <v>144</v>
      </c>
      <c r="AG70" s="25" t="s">
        <v>1159</v>
      </c>
      <c r="AH70" s="33" t="s">
        <v>1266</v>
      </c>
      <c r="AI70" s="27" t="s">
        <v>141</v>
      </c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</row>
    <row r="71" spans="1:109" s="46" customFormat="1" ht="40.5" customHeight="1" x14ac:dyDescent="0.25">
      <c r="A71" s="23" t="s">
        <v>13</v>
      </c>
      <c r="B71" s="24" t="s">
        <v>145</v>
      </c>
      <c r="C71" s="61" t="s">
        <v>146</v>
      </c>
      <c r="D71" s="37"/>
      <c r="E71" s="26" t="s">
        <v>1262</v>
      </c>
      <c r="F71" s="37"/>
      <c r="G71" s="28">
        <v>166</v>
      </c>
      <c r="H71" s="28" t="s">
        <v>422</v>
      </c>
      <c r="I71" s="27" t="s">
        <v>139</v>
      </c>
      <c r="J71" s="37"/>
      <c r="K71" s="37">
        <f t="shared" si="3"/>
        <v>3.3333333333333335</v>
      </c>
      <c r="L71" s="37">
        <v>3.3333333333333335</v>
      </c>
      <c r="M71" s="37">
        <v>3.3333333333333335</v>
      </c>
      <c r="N71" s="37">
        <v>3.3333333333333335</v>
      </c>
      <c r="O71" s="37">
        <v>3.3333333333333335</v>
      </c>
      <c r="P71" s="37">
        <v>3.3333333333333335</v>
      </c>
      <c r="Q71" s="37">
        <v>3.3333333333333335</v>
      </c>
      <c r="R71" s="37">
        <v>3.3333333333333335</v>
      </c>
      <c r="S71" s="37">
        <v>3.3333333333333335</v>
      </c>
      <c r="T71" s="37">
        <v>3.3333333333333335</v>
      </c>
      <c r="U71" s="37">
        <v>3.3333333333333335</v>
      </c>
      <c r="V71" s="37">
        <v>3.3333333333333335</v>
      </c>
      <c r="W71" s="29">
        <v>40</v>
      </c>
      <c r="X71" s="57"/>
      <c r="Y71" s="38">
        <v>679.35</v>
      </c>
      <c r="Z71" s="30">
        <f t="shared" si="1"/>
        <v>28206.612000000001</v>
      </c>
      <c r="AA71" s="47"/>
      <c r="AB71" s="32" t="s">
        <v>84</v>
      </c>
      <c r="AC71" s="25" t="s">
        <v>142</v>
      </c>
      <c r="AD71" s="27" t="s">
        <v>120</v>
      </c>
      <c r="AE71" s="27"/>
      <c r="AF71" s="25" t="s">
        <v>144</v>
      </c>
      <c r="AG71" s="25" t="s">
        <v>1159</v>
      </c>
      <c r="AH71" s="33" t="s">
        <v>1266</v>
      </c>
      <c r="AI71" s="27" t="s">
        <v>141</v>
      </c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</row>
    <row r="72" spans="1:109" s="46" customFormat="1" ht="40.5" customHeight="1" x14ac:dyDescent="0.25">
      <c r="A72" s="23" t="s">
        <v>13</v>
      </c>
      <c r="B72" s="24" t="s">
        <v>145</v>
      </c>
      <c r="C72" s="61" t="s">
        <v>146</v>
      </c>
      <c r="D72" s="37"/>
      <c r="E72" s="26" t="s">
        <v>1263</v>
      </c>
      <c r="F72" s="37"/>
      <c r="G72" s="28">
        <v>166</v>
      </c>
      <c r="H72" s="28" t="s">
        <v>422</v>
      </c>
      <c r="I72" s="27" t="s">
        <v>139</v>
      </c>
      <c r="J72" s="37"/>
      <c r="K72" s="37">
        <f t="shared" si="3"/>
        <v>0.25</v>
      </c>
      <c r="L72" s="37">
        <v>0.25</v>
      </c>
      <c r="M72" s="37">
        <v>0.25</v>
      </c>
      <c r="N72" s="37">
        <v>0.25</v>
      </c>
      <c r="O72" s="37">
        <v>0.25</v>
      </c>
      <c r="P72" s="37">
        <v>0.25</v>
      </c>
      <c r="Q72" s="37">
        <v>0.25</v>
      </c>
      <c r="R72" s="37">
        <v>0.25</v>
      </c>
      <c r="S72" s="37">
        <v>0.25</v>
      </c>
      <c r="T72" s="37">
        <v>0.25</v>
      </c>
      <c r="U72" s="37">
        <v>0.25</v>
      </c>
      <c r="V72" s="37">
        <v>0.25</v>
      </c>
      <c r="W72" s="29">
        <v>3</v>
      </c>
      <c r="X72" s="29"/>
      <c r="Y72" s="30">
        <v>1215.74</v>
      </c>
      <c r="Z72" s="30">
        <f t="shared" si="1"/>
        <v>3785.8143600000003</v>
      </c>
      <c r="AA72" s="31"/>
      <c r="AB72" s="32" t="s">
        <v>84</v>
      </c>
      <c r="AC72" s="25" t="s">
        <v>142</v>
      </c>
      <c r="AD72" s="27" t="s">
        <v>120</v>
      </c>
      <c r="AE72" s="27"/>
      <c r="AF72" s="25" t="s">
        <v>144</v>
      </c>
      <c r="AG72" s="25" t="s">
        <v>1159</v>
      </c>
      <c r="AH72" s="33" t="s">
        <v>1266</v>
      </c>
      <c r="AI72" s="27" t="s">
        <v>141</v>
      </c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</row>
    <row r="73" spans="1:109" s="46" customFormat="1" ht="40.5" customHeight="1" x14ac:dyDescent="0.25">
      <c r="A73" s="23" t="s">
        <v>13</v>
      </c>
      <c r="B73" s="24" t="s">
        <v>145</v>
      </c>
      <c r="C73" s="61" t="s">
        <v>146</v>
      </c>
      <c r="D73" s="37"/>
      <c r="E73" s="26" t="s">
        <v>1264</v>
      </c>
      <c r="F73" s="37"/>
      <c r="G73" s="28">
        <v>166</v>
      </c>
      <c r="H73" s="28" t="s">
        <v>422</v>
      </c>
      <c r="I73" s="36" t="s">
        <v>139</v>
      </c>
      <c r="J73" s="37"/>
      <c r="K73" s="37">
        <f t="shared" si="3"/>
        <v>0.16666666666666666</v>
      </c>
      <c r="L73" s="37">
        <v>0.16666666666666666</v>
      </c>
      <c r="M73" s="37">
        <v>0.16666666666666666</v>
      </c>
      <c r="N73" s="37">
        <v>0.16666666666666666</v>
      </c>
      <c r="O73" s="37">
        <v>0.16666666666666666</v>
      </c>
      <c r="P73" s="37">
        <v>0.16666666666666666</v>
      </c>
      <c r="Q73" s="37">
        <v>0.16666666666666666</v>
      </c>
      <c r="R73" s="37">
        <v>0.16666666666666666</v>
      </c>
      <c r="S73" s="37">
        <v>0.16666666666666666</v>
      </c>
      <c r="T73" s="37">
        <v>0.16666666666666666</v>
      </c>
      <c r="U73" s="37">
        <v>0.16666666666666666</v>
      </c>
      <c r="V73" s="37">
        <v>0.16666666666666666</v>
      </c>
      <c r="W73" s="29">
        <v>2</v>
      </c>
      <c r="X73" s="57"/>
      <c r="Y73" s="38">
        <v>1214.08</v>
      </c>
      <c r="Z73" s="30">
        <f t="shared" si="1"/>
        <v>2520.4300800000001</v>
      </c>
      <c r="AA73" s="47"/>
      <c r="AB73" s="32" t="s">
        <v>84</v>
      </c>
      <c r="AC73" s="25" t="s">
        <v>142</v>
      </c>
      <c r="AD73" s="27" t="s">
        <v>120</v>
      </c>
      <c r="AE73" s="36"/>
      <c r="AF73" s="25" t="s">
        <v>144</v>
      </c>
      <c r="AG73" s="25" t="s">
        <v>1159</v>
      </c>
      <c r="AH73" s="33" t="s">
        <v>1266</v>
      </c>
      <c r="AI73" s="27" t="s">
        <v>141</v>
      </c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</row>
    <row r="74" spans="1:109" s="46" customFormat="1" ht="40.5" customHeight="1" x14ac:dyDescent="0.25">
      <c r="A74" s="23" t="s">
        <v>13</v>
      </c>
      <c r="B74" s="24" t="s">
        <v>145</v>
      </c>
      <c r="C74" s="61" t="s">
        <v>146</v>
      </c>
      <c r="D74" s="37"/>
      <c r="E74" s="26" t="s">
        <v>1265</v>
      </c>
      <c r="F74" s="37"/>
      <c r="G74" s="28">
        <v>166</v>
      </c>
      <c r="H74" s="28" t="s">
        <v>422</v>
      </c>
      <c r="I74" s="27" t="s">
        <v>139</v>
      </c>
      <c r="J74" s="37"/>
      <c r="K74" s="37">
        <f t="shared" si="3"/>
        <v>8.3333333333333329E-2</v>
      </c>
      <c r="L74" s="37">
        <v>8.3333333333333329E-2</v>
      </c>
      <c r="M74" s="37">
        <v>8.3333333333333329E-2</v>
      </c>
      <c r="N74" s="37">
        <v>8.3333333333333329E-2</v>
      </c>
      <c r="O74" s="37">
        <v>8.3333333333333329E-2</v>
      </c>
      <c r="P74" s="37">
        <v>8.3333333333333329E-2</v>
      </c>
      <c r="Q74" s="37">
        <v>8.3333333333333329E-2</v>
      </c>
      <c r="R74" s="37">
        <v>8.3333333333333329E-2</v>
      </c>
      <c r="S74" s="37">
        <v>8.3333333333333329E-2</v>
      </c>
      <c r="T74" s="37">
        <v>8.3333333333333329E-2</v>
      </c>
      <c r="U74" s="37">
        <v>8.3333333333333329E-2</v>
      </c>
      <c r="V74" s="37">
        <v>8.3333333333333329E-2</v>
      </c>
      <c r="W74" s="29">
        <v>1</v>
      </c>
      <c r="X74" s="29"/>
      <c r="Y74" s="30">
        <v>119.49</v>
      </c>
      <c r="Z74" s="30">
        <f t="shared" si="1"/>
        <v>124.03062</v>
      </c>
      <c r="AA74" s="31"/>
      <c r="AB74" s="32" t="s">
        <v>84</v>
      </c>
      <c r="AC74" s="25" t="s">
        <v>142</v>
      </c>
      <c r="AD74" s="27" t="s">
        <v>120</v>
      </c>
      <c r="AE74" s="27"/>
      <c r="AF74" s="25" t="s">
        <v>144</v>
      </c>
      <c r="AG74" s="25" t="s">
        <v>1159</v>
      </c>
      <c r="AH74" s="33" t="s">
        <v>1266</v>
      </c>
      <c r="AI74" s="27" t="s">
        <v>141</v>
      </c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</row>
    <row r="75" spans="1:109" s="34" customFormat="1" ht="40.5" customHeight="1" x14ac:dyDescent="0.25">
      <c r="A75" s="23" t="s">
        <v>73</v>
      </c>
      <c r="B75" s="24" t="s">
        <v>145</v>
      </c>
      <c r="C75" s="61" t="s">
        <v>146</v>
      </c>
      <c r="D75" s="37"/>
      <c r="E75" s="26" t="s">
        <v>1267</v>
      </c>
      <c r="F75" s="37"/>
      <c r="G75" s="28">
        <v>166</v>
      </c>
      <c r="H75" s="28" t="s">
        <v>422</v>
      </c>
      <c r="I75" s="27" t="s">
        <v>139</v>
      </c>
      <c r="J75" s="37"/>
      <c r="K75" s="82">
        <f t="shared" si="3"/>
        <v>10.833333333333334</v>
      </c>
      <c r="L75" s="82">
        <v>10.833333333333334</v>
      </c>
      <c r="M75" s="82">
        <v>10.833333333333334</v>
      </c>
      <c r="N75" s="82">
        <v>10.833333333333334</v>
      </c>
      <c r="O75" s="82">
        <v>10.833333333333334</v>
      </c>
      <c r="P75" s="82">
        <v>10.833333333333334</v>
      </c>
      <c r="Q75" s="82">
        <v>10.833333333333334</v>
      </c>
      <c r="R75" s="82">
        <v>10.833333333333334</v>
      </c>
      <c r="S75" s="82">
        <v>10.833333333333334</v>
      </c>
      <c r="T75" s="82">
        <v>10.833333333333334</v>
      </c>
      <c r="U75" s="82">
        <v>10.833333333333334</v>
      </c>
      <c r="V75" s="82">
        <v>10.833333333333334</v>
      </c>
      <c r="W75" s="29">
        <v>130</v>
      </c>
      <c r="X75" s="29"/>
      <c r="Y75" s="30">
        <v>427.22</v>
      </c>
      <c r="Z75" s="30">
        <f>Y75*W75*1.038</f>
        <v>57649.066800000008</v>
      </c>
      <c r="AA75" s="31"/>
      <c r="AB75" s="32" t="s">
        <v>84</v>
      </c>
      <c r="AC75" s="25" t="s">
        <v>142</v>
      </c>
      <c r="AD75" s="27" t="s">
        <v>120</v>
      </c>
      <c r="AE75" s="27"/>
      <c r="AF75" s="25" t="s">
        <v>144</v>
      </c>
      <c r="AG75" s="25" t="s">
        <v>660</v>
      </c>
      <c r="AH75" s="33" t="s">
        <v>1273</v>
      </c>
      <c r="AI75" s="27" t="s">
        <v>141</v>
      </c>
    </row>
    <row r="76" spans="1:109" s="34" customFormat="1" ht="40.5" customHeight="1" x14ac:dyDescent="0.25">
      <c r="A76" s="23" t="s">
        <v>73</v>
      </c>
      <c r="B76" s="24" t="s">
        <v>145</v>
      </c>
      <c r="C76" s="61" t="s">
        <v>146</v>
      </c>
      <c r="D76" s="37"/>
      <c r="E76" s="26" t="s">
        <v>1268</v>
      </c>
      <c r="F76" s="37"/>
      <c r="G76" s="28">
        <v>166</v>
      </c>
      <c r="H76" s="28" t="s">
        <v>422</v>
      </c>
      <c r="I76" s="36" t="s">
        <v>139</v>
      </c>
      <c r="J76" s="37"/>
      <c r="K76" s="82">
        <f t="shared" si="3"/>
        <v>10</v>
      </c>
      <c r="L76" s="82">
        <v>10</v>
      </c>
      <c r="M76" s="82">
        <v>10</v>
      </c>
      <c r="N76" s="82">
        <v>10</v>
      </c>
      <c r="O76" s="82">
        <v>10</v>
      </c>
      <c r="P76" s="82">
        <v>10</v>
      </c>
      <c r="Q76" s="82">
        <v>10</v>
      </c>
      <c r="R76" s="82">
        <v>10</v>
      </c>
      <c r="S76" s="82">
        <v>10</v>
      </c>
      <c r="T76" s="82">
        <v>10</v>
      </c>
      <c r="U76" s="82">
        <v>10</v>
      </c>
      <c r="V76" s="82">
        <v>10</v>
      </c>
      <c r="W76" s="29">
        <v>120</v>
      </c>
      <c r="X76" s="57"/>
      <c r="Y76" s="38">
        <v>397.83</v>
      </c>
      <c r="Z76" s="30">
        <f t="shared" ref="Z76:Z80" si="4">Y76*W76*1.038</f>
        <v>49553.7048</v>
      </c>
      <c r="AA76" s="47"/>
      <c r="AB76" s="32" t="s">
        <v>84</v>
      </c>
      <c r="AC76" s="25" t="s">
        <v>142</v>
      </c>
      <c r="AD76" s="27" t="s">
        <v>120</v>
      </c>
      <c r="AE76" s="36"/>
      <c r="AF76" s="25" t="s">
        <v>144</v>
      </c>
      <c r="AG76" s="25" t="s">
        <v>660</v>
      </c>
      <c r="AH76" s="33" t="s">
        <v>1273</v>
      </c>
      <c r="AI76" s="27" t="s">
        <v>141</v>
      </c>
    </row>
    <row r="77" spans="1:109" s="34" customFormat="1" ht="40.5" customHeight="1" x14ac:dyDescent="0.25">
      <c r="A77" s="23" t="s">
        <v>73</v>
      </c>
      <c r="B77" s="24" t="s">
        <v>145</v>
      </c>
      <c r="C77" s="61" t="s">
        <v>146</v>
      </c>
      <c r="D77" s="37"/>
      <c r="E77" s="26" t="s">
        <v>1269</v>
      </c>
      <c r="F77" s="37"/>
      <c r="G77" s="28">
        <v>166</v>
      </c>
      <c r="H77" s="28" t="s">
        <v>422</v>
      </c>
      <c r="I77" s="36" t="s">
        <v>139</v>
      </c>
      <c r="J77" s="37"/>
      <c r="K77" s="82">
        <f t="shared" si="3"/>
        <v>0.33333333333333331</v>
      </c>
      <c r="L77" s="82">
        <v>0.33333333333333331</v>
      </c>
      <c r="M77" s="82">
        <v>0.33333333333333331</v>
      </c>
      <c r="N77" s="82">
        <v>0.33333333333333331</v>
      </c>
      <c r="O77" s="82">
        <v>0.33333333333333331</v>
      </c>
      <c r="P77" s="82">
        <v>0.33333333333333331</v>
      </c>
      <c r="Q77" s="82">
        <v>0.33333333333333331</v>
      </c>
      <c r="R77" s="82">
        <v>0.33333333333333331</v>
      </c>
      <c r="S77" s="82">
        <v>0.33333333333333331</v>
      </c>
      <c r="T77" s="82">
        <v>0.33333333333333331</v>
      </c>
      <c r="U77" s="82">
        <v>0.33333333333333331</v>
      </c>
      <c r="V77" s="82">
        <v>0.33333333333333331</v>
      </c>
      <c r="W77" s="57">
        <v>4</v>
      </c>
      <c r="X77" s="57"/>
      <c r="Y77" s="38">
        <v>780.54</v>
      </c>
      <c r="Z77" s="30">
        <f t="shared" si="4"/>
        <v>3240.8020799999999</v>
      </c>
      <c r="AA77" s="47"/>
      <c r="AB77" s="32" t="s">
        <v>84</v>
      </c>
      <c r="AC77" s="25" t="s">
        <v>142</v>
      </c>
      <c r="AD77" s="27" t="s">
        <v>120</v>
      </c>
      <c r="AE77" s="36"/>
      <c r="AF77" s="25" t="s">
        <v>144</v>
      </c>
      <c r="AG77" s="25" t="s">
        <v>660</v>
      </c>
      <c r="AH77" s="33" t="s">
        <v>1273</v>
      </c>
      <c r="AI77" s="27" t="s">
        <v>141</v>
      </c>
    </row>
    <row r="78" spans="1:109" s="34" customFormat="1" ht="40.5" customHeight="1" x14ac:dyDescent="0.25">
      <c r="A78" s="23" t="s">
        <v>73</v>
      </c>
      <c r="B78" s="24" t="s">
        <v>145</v>
      </c>
      <c r="C78" s="61" t="s">
        <v>146</v>
      </c>
      <c r="D78" s="37"/>
      <c r="E78" s="26" t="s">
        <v>1270</v>
      </c>
      <c r="F78" s="37"/>
      <c r="G78" s="28">
        <v>166</v>
      </c>
      <c r="H78" s="28" t="s">
        <v>422</v>
      </c>
      <c r="I78" s="27" t="s">
        <v>139</v>
      </c>
      <c r="J78" s="37"/>
      <c r="K78" s="37">
        <f t="shared" si="3"/>
        <v>0.41666666666666669</v>
      </c>
      <c r="L78" s="37">
        <v>0.41666666666666669</v>
      </c>
      <c r="M78" s="37">
        <v>0.41666666666666669</v>
      </c>
      <c r="N78" s="37">
        <v>0.41666666666666669</v>
      </c>
      <c r="O78" s="37">
        <v>0.41666666666666669</v>
      </c>
      <c r="P78" s="37">
        <v>0.41666666666666669</v>
      </c>
      <c r="Q78" s="37">
        <v>0.41666666666666669</v>
      </c>
      <c r="R78" s="37">
        <v>0.41666666666666669</v>
      </c>
      <c r="S78" s="37">
        <v>0.41666666666666669</v>
      </c>
      <c r="T78" s="37">
        <v>0.41666666666666669</v>
      </c>
      <c r="U78" s="37">
        <v>0.41666666666666669</v>
      </c>
      <c r="V78" s="37">
        <v>0.41666666666666669</v>
      </c>
      <c r="W78" s="29">
        <v>5</v>
      </c>
      <c r="X78" s="29"/>
      <c r="Y78" s="30">
        <v>745</v>
      </c>
      <c r="Z78" s="30">
        <f t="shared" si="4"/>
        <v>3866.55</v>
      </c>
      <c r="AA78" s="31"/>
      <c r="AB78" s="32" t="s">
        <v>84</v>
      </c>
      <c r="AC78" s="25" t="s">
        <v>142</v>
      </c>
      <c r="AD78" s="27" t="s">
        <v>120</v>
      </c>
      <c r="AE78" s="27"/>
      <c r="AF78" s="25" t="s">
        <v>144</v>
      </c>
      <c r="AG78" s="25" t="s">
        <v>660</v>
      </c>
      <c r="AH78" s="33" t="s">
        <v>1273</v>
      </c>
      <c r="AI78" s="27" t="s">
        <v>141</v>
      </c>
    </row>
    <row r="79" spans="1:109" s="34" customFormat="1" ht="40.5" customHeight="1" x14ac:dyDescent="0.25">
      <c r="A79" s="23" t="s">
        <v>73</v>
      </c>
      <c r="B79" s="24" t="s">
        <v>145</v>
      </c>
      <c r="C79" s="61" t="s">
        <v>146</v>
      </c>
      <c r="D79" s="37"/>
      <c r="E79" s="26" t="s">
        <v>1271</v>
      </c>
      <c r="F79" s="37"/>
      <c r="G79" s="28">
        <v>166</v>
      </c>
      <c r="H79" s="28" t="s">
        <v>422</v>
      </c>
      <c r="I79" s="27" t="s">
        <v>139</v>
      </c>
      <c r="J79" s="37"/>
      <c r="K79" s="37">
        <f t="shared" si="3"/>
        <v>1.6666666666666667</v>
      </c>
      <c r="L79" s="37">
        <v>1.6666666666666667</v>
      </c>
      <c r="M79" s="37">
        <v>1.6666666666666667</v>
      </c>
      <c r="N79" s="37">
        <v>1.6666666666666667</v>
      </c>
      <c r="O79" s="37">
        <v>1.6666666666666667</v>
      </c>
      <c r="P79" s="37">
        <v>1.6666666666666667</v>
      </c>
      <c r="Q79" s="37">
        <v>1.6666666666666667</v>
      </c>
      <c r="R79" s="37">
        <v>1.6666666666666667</v>
      </c>
      <c r="S79" s="37">
        <v>1.6666666666666667</v>
      </c>
      <c r="T79" s="37">
        <v>1.6666666666666667</v>
      </c>
      <c r="U79" s="37">
        <v>1.6666666666666667</v>
      </c>
      <c r="V79" s="37">
        <v>1.6666666666666667</v>
      </c>
      <c r="W79" s="29">
        <v>20</v>
      </c>
      <c r="X79" s="29"/>
      <c r="Y79" s="30">
        <v>572.22</v>
      </c>
      <c r="Z79" s="30">
        <f t="shared" si="4"/>
        <v>11879.287200000002</v>
      </c>
      <c r="AA79" s="31"/>
      <c r="AB79" s="32" t="s">
        <v>84</v>
      </c>
      <c r="AC79" s="25" t="s">
        <v>142</v>
      </c>
      <c r="AD79" s="27" t="s">
        <v>120</v>
      </c>
      <c r="AE79" s="27"/>
      <c r="AF79" s="25" t="s">
        <v>144</v>
      </c>
      <c r="AG79" s="25" t="s">
        <v>660</v>
      </c>
      <c r="AH79" s="33" t="s">
        <v>1273</v>
      </c>
      <c r="AI79" s="27" t="s">
        <v>141</v>
      </c>
    </row>
    <row r="80" spans="1:109" s="34" customFormat="1" ht="40.5" customHeight="1" x14ac:dyDescent="0.25">
      <c r="A80" s="23" t="s">
        <v>73</v>
      </c>
      <c r="B80" s="24" t="s">
        <v>145</v>
      </c>
      <c r="C80" s="61" t="s">
        <v>146</v>
      </c>
      <c r="D80" s="37"/>
      <c r="E80" s="26" t="s">
        <v>1272</v>
      </c>
      <c r="F80" s="37"/>
      <c r="G80" s="28">
        <v>166</v>
      </c>
      <c r="H80" s="28" t="s">
        <v>422</v>
      </c>
      <c r="I80" s="36" t="s">
        <v>139</v>
      </c>
      <c r="J80" s="37"/>
      <c r="K80" s="37">
        <f t="shared" si="3"/>
        <v>1.6666666666666667</v>
      </c>
      <c r="L80" s="37">
        <v>1.6666666666666667</v>
      </c>
      <c r="M80" s="37">
        <v>1.6666666666666667</v>
      </c>
      <c r="N80" s="37">
        <v>1.6666666666666667</v>
      </c>
      <c r="O80" s="37">
        <v>1.6666666666666667</v>
      </c>
      <c r="P80" s="37">
        <v>1.6666666666666667</v>
      </c>
      <c r="Q80" s="37">
        <v>1.6666666666666667</v>
      </c>
      <c r="R80" s="37">
        <v>1.6666666666666667</v>
      </c>
      <c r="S80" s="37">
        <v>1.6666666666666667</v>
      </c>
      <c r="T80" s="37">
        <v>1.6666666666666667</v>
      </c>
      <c r="U80" s="37">
        <v>1.6666666666666667</v>
      </c>
      <c r="V80" s="37">
        <v>1.6666666666666667</v>
      </c>
      <c r="W80" s="57">
        <v>20</v>
      </c>
      <c r="X80" s="57"/>
      <c r="Y80" s="38">
        <v>180.31</v>
      </c>
      <c r="Z80" s="30">
        <f t="shared" si="4"/>
        <v>3743.2356</v>
      </c>
      <c r="AA80" s="47"/>
      <c r="AB80" s="32" t="s">
        <v>84</v>
      </c>
      <c r="AC80" s="25" t="s">
        <v>142</v>
      </c>
      <c r="AD80" s="27" t="s">
        <v>120</v>
      </c>
      <c r="AE80" s="36"/>
      <c r="AF80" s="25" t="s">
        <v>144</v>
      </c>
      <c r="AG80" s="25" t="s">
        <v>660</v>
      </c>
      <c r="AH80" s="33" t="s">
        <v>1273</v>
      </c>
      <c r="AI80" s="27" t="s">
        <v>141</v>
      </c>
    </row>
    <row r="81" spans="1:35" s="34" customFormat="1" ht="40.5" customHeight="1" x14ac:dyDescent="0.25">
      <c r="A81" s="23" t="s">
        <v>87</v>
      </c>
      <c r="B81" s="24" t="s">
        <v>145</v>
      </c>
      <c r="C81" s="61" t="s">
        <v>146</v>
      </c>
      <c r="D81" s="37"/>
      <c r="E81" s="26" t="s">
        <v>1274</v>
      </c>
      <c r="F81" s="37"/>
      <c r="G81" s="28">
        <v>166</v>
      </c>
      <c r="H81" s="28" t="s">
        <v>422</v>
      </c>
      <c r="I81" s="27" t="s">
        <v>139</v>
      </c>
      <c r="J81" s="37"/>
      <c r="K81" s="37">
        <f t="shared" si="3"/>
        <v>8.3333333333333339</v>
      </c>
      <c r="L81" s="37">
        <v>8.3333333333333339</v>
      </c>
      <c r="M81" s="37">
        <v>8.3333333333333339</v>
      </c>
      <c r="N81" s="37">
        <v>8.3333333333333339</v>
      </c>
      <c r="O81" s="37">
        <v>8.3333333333333339</v>
      </c>
      <c r="P81" s="37">
        <v>8.3333333333333339</v>
      </c>
      <c r="Q81" s="37">
        <v>8.3333333333333339</v>
      </c>
      <c r="R81" s="37">
        <v>8.3333333333333339</v>
      </c>
      <c r="S81" s="37">
        <v>8.3333333333333339</v>
      </c>
      <c r="T81" s="37">
        <v>8.3333333333333339</v>
      </c>
      <c r="U81" s="37">
        <v>8.3333333333333339</v>
      </c>
      <c r="V81" s="37">
        <v>8.3333333333333339</v>
      </c>
      <c r="W81" s="29">
        <v>100</v>
      </c>
      <c r="X81" s="29"/>
      <c r="Y81" s="30">
        <v>96.68</v>
      </c>
      <c r="Z81" s="30">
        <f>Y81*W81*1.038</f>
        <v>10035.384</v>
      </c>
      <c r="AA81" s="31"/>
      <c r="AB81" s="32" t="s">
        <v>84</v>
      </c>
      <c r="AC81" s="25" t="s">
        <v>142</v>
      </c>
      <c r="AD81" s="27" t="s">
        <v>120</v>
      </c>
      <c r="AE81" s="27"/>
      <c r="AF81" s="25" t="s">
        <v>144</v>
      </c>
      <c r="AG81" s="25" t="s">
        <v>579</v>
      </c>
      <c r="AH81" s="33" t="s">
        <v>1292</v>
      </c>
      <c r="AI81" s="27" t="s">
        <v>141</v>
      </c>
    </row>
    <row r="82" spans="1:35" s="34" customFormat="1" ht="40.5" customHeight="1" x14ac:dyDescent="0.25">
      <c r="A82" s="23" t="s">
        <v>87</v>
      </c>
      <c r="B82" s="24" t="s">
        <v>145</v>
      </c>
      <c r="C82" s="61" t="s">
        <v>146</v>
      </c>
      <c r="D82" s="37"/>
      <c r="E82" s="26" t="s">
        <v>1275</v>
      </c>
      <c r="F82" s="37"/>
      <c r="G82" s="28">
        <v>166</v>
      </c>
      <c r="H82" s="28" t="s">
        <v>422</v>
      </c>
      <c r="I82" s="27" t="s">
        <v>139</v>
      </c>
      <c r="J82" s="37"/>
      <c r="K82" s="37">
        <f t="shared" si="3"/>
        <v>2.5</v>
      </c>
      <c r="L82" s="37">
        <v>2.5</v>
      </c>
      <c r="M82" s="37">
        <v>2.5</v>
      </c>
      <c r="N82" s="37">
        <v>2.5</v>
      </c>
      <c r="O82" s="37">
        <v>2.5</v>
      </c>
      <c r="P82" s="37">
        <v>2.5</v>
      </c>
      <c r="Q82" s="37">
        <v>2.5</v>
      </c>
      <c r="R82" s="37">
        <v>2.5</v>
      </c>
      <c r="S82" s="37">
        <v>2.5</v>
      </c>
      <c r="T82" s="37">
        <v>2.5</v>
      </c>
      <c r="U82" s="37">
        <v>2.5</v>
      </c>
      <c r="V82" s="37">
        <v>2.5</v>
      </c>
      <c r="W82" s="29">
        <v>30</v>
      </c>
      <c r="X82" s="29"/>
      <c r="Y82" s="30">
        <v>365.21</v>
      </c>
      <c r="Z82" s="30">
        <f t="shared" ref="Z82:Z98" si="5">Y82*W82*1.038</f>
        <v>11372.6394</v>
      </c>
      <c r="AA82" s="31"/>
      <c r="AB82" s="32" t="s">
        <v>84</v>
      </c>
      <c r="AC82" s="25" t="s">
        <v>142</v>
      </c>
      <c r="AD82" s="27" t="s">
        <v>120</v>
      </c>
      <c r="AE82" s="27"/>
      <c r="AF82" s="25" t="s">
        <v>144</v>
      </c>
      <c r="AG82" s="25" t="s">
        <v>579</v>
      </c>
      <c r="AH82" s="33" t="s">
        <v>1292</v>
      </c>
      <c r="AI82" s="27" t="s">
        <v>141</v>
      </c>
    </row>
    <row r="83" spans="1:35" s="34" customFormat="1" ht="40.5" customHeight="1" x14ac:dyDescent="0.25">
      <c r="A83" s="23" t="s">
        <v>87</v>
      </c>
      <c r="B83" s="24" t="s">
        <v>145</v>
      </c>
      <c r="C83" s="61" t="s">
        <v>146</v>
      </c>
      <c r="D83" s="37"/>
      <c r="E83" s="26" t="s">
        <v>1276</v>
      </c>
      <c r="F83" s="37"/>
      <c r="G83" s="28">
        <v>166</v>
      </c>
      <c r="H83" s="28" t="s">
        <v>422</v>
      </c>
      <c r="I83" s="27" t="s">
        <v>139</v>
      </c>
      <c r="J83" s="37"/>
      <c r="K83" s="37">
        <f t="shared" ref="K83:K98" si="6">W83/12</f>
        <v>4.166666666666667</v>
      </c>
      <c r="L83" s="37">
        <v>4.166666666666667</v>
      </c>
      <c r="M83" s="37">
        <v>4.166666666666667</v>
      </c>
      <c r="N83" s="37">
        <v>4.166666666666667</v>
      </c>
      <c r="O83" s="37">
        <v>4.166666666666667</v>
      </c>
      <c r="P83" s="37">
        <v>4.166666666666667</v>
      </c>
      <c r="Q83" s="37">
        <v>4.166666666666667</v>
      </c>
      <c r="R83" s="37">
        <v>4.166666666666667</v>
      </c>
      <c r="S83" s="37">
        <v>4.166666666666667</v>
      </c>
      <c r="T83" s="37">
        <v>4.166666666666667</v>
      </c>
      <c r="U83" s="37">
        <v>4.166666666666667</v>
      </c>
      <c r="V83" s="37">
        <v>4.166666666666667</v>
      </c>
      <c r="W83" s="29">
        <v>50</v>
      </c>
      <c r="X83" s="29"/>
      <c r="Y83" s="30">
        <v>142.49</v>
      </c>
      <c r="Z83" s="30">
        <f t="shared" si="5"/>
        <v>7395.2310000000007</v>
      </c>
      <c r="AA83" s="31"/>
      <c r="AB83" s="32" t="s">
        <v>84</v>
      </c>
      <c r="AC83" s="25" t="s">
        <v>142</v>
      </c>
      <c r="AD83" s="27" t="s">
        <v>120</v>
      </c>
      <c r="AE83" s="27"/>
      <c r="AF83" s="25" t="s">
        <v>144</v>
      </c>
      <c r="AG83" s="25" t="s">
        <v>579</v>
      </c>
      <c r="AH83" s="33" t="s">
        <v>1292</v>
      </c>
      <c r="AI83" s="27" t="s">
        <v>141</v>
      </c>
    </row>
    <row r="84" spans="1:35" s="34" customFormat="1" ht="40.5" customHeight="1" x14ac:dyDescent="0.25">
      <c r="A84" s="23" t="s">
        <v>87</v>
      </c>
      <c r="B84" s="24" t="s">
        <v>145</v>
      </c>
      <c r="C84" s="61" t="s">
        <v>146</v>
      </c>
      <c r="D84" s="37"/>
      <c r="E84" s="26" t="s">
        <v>1277</v>
      </c>
      <c r="F84" s="37"/>
      <c r="G84" s="28">
        <v>166</v>
      </c>
      <c r="H84" s="28" t="s">
        <v>422</v>
      </c>
      <c r="I84" s="27" t="s">
        <v>139</v>
      </c>
      <c r="J84" s="37"/>
      <c r="K84" s="37">
        <f t="shared" si="6"/>
        <v>1.6666666666666667</v>
      </c>
      <c r="L84" s="37">
        <v>1.6666666666666667</v>
      </c>
      <c r="M84" s="37">
        <v>1.6666666666666667</v>
      </c>
      <c r="N84" s="37">
        <v>1.6666666666666667</v>
      </c>
      <c r="O84" s="37">
        <v>1.6666666666666667</v>
      </c>
      <c r="P84" s="37">
        <v>1.6666666666666667</v>
      </c>
      <c r="Q84" s="37">
        <v>1.6666666666666667</v>
      </c>
      <c r="R84" s="37">
        <v>1.6666666666666667</v>
      </c>
      <c r="S84" s="37">
        <v>1.6666666666666667</v>
      </c>
      <c r="T84" s="37">
        <v>1.6666666666666667</v>
      </c>
      <c r="U84" s="37">
        <v>1.6666666666666667</v>
      </c>
      <c r="V84" s="37">
        <v>1.6666666666666667</v>
      </c>
      <c r="W84" s="29">
        <v>20</v>
      </c>
      <c r="X84" s="29"/>
      <c r="Y84" s="30">
        <v>118.39</v>
      </c>
      <c r="Z84" s="30">
        <f t="shared" si="5"/>
        <v>2457.7764000000002</v>
      </c>
      <c r="AA84" s="31"/>
      <c r="AB84" s="32" t="s">
        <v>84</v>
      </c>
      <c r="AC84" s="25" t="s">
        <v>142</v>
      </c>
      <c r="AD84" s="27" t="s">
        <v>120</v>
      </c>
      <c r="AE84" s="27"/>
      <c r="AF84" s="25" t="s">
        <v>144</v>
      </c>
      <c r="AG84" s="25" t="s">
        <v>579</v>
      </c>
      <c r="AH84" s="33" t="s">
        <v>1292</v>
      </c>
      <c r="AI84" s="27" t="s">
        <v>141</v>
      </c>
    </row>
    <row r="85" spans="1:35" s="34" customFormat="1" ht="40.5" customHeight="1" x14ac:dyDescent="0.25">
      <c r="A85" s="23" t="s">
        <v>87</v>
      </c>
      <c r="B85" s="24" t="s">
        <v>145</v>
      </c>
      <c r="C85" s="61" t="s">
        <v>146</v>
      </c>
      <c r="D85" s="37"/>
      <c r="E85" s="26" t="s">
        <v>1278</v>
      </c>
      <c r="F85" s="37"/>
      <c r="G85" s="28">
        <v>166</v>
      </c>
      <c r="H85" s="28" t="s">
        <v>422</v>
      </c>
      <c r="I85" s="27" t="s">
        <v>139</v>
      </c>
      <c r="J85" s="37"/>
      <c r="K85" s="37">
        <f t="shared" si="6"/>
        <v>12.5</v>
      </c>
      <c r="L85" s="37">
        <v>12.5</v>
      </c>
      <c r="M85" s="37">
        <v>12.5</v>
      </c>
      <c r="N85" s="37">
        <v>12.5</v>
      </c>
      <c r="O85" s="37">
        <v>12.5</v>
      </c>
      <c r="P85" s="37">
        <v>12.5</v>
      </c>
      <c r="Q85" s="37">
        <v>12.5</v>
      </c>
      <c r="R85" s="37">
        <v>12.5</v>
      </c>
      <c r="S85" s="37">
        <v>12.5</v>
      </c>
      <c r="T85" s="37">
        <v>12.5</v>
      </c>
      <c r="U85" s="37">
        <v>12.5</v>
      </c>
      <c r="V85" s="37">
        <v>12.5</v>
      </c>
      <c r="W85" s="29">
        <v>150</v>
      </c>
      <c r="X85" s="29"/>
      <c r="Y85" s="30">
        <v>166.89</v>
      </c>
      <c r="Z85" s="30">
        <f t="shared" si="5"/>
        <v>25984.772999999997</v>
      </c>
      <c r="AA85" s="31"/>
      <c r="AB85" s="32" t="s">
        <v>84</v>
      </c>
      <c r="AC85" s="25" t="s">
        <v>142</v>
      </c>
      <c r="AD85" s="27" t="s">
        <v>120</v>
      </c>
      <c r="AE85" s="27"/>
      <c r="AF85" s="25" t="s">
        <v>144</v>
      </c>
      <c r="AG85" s="25" t="s">
        <v>579</v>
      </c>
      <c r="AH85" s="33" t="s">
        <v>1292</v>
      </c>
      <c r="AI85" s="27" t="s">
        <v>141</v>
      </c>
    </row>
    <row r="86" spans="1:35" s="34" customFormat="1" ht="39.75" customHeight="1" x14ac:dyDescent="0.25">
      <c r="A86" s="23" t="s">
        <v>87</v>
      </c>
      <c r="B86" s="24" t="s">
        <v>145</v>
      </c>
      <c r="C86" s="61" t="s">
        <v>146</v>
      </c>
      <c r="D86" s="40"/>
      <c r="E86" s="83" t="s">
        <v>1279</v>
      </c>
      <c r="F86" s="41"/>
      <c r="G86" s="28">
        <v>166</v>
      </c>
      <c r="H86" s="28" t="s">
        <v>422</v>
      </c>
      <c r="I86" s="27" t="s">
        <v>139</v>
      </c>
      <c r="J86" s="40"/>
      <c r="K86" s="83">
        <f t="shared" si="6"/>
        <v>4.166666666666667</v>
      </c>
      <c r="L86" s="83">
        <v>4.166666666666667</v>
      </c>
      <c r="M86" s="83">
        <v>4.166666666666667</v>
      </c>
      <c r="N86" s="83">
        <v>4.166666666666667</v>
      </c>
      <c r="O86" s="83">
        <v>4.166666666666667</v>
      </c>
      <c r="P86" s="83">
        <v>4.166666666666667</v>
      </c>
      <c r="Q86" s="83">
        <v>4.166666666666667</v>
      </c>
      <c r="R86" s="83">
        <v>4.166666666666667</v>
      </c>
      <c r="S86" s="83">
        <v>4.166666666666667</v>
      </c>
      <c r="T86" s="83">
        <v>4.166666666666667</v>
      </c>
      <c r="U86" s="83">
        <v>4.166666666666667</v>
      </c>
      <c r="V86" s="83">
        <v>4.166666666666667</v>
      </c>
      <c r="W86" s="29">
        <v>50</v>
      </c>
      <c r="X86" s="40"/>
      <c r="Y86" s="84">
        <v>195.46</v>
      </c>
      <c r="Z86" s="30">
        <f t="shared" si="5"/>
        <v>10144.374</v>
      </c>
      <c r="AA86" s="37"/>
      <c r="AB86" s="32" t="s">
        <v>84</v>
      </c>
      <c r="AC86" s="25" t="s">
        <v>142</v>
      </c>
      <c r="AD86" s="27" t="s">
        <v>120</v>
      </c>
      <c r="AE86" s="27"/>
      <c r="AF86" s="25" t="s">
        <v>144</v>
      </c>
      <c r="AG86" s="25" t="s">
        <v>579</v>
      </c>
      <c r="AH86" s="33" t="s">
        <v>1292</v>
      </c>
      <c r="AI86" s="27" t="s">
        <v>141</v>
      </c>
    </row>
    <row r="87" spans="1:35" s="34" customFormat="1" ht="40.5" customHeight="1" x14ac:dyDescent="0.25">
      <c r="A87" s="23" t="s">
        <v>87</v>
      </c>
      <c r="B87" s="24" t="s">
        <v>145</v>
      </c>
      <c r="C87" s="61" t="s">
        <v>146</v>
      </c>
      <c r="D87" s="37"/>
      <c r="E87" s="26" t="s">
        <v>1280</v>
      </c>
      <c r="F87" s="37"/>
      <c r="G87" s="28">
        <v>796</v>
      </c>
      <c r="H87" s="28" t="s">
        <v>231</v>
      </c>
      <c r="I87" s="27" t="s">
        <v>139</v>
      </c>
      <c r="J87" s="37"/>
      <c r="K87" s="37">
        <f t="shared" si="6"/>
        <v>16.666666666666668</v>
      </c>
      <c r="L87" s="37">
        <v>16.666666666666668</v>
      </c>
      <c r="M87" s="37">
        <v>16.666666666666668</v>
      </c>
      <c r="N87" s="37">
        <v>16.666666666666668</v>
      </c>
      <c r="O87" s="37">
        <v>16.666666666666668</v>
      </c>
      <c r="P87" s="37">
        <v>16.666666666666668</v>
      </c>
      <c r="Q87" s="37">
        <v>16.666666666666668</v>
      </c>
      <c r="R87" s="37">
        <v>16.666666666666668</v>
      </c>
      <c r="S87" s="37">
        <v>16.666666666666668</v>
      </c>
      <c r="T87" s="37">
        <v>16.666666666666668</v>
      </c>
      <c r="U87" s="37">
        <v>16.666666666666668</v>
      </c>
      <c r="V87" s="37">
        <v>16.666666666666668</v>
      </c>
      <c r="W87" s="29">
        <v>200</v>
      </c>
      <c r="X87" s="29"/>
      <c r="Y87" s="30">
        <v>83.49</v>
      </c>
      <c r="Z87" s="30">
        <f t="shared" si="5"/>
        <v>17332.524000000001</v>
      </c>
      <c r="AA87" s="31"/>
      <c r="AB87" s="32" t="s">
        <v>84</v>
      </c>
      <c r="AC87" s="25" t="s">
        <v>142</v>
      </c>
      <c r="AD87" s="27" t="s">
        <v>120</v>
      </c>
      <c r="AE87" s="27"/>
      <c r="AF87" s="25" t="s">
        <v>144</v>
      </c>
      <c r="AG87" s="25" t="s">
        <v>579</v>
      </c>
      <c r="AH87" s="33" t="s">
        <v>1292</v>
      </c>
      <c r="AI87" s="27" t="s">
        <v>141</v>
      </c>
    </row>
    <row r="88" spans="1:35" s="34" customFormat="1" ht="40.5" customHeight="1" x14ac:dyDescent="0.25">
      <c r="A88" s="23" t="s">
        <v>87</v>
      </c>
      <c r="B88" s="24" t="s">
        <v>145</v>
      </c>
      <c r="C88" s="61" t="s">
        <v>146</v>
      </c>
      <c r="D88" s="37"/>
      <c r="E88" s="26" t="s">
        <v>1281</v>
      </c>
      <c r="F88" s="37"/>
      <c r="G88" s="28">
        <v>796</v>
      </c>
      <c r="H88" s="28" t="s">
        <v>231</v>
      </c>
      <c r="I88" s="27" t="s">
        <v>139</v>
      </c>
      <c r="J88" s="37"/>
      <c r="K88" s="37">
        <f t="shared" si="6"/>
        <v>62.5</v>
      </c>
      <c r="L88" s="37">
        <v>62.5</v>
      </c>
      <c r="M88" s="37">
        <v>62.5</v>
      </c>
      <c r="N88" s="37">
        <v>62.5</v>
      </c>
      <c r="O88" s="37">
        <v>62.5</v>
      </c>
      <c r="P88" s="37">
        <v>62.5</v>
      </c>
      <c r="Q88" s="37">
        <v>62.5</v>
      </c>
      <c r="R88" s="37">
        <v>62.5</v>
      </c>
      <c r="S88" s="37">
        <v>62.5</v>
      </c>
      <c r="T88" s="37">
        <v>62.5</v>
      </c>
      <c r="U88" s="37">
        <v>62.5</v>
      </c>
      <c r="V88" s="37">
        <v>62.5</v>
      </c>
      <c r="W88" s="29">
        <v>750</v>
      </c>
      <c r="X88" s="29"/>
      <c r="Y88" s="30">
        <v>13.16</v>
      </c>
      <c r="Z88" s="30">
        <f t="shared" si="5"/>
        <v>10245.06</v>
      </c>
      <c r="AA88" s="31"/>
      <c r="AB88" s="32" t="s">
        <v>84</v>
      </c>
      <c r="AC88" s="25" t="s">
        <v>142</v>
      </c>
      <c r="AD88" s="27" t="s">
        <v>120</v>
      </c>
      <c r="AE88" s="27"/>
      <c r="AF88" s="25" t="s">
        <v>144</v>
      </c>
      <c r="AG88" s="25" t="s">
        <v>579</v>
      </c>
      <c r="AH88" s="33" t="s">
        <v>1292</v>
      </c>
      <c r="AI88" s="27" t="s">
        <v>141</v>
      </c>
    </row>
    <row r="89" spans="1:35" s="34" customFormat="1" ht="40.5" customHeight="1" x14ac:dyDescent="0.25">
      <c r="A89" s="23" t="s">
        <v>87</v>
      </c>
      <c r="B89" s="24" t="s">
        <v>145</v>
      </c>
      <c r="C89" s="61" t="s">
        <v>146</v>
      </c>
      <c r="D89" s="37"/>
      <c r="E89" s="26" t="s">
        <v>1282</v>
      </c>
      <c r="F89" s="37"/>
      <c r="G89" s="28">
        <v>796</v>
      </c>
      <c r="H89" s="28" t="s">
        <v>231</v>
      </c>
      <c r="I89" s="27" t="s">
        <v>139</v>
      </c>
      <c r="J89" s="37"/>
      <c r="K89" s="37">
        <f t="shared" si="6"/>
        <v>12.5</v>
      </c>
      <c r="L89" s="37">
        <v>12.5</v>
      </c>
      <c r="M89" s="37">
        <v>12.5</v>
      </c>
      <c r="N89" s="37">
        <v>12.5</v>
      </c>
      <c r="O89" s="37">
        <v>12.5</v>
      </c>
      <c r="P89" s="37">
        <v>12.5</v>
      </c>
      <c r="Q89" s="37">
        <v>12.5</v>
      </c>
      <c r="R89" s="37">
        <v>12.5</v>
      </c>
      <c r="S89" s="37">
        <v>12.5</v>
      </c>
      <c r="T89" s="37">
        <v>12.5</v>
      </c>
      <c r="U89" s="37">
        <v>12.5</v>
      </c>
      <c r="V89" s="37">
        <v>12.5</v>
      </c>
      <c r="W89" s="57">
        <v>150</v>
      </c>
      <c r="X89" s="57"/>
      <c r="Y89" s="38">
        <v>65.38</v>
      </c>
      <c r="Z89" s="30">
        <f t="shared" si="5"/>
        <v>10179.666000000001</v>
      </c>
      <c r="AA89" s="47"/>
      <c r="AB89" s="32" t="s">
        <v>84</v>
      </c>
      <c r="AC89" s="25" t="s">
        <v>142</v>
      </c>
      <c r="AD89" s="27" t="s">
        <v>120</v>
      </c>
      <c r="AE89" s="27"/>
      <c r="AF89" s="25" t="s">
        <v>144</v>
      </c>
      <c r="AG89" s="25" t="s">
        <v>579</v>
      </c>
      <c r="AH89" s="33" t="s">
        <v>1292</v>
      </c>
      <c r="AI89" s="27" t="s">
        <v>141</v>
      </c>
    </row>
    <row r="90" spans="1:35" s="34" customFormat="1" ht="40.5" customHeight="1" x14ac:dyDescent="0.25">
      <c r="A90" s="23" t="s">
        <v>87</v>
      </c>
      <c r="B90" s="24" t="s">
        <v>145</v>
      </c>
      <c r="C90" s="61" t="s">
        <v>146</v>
      </c>
      <c r="D90" s="37"/>
      <c r="E90" s="26" t="s">
        <v>1283</v>
      </c>
      <c r="F90" s="37"/>
      <c r="G90" s="28">
        <v>796</v>
      </c>
      <c r="H90" s="28" t="s">
        <v>231</v>
      </c>
      <c r="I90" s="27" t="s">
        <v>139</v>
      </c>
      <c r="J90" s="37"/>
      <c r="K90" s="37">
        <f t="shared" si="6"/>
        <v>2.0833333333333335</v>
      </c>
      <c r="L90" s="37">
        <v>2.0833333333333335</v>
      </c>
      <c r="M90" s="37">
        <v>2.0833333333333335</v>
      </c>
      <c r="N90" s="37">
        <v>2.0833333333333335</v>
      </c>
      <c r="O90" s="37">
        <v>2.0833333333333335</v>
      </c>
      <c r="P90" s="37">
        <v>2.0833333333333335</v>
      </c>
      <c r="Q90" s="37">
        <v>2.0833333333333335</v>
      </c>
      <c r="R90" s="37">
        <v>2.0833333333333335</v>
      </c>
      <c r="S90" s="37">
        <v>2.0833333333333335</v>
      </c>
      <c r="T90" s="37">
        <v>2.0833333333333335</v>
      </c>
      <c r="U90" s="37">
        <v>2.0833333333333335</v>
      </c>
      <c r="V90" s="37">
        <v>2.0833333333333335</v>
      </c>
      <c r="W90" s="29">
        <v>25</v>
      </c>
      <c r="X90" s="29"/>
      <c r="Y90" s="30">
        <v>178.6</v>
      </c>
      <c r="Z90" s="30">
        <f t="shared" si="5"/>
        <v>4634.67</v>
      </c>
      <c r="AA90" s="31"/>
      <c r="AB90" s="32" t="s">
        <v>84</v>
      </c>
      <c r="AC90" s="25" t="s">
        <v>142</v>
      </c>
      <c r="AD90" s="27" t="s">
        <v>120</v>
      </c>
      <c r="AE90" s="27"/>
      <c r="AF90" s="25" t="s">
        <v>144</v>
      </c>
      <c r="AG90" s="25" t="s">
        <v>579</v>
      </c>
      <c r="AH90" s="33" t="s">
        <v>1292</v>
      </c>
      <c r="AI90" s="27" t="s">
        <v>141</v>
      </c>
    </row>
    <row r="91" spans="1:35" s="34" customFormat="1" ht="40.5" customHeight="1" x14ac:dyDescent="0.25">
      <c r="A91" s="23" t="s">
        <v>87</v>
      </c>
      <c r="B91" s="24" t="s">
        <v>145</v>
      </c>
      <c r="C91" s="61" t="s">
        <v>146</v>
      </c>
      <c r="D91" s="37"/>
      <c r="E91" s="26" t="s">
        <v>1284</v>
      </c>
      <c r="F91" s="37"/>
      <c r="G91" s="28">
        <v>796</v>
      </c>
      <c r="H91" s="28" t="s">
        <v>231</v>
      </c>
      <c r="I91" s="27" t="s">
        <v>139</v>
      </c>
      <c r="J91" s="37"/>
      <c r="K91" s="37">
        <f t="shared" si="6"/>
        <v>8.3333333333333339</v>
      </c>
      <c r="L91" s="37">
        <v>8.3333333333333339</v>
      </c>
      <c r="M91" s="37">
        <v>8.3333333333333339</v>
      </c>
      <c r="N91" s="37">
        <v>8.3333333333333339</v>
      </c>
      <c r="O91" s="37">
        <v>8.3333333333333339</v>
      </c>
      <c r="P91" s="37">
        <v>8.3333333333333339</v>
      </c>
      <c r="Q91" s="37">
        <v>8.3333333333333339</v>
      </c>
      <c r="R91" s="37">
        <v>8.3333333333333339</v>
      </c>
      <c r="S91" s="37">
        <v>8.3333333333333339</v>
      </c>
      <c r="T91" s="37">
        <v>8.3333333333333339</v>
      </c>
      <c r="U91" s="37">
        <v>8.3333333333333339</v>
      </c>
      <c r="V91" s="37">
        <v>8.3333333333333339</v>
      </c>
      <c r="W91" s="29">
        <v>100</v>
      </c>
      <c r="X91" s="57"/>
      <c r="Y91" s="38">
        <v>54.45</v>
      </c>
      <c r="Z91" s="30">
        <f t="shared" si="5"/>
        <v>5651.91</v>
      </c>
      <c r="AA91" s="47"/>
      <c r="AB91" s="32" t="s">
        <v>84</v>
      </c>
      <c r="AC91" s="25" t="s">
        <v>142</v>
      </c>
      <c r="AD91" s="27" t="s">
        <v>120</v>
      </c>
      <c r="AE91" s="27"/>
      <c r="AF91" s="25" t="s">
        <v>144</v>
      </c>
      <c r="AG91" s="25" t="s">
        <v>579</v>
      </c>
      <c r="AH91" s="33" t="s">
        <v>1292</v>
      </c>
      <c r="AI91" s="27" t="s">
        <v>141</v>
      </c>
    </row>
    <row r="92" spans="1:35" s="34" customFormat="1" ht="40.5" customHeight="1" x14ac:dyDescent="0.25">
      <c r="A92" s="23" t="s">
        <v>87</v>
      </c>
      <c r="B92" s="24" t="s">
        <v>145</v>
      </c>
      <c r="C92" s="61" t="s">
        <v>146</v>
      </c>
      <c r="D92" s="37"/>
      <c r="E92" s="26" t="s">
        <v>1285</v>
      </c>
      <c r="F92" s="37"/>
      <c r="G92" s="28">
        <v>796</v>
      </c>
      <c r="H92" s="28" t="s">
        <v>231</v>
      </c>
      <c r="I92" s="36" t="s">
        <v>139</v>
      </c>
      <c r="J92" s="37"/>
      <c r="K92" s="37">
        <f t="shared" si="6"/>
        <v>1.6666666666666667</v>
      </c>
      <c r="L92" s="37">
        <v>1.6666666666666667</v>
      </c>
      <c r="M92" s="37">
        <v>1.6666666666666667</v>
      </c>
      <c r="N92" s="37">
        <v>1.6666666666666667</v>
      </c>
      <c r="O92" s="37">
        <v>1.6666666666666667</v>
      </c>
      <c r="P92" s="37">
        <v>1.6666666666666667</v>
      </c>
      <c r="Q92" s="37">
        <v>1.6666666666666667</v>
      </c>
      <c r="R92" s="37">
        <v>1.6666666666666667</v>
      </c>
      <c r="S92" s="37">
        <v>1.6666666666666667</v>
      </c>
      <c r="T92" s="37">
        <v>1.6666666666666667</v>
      </c>
      <c r="U92" s="37">
        <v>1.6666666666666667</v>
      </c>
      <c r="V92" s="37">
        <v>1.6666666666666667</v>
      </c>
      <c r="W92" s="29">
        <v>20</v>
      </c>
      <c r="X92" s="57"/>
      <c r="Y92" s="38">
        <v>261.55</v>
      </c>
      <c r="Z92" s="30">
        <f t="shared" si="5"/>
        <v>5429.7780000000002</v>
      </c>
      <c r="AA92" s="47"/>
      <c r="AB92" s="32" t="s">
        <v>84</v>
      </c>
      <c r="AC92" s="25" t="s">
        <v>142</v>
      </c>
      <c r="AD92" s="27" t="s">
        <v>120</v>
      </c>
      <c r="AE92" s="36"/>
      <c r="AF92" s="25" t="s">
        <v>144</v>
      </c>
      <c r="AG92" s="25" t="s">
        <v>579</v>
      </c>
      <c r="AH92" s="33" t="s">
        <v>1292</v>
      </c>
      <c r="AI92" s="27" t="s">
        <v>141</v>
      </c>
    </row>
    <row r="93" spans="1:35" s="34" customFormat="1" ht="40.5" customHeight="1" x14ac:dyDescent="0.25">
      <c r="A93" s="23" t="s">
        <v>87</v>
      </c>
      <c r="B93" s="24" t="s">
        <v>145</v>
      </c>
      <c r="C93" s="61" t="s">
        <v>146</v>
      </c>
      <c r="D93" s="37"/>
      <c r="E93" s="26" t="s">
        <v>1286</v>
      </c>
      <c r="F93" s="37"/>
      <c r="G93" s="28">
        <v>796</v>
      </c>
      <c r="H93" s="28" t="s">
        <v>231</v>
      </c>
      <c r="I93" s="27" t="s">
        <v>139</v>
      </c>
      <c r="J93" s="37"/>
      <c r="K93" s="37">
        <f t="shared" si="6"/>
        <v>10</v>
      </c>
      <c r="L93" s="37">
        <v>10</v>
      </c>
      <c r="M93" s="37">
        <v>10</v>
      </c>
      <c r="N93" s="37">
        <v>10</v>
      </c>
      <c r="O93" s="37">
        <v>10</v>
      </c>
      <c r="P93" s="37">
        <v>10</v>
      </c>
      <c r="Q93" s="37">
        <v>10</v>
      </c>
      <c r="R93" s="37">
        <v>10</v>
      </c>
      <c r="S93" s="37">
        <v>10</v>
      </c>
      <c r="T93" s="37">
        <v>10</v>
      </c>
      <c r="U93" s="37">
        <v>10</v>
      </c>
      <c r="V93" s="37">
        <v>10</v>
      </c>
      <c r="W93" s="29">
        <v>120</v>
      </c>
      <c r="X93" s="29"/>
      <c r="Y93" s="30">
        <v>163.34</v>
      </c>
      <c r="Z93" s="30">
        <f t="shared" si="5"/>
        <v>20345.630399999998</v>
      </c>
      <c r="AA93" s="31"/>
      <c r="AB93" s="32" t="s">
        <v>84</v>
      </c>
      <c r="AC93" s="25" t="s">
        <v>142</v>
      </c>
      <c r="AD93" s="27" t="s">
        <v>120</v>
      </c>
      <c r="AE93" s="27"/>
      <c r="AF93" s="25" t="s">
        <v>144</v>
      </c>
      <c r="AG93" s="25" t="s">
        <v>579</v>
      </c>
      <c r="AH93" s="33" t="s">
        <v>1292</v>
      </c>
      <c r="AI93" s="27" t="s">
        <v>141</v>
      </c>
    </row>
    <row r="94" spans="1:35" s="34" customFormat="1" ht="40.5" customHeight="1" x14ac:dyDescent="0.25">
      <c r="A94" s="23" t="s">
        <v>87</v>
      </c>
      <c r="B94" s="24" t="s">
        <v>145</v>
      </c>
      <c r="C94" s="61" t="s">
        <v>146</v>
      </c>
      <c r="D94" s="37"/>
      <c r="E94" s="26" t="s">
        <v>1287</v>
      </c>
      <c r="F94" s="37"/>
      <c r="G94" s="28">
        <v>796</v>
      </c>
      <c r="H94" s="28" t="s">
        <v>231</v>
      </c>
      <c r="I94" s="27" t="s">
        <v>139</v>
      </c>
      <c r="J94" s="37"/>
      <c r="K94" s="37">
        <f t="shared" si="6"/>
        <v>1.25</v>
      </c>
      <c r="L94" s="37">
        <v>1.25</v>
      </c>
      <c r="M94" s="37">
        <v>1.25</v>
      </c>
      <c r="N94" s="37">
        <v>1.25</v>
      </c>
      <c r="O94" s="37">
        <v>1.25</v>
      </c>
      <c r="P94" s="37">
        <v>1.25</v>
      </c>
      <c r="Q94" s="37">
        <v>1.25</v>
      </c>
      <c r="R94" s="37">
        <v>1.25</v>
      </c>
      <c r="S94" s="37">
        <v>1.25</v>
      </c>
      <c r="T94" s="37">
        <v>1.25</v>
      </c>
      <c r="U94" s="37">
        <v>1.25</v>
      </c>
      <c r="V94" s="37">
        <v>1.25</v>
      </c>
      <c r="W94" s="29">
        <v>15</v>
      </c>
      <c r="X94" s="29"/>
      <c r="Y94" s="30">
        <v>434.39</v>
      </c>
      <c r="Z94" s="30">
        <f t="shared" si="5"/>
        <v>6763.4522999999999</v>
      </c>
      <c r="AA94" s="31"/>
      <c r="AB94" s="32" t="s">
        <v>84</v>
      </c>
      <c r="AC94" s="25" t="s">
        <v>142</v>
      </c>
      <c r="AD94" s="27" t="s">
        <v>120</v>
      </c>
      <c r="AE94" s="27"/>
      <c r="AF94" s="25" t="s">
        <v>144</v>
      </c>
      <c r="AG94" s="25" t="s">
        <v>579</v>
      </c>
      <c r="AH94" s="33" t="s">
        <v>1292</v>
      </c>
      <c r="AI94" s="27" t="s">
        <v>141</v>
      </c>
    </row>
    <row r="95" spans="1:35" s="34" customFormat="1" ht="40.5" customHeight="1" x14ac:dyDescent="0.25">
      <c r="A95" s="23" t="s">
        <v>87</v>
      </c>
      <c r="B95" s="24" t="s">
        <v>145</v>
      </c>
      <c r="C95" s="61" t="s">
        <v>146</v>
      </c>
      <c r="D95" s="37"/>
      <c r="E95" s="26" t="s">
        <v>1288</v>
      </c>
      <c r="F95" s="37"/>
      <c r="G95" s="28">
        <v>796</v>
      </c>
      <c r="H95" s="28" t="s">
        <v>231</v>
      </c>
      <c r="I95" s="27" t="s">
        <v>139</v>
      </c>
      <c r="J95" s="37"/>
      <c r="K95" s="37">
        <f t="shared" si="6"/>
        <v>83.333333333333329</v>
      </c>
      <c r="L95" s="37">
        <v>83.333333333333329</v>
      </c>
      <c r="M95" s="37">
        <v>83.333333333333329</v>
      </c>
      <c r="N95" s="37">
        <v>83.333333333333329</v>
      </c>
      <c r="O95" s="37">
        <v>83.333333333333329</v>
      </c>
      <c r="P95" s="37">
        <v>83.333333333333329</v>
      </c>
      <c r="Q95" s="37">
        <v>83.333333333333329</v>
      </c>
      <c r="R95" s="37">
        <v>83.333333333333329</v>
      </c>
      <c r="S95" s="37">
        <v>83.333333333333329</v>
      </c>
      <c r="T95" s="37">
        <v>83.333333333333329</v>
      </c>
      <c r="U95" s="37">
        <v>83.333333333333329</v>
      </c>
      <c r="V95" s="37">
        <v>83.333333333333329</v>
      </c>
      <c r="W95" s="29">
        <v>1000</v>
      </c>
      <c r="X95" s="57"/>
      <c r="Y95" s="38">
        <v>2.38</v>
      </c>
      <c r="Z95" s="30">
        <f t="shared" si="5"/>
        <v>2470.44</v>
      </c>
      <c r="AA95" s="47"/>
      <c r="AB95" s="32" t="s">
        <v>84</v>
      </c>
      <c r="AC95" s="25" t="s">
        <v>142</v>
      </c>
      <c r="AD95" s="27" t="s">
        <v>120</v>
      </c>
      <c r="AE95" s="27"/>
      <c r="AF95" s="25" t="s">
        <v>144</v>
      </c>
      <c r="AG95" s="25" t="s">
        <v>579</v>
      </c>
      <c r="AH95" s="33" t="s">
        <v>1292</v>
      </c>
      <c r="AI95" s="27" t="s">
        <v>141</v>
      </c>
    </row>
    <row r="96" spans="1:35" s="34" customFormat="1" ht="40.5" customHeight="1" x14ac:dyDescent="0.25">
      <c r="A96" s="23" t="s">
        <v>87</v>
      </c>
      <c r="B96" s="24" t="s">
        <v>145</v>
      </c>
      <c r="C96" s="61" t="s">
        <v>146</v>
      </c>
      <c r="D96" s="37"/>
      <c r="E96" s="26" t="s">
        <v>1289</v>
      </c>
      <c r="F96" s="37"/>
      <c r="G96" s="28">
        <v>796</v>
      </c>
      <c r="H96" s="28" t="s">
        <v>231</v>
      </c>
      <c r="I96" s="27" t="s">
        <v>139</v>
      </c>
      <c r="J96" s="37"/>
      <c r="K96" s="37">
        <f t="shared" si="6"/>
        <v>58.333333333333336</v>
      </c>
      <c r="L96" s="37">
        <v>58.333333333333336</v>
      </c>
      <c r="M96" s="37">
        <v>58.333333333333336</v>
      </c>
      <c r="N96" s="37">
        <v>58.333333333333336</v>
      </c>
      <c r="O96" s="37">
        <v>58.333333333333336</v>
      </c>
      <c r="P96" s="37">
        <v>58.333333333333336</v>
      </c>
      <c r="Q96" s="37">
        <v>58.333333333333336</v>
      </c>
      <c r="R96" s="37">
        <v>58.333333333333336</v>
      </c>
      <c r="S96" s="37">
        <v>58.333333333333336</v>
      </c>
      <c r="T96" s="37">
        <v>58.333333333333336</v>
      </c>
      <c r="U96" s="37">
        <v>58.333333333333336</v>
      </c>
      <c r="V96" s="37">
        <v>58.333333333333336</v>
      </c>
      <c r="W96" s="29">
        <v>700</v>
      </c>
      <c r="X96" s="29"/>
      <c r="Y96" s="30">
        <v>11.65</v>
      </c>
      <c r="Z96" s="30">
        <f t="shared" si="5"/>
        <v>8464.89</v>
      </c>
      <c r="AA96" s="31"/>
      <c r="AB96" s="32" t="s">
        <v>84</v>
      </c>
      <c r="AC96" s="25" t="s">
        <v>142</v>
      </c>
      <c r="AD96" s="27" t="s">
        <v>120</v>
      </c>
      <c r="AE96" s="27"/>
      <c r="AF96" s="25" t="s">
        <v>144</v>
      </c>
      <c r="AG96" s="25" t="s">
        <v>579</v>
      </c>
      <c r="AH96" s="33" t="s">
        <v>1292</v>
      </c>
      <c r="AI96" s="27" t="s">
        <v>141</v>
      </c>
    </row>
    <row r="97" spans="1:35" s="34" customFormat="1" ht="40.5" customHeight="1" x14ac:dyDescent="0.25">
      <c r="A97" s="23" t="s">
        <v>87</v>
      </c>
      <c r="B97" s="24" t="s">
        <v>145</v>
      </c>
      <c r="C97" s="61" t="s">
        <v>146</v>
      </c>
      <c r="D97" s="37"/>
      <c r="E97" s="26" t="s">
        <v>1290</v>
      </c>
      <c r="F97" s="37"/>
      <c r="G97" s="28">
        <v>796</v>
      </c>
      <c r="H97" s="28" t="s">
        <v>231</v>
      </c>
      <c r="I97" s="27" t="s">
        <v>139</v>
      </c>
      <c r="J97" s="37"/>
      <c r="K97" s="37">
        <f t="shared" si="6"/>
        <v>41.666666666666664</v>
      </c>
      <c r="L97" s="37">
        <v>41.666666666666664</v>
      </c>
      <c r="M97" s="37">
        <v>41.666666666666664</v>
      </c>
      <c r="N97" s="37">
        <v>41.666666666666664</v>
      </c>
      <c r="O97" s="37">
        <v>41.666666666666664</v>
      </c>
      <c r="P97" s="37">
        <v>41.666666666666664</v>
      </c>
      <c r="Q97" s="37">
        <v>41.666666666666664</v>
      </c>
      <c r="R97" s="37">
        <v>41.666666666666664</v>
      </c>
      <c r="S97" s="37">
        <v>41.666666666666664</v>
      </c>
      <c r="T97" s="37">
        <v>41.666666666666664</v>
      </c>
      <c r="U97" s="37">
        <v>41.666666666666664</v>
      </c>
      <c r="V97" s="37">
        <v>41.666666666666664</v>
      </c>
      <c r="W97" s="29">
        <v>500</v>
      </c>
      <c r="X97" s="29"/>
      <c r="Y97" s="30">
        <v>39.43</v>
      </c>
      <c r="Z97" s="30">
        <f t="shared" si="5"/>
        <v>20464.170000000002</v>
      </c>
      <c r="AA97" s="31"/>
      <c r="AB97" s="32" t="s">
        <v>84</v>
      </c>
      <c r="AC97" s="25" t="s">
        <v>142</v>
      </c>
      <c r="AD97" s="27" t="s">
        <v>120</v>
      </c>
      <c r="AE97" s="27"/>
      <c r="AF97" s="25" t="s">
        <v>144</v>
      </c>
      <c r="AG97" s="25" t="s">
        <v>579</v>
      </c>
      <c r="AH97" s="33" t="s">
        <v>1292</v>
      </c>
      <c r="AI97" s="27" t="s">
        <v>141</v>
      </c>
    </row>
    <row r="98" spans="1:35" s="34" customFormat="1" ht="40.5" customHeight="1" x14ac:dyDescent="0.25">
      <c r="A98" s="23" t="s">
        <v>87</v>
      </c>
      <c r="B98" s="24" t="s">
        <v>145</v>
      </c>
      <c r="C98" s="61" t="s">
        <v>146</v>
      </c>
      <c r="D98" s="37"/>
      <c r="E98" s="26" t="s">
        <v>1291</v>
      </c>
      <c r="F98" s="37"/>
      <c r="G98" s="28">
        <v>796</v>
      </c>
      <c r="H98" s="28" t="s">
        <v>231</v>
      </c>
      <c r="I98" s="27" t="s">
        <v>139</v>
      </c>
      <c r="J98" s="37"/>
      <c r="K98" s="82">
        <f t="shared" si="6"/>
        <v>33.333333333333336</v>
      </c>
      <c r="L98" s="82">
        <v>33.333333333333336</v>
      </c>
      <c r="M98" s="82">
        <v>33.333333333333336</v>
      </c>
      <c r="N98" s="82">
        <v>33.333333333333336</v>
      </c>
      <c r="O98" s="82">
        <v>33.333333333333336</v>
      </c>
      <c r="P98" s="82">
        <v>33.333333333333336</v>
      </c>
      <c r="Q98" s="82">
        <v>33.333333333333336</v>
      </c>
      <c r="R98" s="82">
        <v>33.333333333333336</v>
      </c>
      <c r="S98" s="82">
        <v>33.333333333333336</v>
      </c>
      <c r="T98" s="82">
        <v>33.333333333333336</v>
      </c>
      <c r="U98" s="82">
        <v>33.333333333333336</v>
      </c>
      <c r="V98" s="82">
        <v>33.333333333333336</v>
      </c>
      <c r="W98" s="29">
        <v>400</v>
      </c>
      <c r="X98" s="29"/>
      <c r="Y98" s="30">
        <v>22.57</v>
      </c>
      <c r="Z98" s="30">
        <f t="shared" si="5"/>
        <v>9371.0640000000003</v>
      </c>
      <c r="AA98" s="31"/>
      <c r="AB98" s="32" t="s">
        <v>84</v>
      </c>
      <c r="AC98" s="25" t="s">
        <v>142</v>
      </c>
      <c r="AD98" s="27" t="s">
        <v>120</v>
      </c>
      <c r="AE98" s="27"/>
      <c r="AF98" s="25" t="s">
        <v>144</v>
      </c>
      <c r="AG98" s="25" t="s">
        <v>579</v>
      </c>
      <c r="AH98" s="33" t="s">
        <v>1292</v>
      </c>
      <c r="AI98" s="27" t="s">
        <v>141</v>
      </c>
    </row>
    <row r="99" spans="1:35" s="34" customFormat="1" ht="40.5" customHeight="1" x14ac:dyDescent="0.25">
      <c r="A99" s="23" t="s">
        <v>75</v>
      </c>
      <c r="B99" s="24" t="s">
        <v>1358</v>
      </c>
      <c r="C99" s="61" t="s">
        <v>1405</v>
      </c>
      <c r="D99" s="37"/>
      <c r="E99" s="26" t="s">
        <v>1301</v>
      </c>
      <c r="F99" s="37"/>
      <c r="G99" s="28">
        <v>796</v>
      </c>
      <c r="H99" s="28" t="s">
        <v>231</v>
      </c>
      <c r="I99" s="27" t="s">
        <v>139</v>
      </c>
      <c r="J99" s="37"/>
      <c r="K99" s="37">
        <v>1.67</v>
      </c>
      <c r="L99" s="37">
        <v>1.67</v>
      </c>
      <c r="M99" s="37">
        <v>1.67</v>
      </c>
      <c r="N99" s="37">
        <v>1.67</v>
      </c>
      <c r="O99" s="37">
        <v>1.67</v>
      </c>
      <c r="P99" s="37">
        <v>1.67</v>
      </c>
      <c r="Q99" s="37">
        <v>1.67</v>
      </c>
      <c r="R99" s="37">
        <v>1.67</v>
      </c>
      <c r="S99" s="37">
        <v>1.67</v>
      </c>
      <c r="T99" s="37">
        <v>1.67</v>
      </c>
      <c r="U99" s="37">
        <v>1.67</v>
      </c>
      <c r="V99" s="37">
        <v>1.63</v>
      </c>
      <c r="W99" s="29">
        <f>SUM(J99:V99)</f>
        <v>19.999999999999996</v>
      </c>
      <c r="X99" s="57"/>
      <c r="Y99" s="38">
        <v>152.24</v>
      </c>
      <c r="Z99" s="30">
        <f t="shared" ref="Z99:Z130" si="7">Y99*W99*1.038</f>
        <v>3160.5023999999999</v>
      </c>
      <c r="AA99" s="47"/>
      <c r="AB99" s="32" t="s">
        <v>84</v>
      </c>
      <c r="AC99" s="25" t="s">
        <v>142</v>
      </c>
      <c r="AD99" s="27" t="s">
        <v>120</v>
      </c>
      <c r="AE99" s="27"/>
      <c r="AF99" s="25" t="s">
        <v>144</v>
      </c>
      <c r="AG99" s="25" t="s">
        <v>593</v>
      </c>
      <c r="AH99" s="33" t="s">
        <v>1306</v>
      </c>
      <c r="AI99" s="27" t="s">
        <v>141</v>
      </c>
    </row>
    <row r="100" spans="1:35" s="34" customFormat="1" ht="40.5" customHeight="1" x14ac:dyDescent="0.25">
      <c r="A100" s="23" t="s">
        <v>75</v>
      </c>
      <c r="B100" s="24" t="s">
        <v>1358</v>
      </c>
      <c r="C100" s="61" t="s">
        <v>1405</v>
      </c>
      <c r="D100" s="37"/>
      <c r="E100" s="26" t="s">
        <v>1302</v>
      </c>
      <c r="F100" s="37"/>
      <c r="G100" s="28">
        <v>796</v>
      </c>
      <c r="H100" s="28" t="s">
        <v>231</v>
      </c>
      <c r="I100" s="27" t="s">
        <v>139</v>
      </c>
      <c r="J100" s="37"/>
      <c r="K100" s="82">
        <v>191.67</v>
      </c>
      <c r="L100" s="82">
        <v>191.67</v>
      </c>
      <c r="M100" s="82">
        <v>191.67</v>
      </c>
      <c r="N100" s="82">
        <v>191.67</v>
      </c>
      <c r="O100" s="82">
        <v>191.67</v>
      </c>
      <c r="P100" s="82">
        <v>191.67</v>
      </c>
      <c r="Q100" s="82">
        <v>191.67</v>
      </c>
      <c r="R100" s="82">
        <v>191.67</v>
      </c>
      <c r="S100" s="82">
        <v>191.67</v>
      </c>
      <c r="T100" s="82">
        <v>191.67</v>
      </c>
      <c r="U100" s="82">
        <v>191.67</v>
      </c>
      <c r="V100" s="82">
        <v>191.63</v>
      </c>
      <c r="W100" s="29">
        <f>SUM(J100:V100)</f>
        <v>2300.0000000000005</v>
      </c>
      <c r="X100" s="29"/>
      <c r="Y100" s="30">
        <v>115.88</v>
      </c>
      <c r="Z100" s="30">
        <f t="shared" si="7"/>
        <v>276651.91200000007</v>
      </c>
      <c r="AA100" s="31"/>
      <c r="AB100" s="32" t="s">
        <v>84</v>
      </c>
      <c r="AC100" s="25" t="s">
        <v>142</v>
      </c>
      <c r="AD100" s="27" t="s">
        <v>120</v>
      </c>
      <c r="AE100" s="27"/>
      <c r="AF100" s="25" t="s">
        <v>144</v>
      </c>
      <c r="AG100" s="25" t="s">
        <v>593</v>
      </c>
      <c r="AH100" s="33" t="s">
        <v>1306</v>
      </c>
      <c r="AI100" s="27" t="s">
        <v>141</v>
      </c>
    </row>
    <row r="101" spans="1:35" s="34" customFormat="1" ht="40.5" customHeight="1" x14ac:dyDescent="0.25">
      <c r="A101" s="23" t="s">
        <v>75</v>
      </c>
      <c r="B101" s="24" t="s">
        <v>1358</v>
      </c>
      <c r="C101" s="61" t="s">
        <v>1405</v>
      </c>
      <c r="D101" s="37"/>
      <c r="E101" s="26" t="s">
        <v>1303</v>
      </c>
      <c r="F101" s="37"/>
      <c r="G101" s="28">
        <v>796</v>
      </c>
      <c r="H101" s="28" t="s">
        <v>231</v>
      </c>
      <c r="I101" s="27" t="s">
        <v>139</v>
      </c>
      <c r="J101" s="37"/>
      <c r="K101" s="82">
        <v>2.5</v>
      </c>
      <c r="L101" s="82">
        <v>2.5</v>
      </c>
      <c r="M101" s="82">
        <v>2.5</v>
      </c>
      <c r="N101" s="82">
        <v>2.5</v>
      </c>
      <c r="O101" s="82">
        <v>2.5</v>
      </c>
      <c r="P101" s="82">
        <v>2.5</v>
      </c>
      <c r="Q101" s="82">
        <v>2.5</v>
      </c>
      <c r="R101" s="82">
        <v>2.5</v>
      </c>
      <c r="S101" s="82">
        <v>2.5</v>
      </c>
      <c r="T101" s="82">
        <v>2.5</v>
      </c>
      <c r="U101" s="82">
        <v>2.5</v>
      </c>
      <c r="V101" s="82">
        <v>2.5</v>
      </c>
      <c r="W101" s="29">
        <f>SUM(J101:V101)</f>
        <v>30</v>
      </c>
      <c r="X101" s="29"/>
      <c r="Y101" s="30">
        <v>194.82</v>
      </c>
      <c r="Z101" s="30">
        <f t="shared" si="7"/>
        <v>6066.6947999999993</v>
      </c>
      <c r="AA101" s="31"/>
      <c r="AB101" s="32" t="s">
        <v>84</v>
      </c>
      <c r="AC101" s="25" t="s">
        <v>142</v>
      </c>
      <c r="AD101" s="27" t="s">
        <v>120</v>
      </c>
      <c r="AE101" s="27"/>
      <c r="AF101" s="25" t="s">
        <v>144</v>
      </c>
      <c r="AG101" s="25" t="s">
        <v>593</v>
      </c>
      <c r="AH101" s="33" t="s">
        <v>1306</v>
      </c>
      <c r="AI101" s="27" t="s">
        <v>141</v>
      </c>
    </row>
    <row r="102" spans="1:35" s="34" customFormat="1" ht="40.5" customHeight="1" x14ac:dyDescent="0.25">
      <c r="A102" s="23" t="s">
        <v>75</v>
      </c>
      <c r="B102" s="24" t="s">
        <v>1358</v>
      </c>
      <c r="C102" s="61" t="s">
        <v>1405</v>
      </c>
      <c r="D102" s="37"/>
      <c r="E102" s="26" t="s">
        <v>1304</v>
      </c>
      <c r="F102" s="37"/>
      <c r="G102" s="28">
        <v>796</v>
      </c>
      <c r="H102" s="28" t="s">
        <v>231</v>
      </c>
      <c r="I102" s="27" t="s">
        <v>139</v>
      </c>
      <c r="J102" s="37"/>
      <c r="K102" s="37">
        <v>8.3000000000000007</v>
      </c>
      <c r="L102" s="37">
        <v>8.3000000000000007</v>
      </c>
      <c r="M102" s="37">
        <v>8.3000000000000007</v>
      </c>
      <c r="N102" s="37">
        <v>8.3000000000000007</v>
      </c>
      <c r="O102" s="37">
        <v>8.3000000000000007</v>
      </c>
      <c r="P102" s="37">
        <v>8.3000000000000007</v>
      </c>
      <c r="Q102" s="37">
        <v>8.3000000000000007</v>
      </c>
      <c r="R102" s="37">
        <v>8.3000000000000007</v>
      </c>
      <c r="S102" s="37">
        <v>8.3000000000000007</v>
      </c>
      <c r="T102" s="37">
        <v>8.3000000000000007</v>
      </c>
      <c r="U102" s="37">
        <v>8.3000000000000007</v>
      </c>
      <c r="V102" s="37">
        <v>8.6999999999999993</v>
      </c>
      <c r="W102" s="29">
        <f>SUM(J102:V102)</f>
        <v>99.999999999999986</v>
      </c>
      <c r="X102" s="57"/>
      <c r="Y102" s="38">
        <v>123.18</v>
      </c>
      <c r="Z102" s="30">
        <f t="shared" si="7"/>
        <v>12786.083999999999</v>
      </c>
      <c r="AA102" s="47"/>
      <c r="AB102" s="32" t="s">
        <v>84</v>
      </c>
      <c r="AC102" s="25" t="s">
        <v>142</v>
      </c>
      <c r="AD102" s="27" t="s">
        <v>120</v>
      </c>
      <c r="AE102" s="27"/>
      <c r="AF102" s="25" t="s">
        <v>144</v>
      </c>
      <c r="AG102" s="25" t="s">
        <v>593</v>
      </c>
      <c r="AH102" s="33" t="s">
        <v>1306</v>
      </c>
      <c r="AI102" s="27" t="s">
        <v>141</v>
      </c>
    </row>
    <row r="103" spans="1:35" s="34" customFormat="1" ht="40.5" customHeight="1" x14ac:dyDescent="0.25">
      <c r="A103" s="23" t="s">
        <v>75</v>
      </c>
      <c r="B103" s="24" t="s">
        <v>1358</v>
      </c>
      <c r="C103" s="61" t="s">
        <v>1405</v>
      </c>
      <c r="D103" s="37"/>
      <c r="E103" s="26" t="s">
        <v>1305</v>
      </c>
      <c r="F103" s="37"/>
      <c r="G103" s="28">
        <v>796</v>
      </c>
      <c r="H103" s="28" t="s">
        <v>231</v>
      </c>
      <c r="I103" s="36" t="s">
        <v>139</v>
      </c>
      <c r="J103" s="37"/>
      <c r="K103" s="37">
        <v>8.3000000000000007</v>
      </c>
      <c r="L103" s="37">
        <v>8.3000000000000007</v>
      </c>
      <c r="M103" s="37">
        <v>8.3000000000000007</v>
      </c>
      <c r="N103" s="37">
        <v>8.3000000000000007</v>
      </c>
      <c r="O103" s="37">
        <v>8.3000000000000007</v>
      </c>
      <c r="P103" s="37">
        <v>8.3000000000000007</v>
      </c>
      <c r="Q103" s="37">
        <v>8.3000000000000007</v>
      </c>
      <c r="R103" s="37">
        <v>8.3000000000000007</v>
      </c>
      <c r="S103" s="37">
        <v>8.3000000000000007</v>
      </c>
      <c r="T103" s="37">
        <v>8.3000000000000007</v>
      </c>
      <c r="U103" s="37">
        <v>8.3000000000000007</v>
      </c>
      <c r="V103" s="37">
        <v>8.6999999999999993</v>
      </c>
      <c r="W103" s="29">
        <f>SUM(J103:V103)</f>
        <v>99.999999999999986</v>
      </c>
      <c r="X103" s="57"/>
      <c r="Y103" s="38">
        <v>90.03</v>
      </c>
      <c r="Z103" s="30">
        <f t="shared" si="7"/>
        <v>9345.1139999999978</v>
      </c>
      <c r="AA103" s="47"/>
      <c r="AB103" s="32" t="s">
        <v>84</v>
      </c>
      <c r="AC103" s="25" t="s">
        <v>142</v>
      </c>
      <c r="AD103" s="27" t="s">
        <v>120</v>
      </c>
      <c r="AE103" s="36"/>
      <c r="AF103" s="25" t="s">
        <v>144</v>
      </c>
      <c r="AG103" s="25" t="s">
        <v>593</v>
      </c>
      <c r="AH103" s="33" t="s">
        <v>1306</v>
      </c>
      <c r="AI103" s="27" t="s">
        <v>141</v>
      </c>
    </row>
    <row r="104" spans="1:35" s="34" customFormat="1" ht="40.5" customHeight="1" x14ac:dyDescent="0.25">
      <c r="A104" s="37">
        <v>5</v>
      </c>
      <c r="B104" s="79" t="s">
        <v>659</v>
      </c>
      <c r="C104" s="80" t="s">
        <v>658</v>
      </c>
      <c r="D104" s="37"/>
      <c r="E104" s="60" t="s">
        <v>173</v>
      </c>
      <c r="F104" s="37"/>
      <c r="G104" s="56">
        <v>796</v>
      </c>
      <c r="H104" s="56" t="s">
        <v>231</v>
      </c>
      <c r="I104" s="27" t="s">
        <v>139</v>
      </c>
      <c r="J104" s="37"/>
      <c r="K104" s="85">
        <v>208.33</v>
      </c>
      <c r="L104" s="85">
        <v>208.33</v>
      </c>
      <c r="M104" s="85">
        <v>208.33</v>
      </c>
      <c r="N104" s="85">
        <v>208.33</v>
      </c>
      <c r="O104" s="85">
        <v>208.33</v>
      </c>
      <c r="P104" s="85">
        <v>208.33</v>
      </c>
      <c r="Q104" s="85">
        <v>208.33</v>
      </c>
      <c r="R104" s="85">
        <v>208.33</v>
      </c>
      <c r="S104" s="85">
        <v>208.33</v>
      </c>
      <c r="T104" s="85">
        <v>208.33</v>
      </c>
      <c r="U104" s="85">
        <v>208.33</v>
      </c>
      <c r="V104" s="85">
        <v>208.37</v>
      </c>
      <c r="W104" s="29">
        <f>SUBTOTAL(9,K104:V104)</f>
        <v>2499.9999999999995</v>
      </c>
      <c r="X104" s="29"/>
      <c r="Y104" s="86">
        <v>295</v>
      </c>
      <c r="Z104" s="30">
        <f t="shared" si="7"/>
        <v>765524.99999999988</v>
      </c>
      <c r="AA104" s="31"/>
      <c r="AB104" s="32" t="s">
        <v>84</v>
      </c>
      <c r="AC104" s="25" t="s">
        <v>142</v>
      </c>
      <c r="AD104" s="27" t="s">
        <v>120</v>
      </c>
      <c r="AE104" s="27"/>
      <c r="AF104" s="25" t="s">
        <v>144</v>
      </c>
      <c r="AG104" s="25" t="s">
        <v>629</v>
      </c>
      <c r="AH104" s="33" t="s">
        <v>400</v>
      </c>
      <c r="AI104" s="27" t="s">
        <v>141</v>
      </c>
    </row>
    <row r="105" spans="1:35" s="34" customFormat="1" ht="40.5" customHeight="1" x14ac:dyDescent="0.25">
      <c r="A105" s="37">
        <v>6</v>
      </c>
      <c r="B105" s="24" t="s">
        <v>590</v>
      </c>
      <c r="C105" s="61" t="s">
        <v>582</v>
      </c>
      <c r="D105" s="35"/>
      <c r="E105" s="26" t="s">
        <v>149</v>
      </c>
      <c r="F105" s="36"/>
      <c r="G105" s="28">
        <v>796</v>
      </c>
      <c r="H105" s="28" t="s">
        <v>231</v>
      </c>
      <c r="I105" s="27" t="s">
        <v>139</v>
      </c>
      <c r="J105" s="57"/>
      <c r="K105" s="57">
        <v>83</v>
      </c>
      <c r="L105" s="57">
        <v>83</v>
      </c>
      <c r="M105" s="57">
        <v>83</v>
      </c>
      <c r="N105" s="57">
        <v>83</v>
      </c>
      <c r="O105" s="57">
        <v>83</v>
      </c>
      <c r="P105" s="57">
        <v>83</v>
      </c>
      <c r="Q105" s="57">
        <v>83</v>
      </c>
      <c r="R105" s="57">
        <v>83</v>
      </c>
      <c r="S105" s="57">
        <v>84</v>
      </c>
      <c r="T105" s="57">
        <v>84</v>
      </c>
      <c r="U105" s="57">
        <v>84</v>
      </c>
      <c r="V105" s="57">
        <v>84</v>
      </c>
      <c r="W105" s="29">
        <f t="shared" ref="W105:W141" si="8">SUM(J105:V105)</f>
        <v>1000</v>
      </c>
      <c r="X105" s="29"/>
      <c r="Y105" s="30">
        <f>'[1]Расчет НМЦД'!$M$12</f>
        <v>32.119999999999997</v>
      </c>
      <c r="Z105" s="30">
        <f t="shared" si="7"/>
        <v>33340.559999999998</v>
      </c>
      <c r="AA105" s="31"/>
      <c r="AB105" s="32" t="s">
        <v>84</v>
      </c>
      <c r="AC105" s="25" t="s">
        <v>142</v>
      </c>
      <c r="AD105" s="27" t="s">
        <v>120</v>
      </c>
      <c r="AE105" s="27"/>
      <c r="AF105" s="25" t="s">
        <v>144</v>
      </c>
      <c r="AG105" s="25" t="s">
        <v>690</v>
      </c>
      <c r="AH105" s="33" t="s">
        <v>580</v>
      </c>
      <c r="AI105" s="27" t="s">
        <v>141</v>
      </c>
    </row>
    <row r="106" spans="1:35" s="34" customFormat="1" ht="40.5" customHeight="1" x14ac:dyDescent="0.25">
      <c r="A106" s="37">
        <v>6</v>
      </c>
      <c r="B106" s="24" t="s">
        <v>590</v>
      </c>
      <c r="C106" s="61" t="s">
        <v>583</v>
      </c>
      <c r="D106" s="37"/>
      <c r="E106" s="26" t="s">
        <v>420</v>
      </c>
      <c r="F106" s="37"/>
      <c r="G106" s="28">
        <v>796</v>
      </c>
      <c r="H106" s="28" t="s">
        <v>231</v>
      </c>
      <c r="I106" s="27" t="s">
        <v>139</v>
      </c>
      <c r="J106" s="37"/>
      <c r="K106" s="37"/>
      <c r="L106" s="37"/>
      <c r="M106" s="37"/>
      <c r="N106" s="37"/>
      <c r="O106" s="37">
        <v>137.5</v>
      </c>
      <c r="P106" s="37">
        <v>137.5</v>
      </c>
      <c r="Q106" s="37">
        <v>137.5</v>
      </c>
      <c r="R106" s="37">
        <v>137.5</v>
      </c>
      <c r="S106" s="37"/>
      <c r="T106" s="37"/>
      <c r="U106" s="37"/>
      <c r="V106" s="37"/>
      <c r="W106" s="29">
        <f t="shared" si="8"/>
        <v>550</v>
      </c>
      <c r="X106" s="29"/>
      <c r="Y106" s="30">
        <f>'[1]Расчет НМЦД'!$M$19</f>
        <v>35.72</v>
      </c>
      <c r="Z106" s="30">
        <f t="shared" si="7"/>
        <v>20392.547999999999</v>
      </c>
      <c r="AA106" s="31"/>
      <c r="AB106" s="32" t="s">
        <v>84</v>
      </c>
      <c r="AC106" s="25" t="s">
        <v>142</v>
      </c>
      <c r="AD106" s="27" t="s">
        <v>120</v>
      </c>
      <c r="AE106" s="27"/>
      <c r="AF106" s="25" t="s">
        <v>144</v>
      </c>
      <c r="AG106" s="25" t="s">
        <v>690</v>
      </c>
      <c r="AH106" s="33" t="s">
        <v>580</v>
      </c>
      <c r="AI106" s="27" t="s">
        <v>141</v>
      </c>
    </row>
    <row r="107" spans="1:35" s="34" customFormat="1" ht="40.5" customHeight="1" x14ac:dyDescent="0.25">
      <c r="A107" s="37">
        <v>6</v>
      </c>
      <c r="B107" s="24" t="s">
        <v>590</v>
      </c>
      <c r="C107" s="61" t="s">
        <v>584</v>
      </c>
      <c r="D107" s="37"/>
      <c r="E107" s="26" t="s">
        <v>419</v>
      </c>
      <c r="F107" s="37"/>
      <c r="G107" s="28">
        <v>796</v>
      </c>
      <c r="H107" s="28" t="s">
        <v>231</v>
      </c>
      <c r="I107" s="27" t="s">
        <v>139</v>
      </c>
      <c r="J107" s="37"/>
      <c r="K107" s="37"/>
      <c r="L107" s="37"/>
      <c r="M107" s="37"/>
      <c r="N107" s="37"/>
      <c r="O107" s="37">
        <v>137.5</v>
      </c>
      <c r="P107" s="37">
        <v>137.5</v>
      </c>
      <c r="Q107" s="37">
        <v>137.5</v>
      </c>
      <c r="R107" s="37">
        <v>137.5</v>
      </c>
      <c r="S107" s="37"/>
      <c r="T107" s="37"/>
      <c r="U107" s="37"/>
      <c r="V107" s="37"/>
      <c r="W107" s="29">
        <f t="shared" si="8"/>
        <v>550</v>
      </c>
      <c r="X107" s="29"/>
      <c r="Y107" s="30">
        <f>'[1]Расчет НМЦД'!$M$20</f>
        <v>35.72</v>
      </c>
      <c r="Z107" s="30">
        <f t="shared" si="7"/>
        <v>20392.547999999999</v>
      </c>
      <c r="AA107" s="31"/>
      <c r="AB107" s="32" t="s">
        <v>84</v>
      </c>
      <c r="AC107" s="25" t="s">
        <v>142</v>
      </c>
      <c r="AD107" s="27" t="s">
        <v>120</v>
      </c>
      <c r="AE107" s="27"/>
      <c r="AF107" s="25" t="s">
        <v>144</v>
      </c>
      <c r="AG107" s="25" t="s">
        <v>690</v>
      </c>
      <c r="AH107" s="33" t="s">
        <v>580</v>
      </c>
      <c r="AI107" s="27" t="s">
        <v>141</v>
      </c>
    </row>
    <row r="108" spans="1:35" s="34" customFormat="1" ht="40.5" customHeight="1" x14ac:dyDescent="0.25">
      <c r="A108" s="37">
        <v>6</v>
      </c>
      <c r="B108" s="24" t="s">
        <v>590</v>
      </c>
      <c r="C108" s="61" t="s">
        <v>585</v>
      </c>
      <c r="D108" s="37"/>
      <c r="E108" s="26" t="s">
        <v>417</v>
      </c>
      <c r="F108" s="37"/>
      <c r="G108" s="28">
        <v>796</v>
      </c>
      <c r="H108" s="28" t="s">
        <v>231</v>
      </c>
      <c r="I108" s="27" t="s">
        <v>139</v>
      </c>
      <c r="J108" s="37"/>
      <c r="K108" s="37">
        <v>100</v>
      </c>
      <c r="L108" s="37">
        <v>100</v>
      </c>
      <c r="M108" s="37">
        <v>100</v>
      </c>
      <c r="N108" s="37">
        <v>100</v>
      </c>
      <c r="O108" s="37">
        <v>100</v>
      </c>
      <c r="P108" s="37">
        <v>100</v>
      </c>
      <c r="Q108" s="37">
        <v>100</v>
      </c>
      <c r="R108" s="37">
        <v>100</v>
      </c>
      <c r="S108" s="37">
        <v>100</v>
      </c>
      <c r="T108" s="37">
        <v>100</v>
      </c>
      <c r="U108" s="37">
        <v>100</v>
      </c>
      <c r="V108" s="37">
        <v>100</v>
      </c>
      <c r="W108" s="29">
        <f t="shared" si="8"/>
        <v>1200</v>
      </c>
      <c r="X108" s="29"/>
      <c r="Y108" s="30">
        <f>'[1]Расчет НМЦД'!$M$18</f>
        <v>29.55</v>
      </c>
      <c r="Z108" s="30">
        <f t="shared" si="7"/>
        <v>36807.480000000003</v>
      </c>
      <c r="AA108" s="31"/>
      <c r="AB108" s="32" t="s">
        <v>84</v>
      </c>
      <c r="AC108" s="25" t="s">
        <v>142</v>
      </c>
      <c r="AD108" s="27" t="s">
        <v>120</v>
      </c>
      <c r="AE108" s="27"/>
      <c r="AF108" s="25" t="s">
        <v>144</v>
      </c>
      <c r="AG108" s="25" t="s">
        <v>690</v>
      </c>
      <c r="AH108" s="33" t="s">
        <v>580</v>
      </c>
      <c r="AI108" s="27" t="s">
        <v>141</v>
      </c>
    </row>
    <row r="109" spans="1:35" s="34" customFormat="1" ht="40.5" customHeight="1" x14ac:dyDescent="0.25">
      <c r="A109" s="37">
        <v>6</v>
      </c>
      <c r="B109" s="24" t="s">
        <v>590</v>
      </c>
      <c r="C109" s="61" t="s">
        <v>586</v>
      </c>
      <c r="D109" s="37"/>
      <c r="E109" s="26" t="s">
        <v>161</v>
      </c>
      <c r="F109" s="37"/>
      <c r="G109" s="56">
        <v>796</v>
      </c>
      <c r="H109" s="56" t="s">
        <v>231</v>
      </c>
      <c r="I109" s="27" t="s">
        <v>139</v>
      </c>
      <c r="J109" s="37"/>
      <c r="K109" s="37">
        <v>58.335000000000001</v>
      </c>
      <c r="L109" s="37">
        <v>58.335000000000001</v>
      </c>
      <c r="M109" s="37">
        <v>58.335000000000001</v>
      </c>
      <c r="N109" s="37">
        <v>58.335000000000001</v>
      </c>
      <c r="O109" s="37">
        <v>58.335000000000001</v>
      </c>
      <c r="P109" s="37">
        <v>58.335000000000001</v>
      </c>
      <c r="Q109" s="37">
        <v>58.335000000000001</v>
      </c>
      <c r="R109" s="37">
        <v>58.335000000000001</v>
      </c>
      <c r="S109" s="37">
        <v>58.33</v>
      </c>
      <c r="T109" s="37">
        <v>58.33</v>
      </c>
      <c r="U109" s="37">
        <v>58.33</v>
      </c>
      <c r="V109" s="37">
        <v>58.33</v>
      </c>
      <c r="W109" s="29">
        <f t="shared" si="8"/>
        <v>700.00000000000011</v>
      </c>
      <c r="X109" s="29"/>
      <c r="Y109" s="30">
        <f>'[1]Расчет НМЦД'!$M$13</f>
        <v>321.20999999999998</v>
      </c>
      <c r="Z109" s="30">
        <f t="shared" si="7"/>
        <v>233391.18600000005</v>
      </c>
      <c r="AA109" s="31"/>
      <c r="AB109" s="32" t="s">
        <v>84</v>
      </c>
      <c r="AC109" s="25" t="s">
        <v>142</v>
      </c>
      <c r="AD109" s="27" t="s">
        <v>120</v>
      </c>
      <c r="AE109" s="27"/>
      <c r="AF109" s="25" t="s">
        <v>144</v>
      </c>
      <c r="AG109" s="25" t="s">
        <v>690</v>
      </c>
      <c r="AH109" s="33" t="s">
        <v>580</v>
      </c>
      <c r="AI109" s="27" t="s">
        <v>141</v>
      </c>
    </row>
    <row r="110" spans="1:35" s="34" customFormat="1" ht="40.5" customHeight="1" x14ac:dyDescent="0.25">
      <c r="A110" s="37">
        <v>6</v>
      </c>
      <c r="B110" s="24" t="s">
        <v>590</v>
      </c>
      <c r="C110" s="61" t="s">
        <v>587</v>
      </c>
      <c r="D110" s="37"/>
      <c r="E110" s="26" t="s">
        <v>581</v>
      </c>
      <c r="F110" s="37"/>
      <c r="G110" s="28">
        <v>796</v>
      </c>
      <c r="H110" s="28" t="s">
        <v>231</v>
      </c>
      <c r="I110" s="27" t="s">
        <v>139</v>
      </c>
      <c r="J110" s="37"/>
      <c r="K110" s="37">
        <v>250</v>
      </c>
      <c r="L110" s="37">
        <v>250</v>
      </c>
      <c r="M110" s="37">
        <v>250</v>
      </c>
      <c r="N110" s="37">
        <v>250</v>
      </c>
      <c r="O110" s="37">
        <v>250</v>
      </c>
      <c r="P110" s="37">
        <v>250</v>
      </c>
      <c r="Q110" s="37">
        <v>250</v>
      </c>
      <c r="R110" s="37">
        <v>250</v>
      </c>
      <c r="S110" s="37">
        <v>250</v>
      </c>
      <c r="T110" s="37">
        <v>250</v>
      </c>
      <c r="U110" s="37">
        <v>250</v>
      </c>
      <c r="V110" s="37">
        <v>250</v>
      </c>
      <c r="W110" s="29">
        <f t="shared" si="8"/>
        <v>3000</v>
      </c>
      <c r="X110" s="29"/>
      <c r="Y110" s="30">
        <f>'[1]Расчет НМЦД'!$M$14</f>
        <v>36.06</v>
      </c>
      <c r="Z110" s="30">
        <f t="shared" si="7"/>
        <v>112290.84</v>
      </c>
      <c r="AA110" s="31"/>
      <c r="AB110" s="32" t="s">
        <v>84</v>
      </c>
      <c r="AC110" s="25" t="s">
        <v>142</v>
      </c>
      <c r="AD110" s="27" t="s">
        <v>120</v>
      </c>
      <c r="AE110" s="27"/>
      <c r="AF110" s="25" t="s">
        <v>144</v>
      </c>
      <c r="AG110" s="25" t="s">
        <v>690</v>
      </c>
      <c r="AH110" s="33" t="s">
        <v>580</v>
      </c>
      <c r="AI110" s="27" t="s">
        <v>141</v>
      </c>
    </row>
    <row r="111" spans="1:35" s="34" customFormat="1" ht="40.5" customHeight="1" x14ac:dyDescent="0.25">
      <c r="A111" s="37">
        <v>6</v>
      </c>
      <c r="B111" s="24" t="s">
        <v>590</v>
      </c>
      <c r="C111" s="61" t="s">
        <v>583</v>
      </c>
      <c r="D111" s="37"/>
      <c r="E111" s="26" t="s">
        <v>418</v>
      </c>
      <c r="F111" s="37"/>
      <c r="G111" s="28">
        <v>796</v>
      </c>
      <c r="H111" s="28" t="s">
        <v>231</v>
      </c>
      <c r="I111" s="27" t="s">
        <v>139</v>
      </c>
      <c r="J111" s="37"/>
      <c r="K111" s="37">
        <v>108.33</v>
      </c>
      <c r="L111" s="37">
        <v>108.33</v>
      </c>
      <c r="M111" s="37">
        <v>108.33</v>
      </c>
      <c r="N111" s="37">
        <v>108.33</v>
      </c>
      <c r="O111" s="37">
        <v>108.33</v>
      </c>
      <c r="P111" s="37">
        <v>108.33</v>
      </c>
      <c r="Q111" s="37">
        <v>108.33</v>
      </c>
      <c r="R111" s="37">
        <v>108.33</v>
      </c>
      <c r="S111" s="37">
        <v>108.33</v>
      </c>
      <c r="T111" s="37">
        <v>108.33</v>
      </c>
      <c r="U111" s="37">
        <v>108.33</v>
      </c>
      <c r="V111" s="37">
        <v>108.33</v>
      </c>
      <c r="W111" s="29">
        <f t="shared" si="8"/>
        <v>1299.96</v>
      </c>
      <c r="X111" s="57"/>
      <c r="Y111" s="38">
        <f>'[1]Расчет НМЦД'!$M$17</f>
        <v>33.18</v>
      </c>
      <c r="Z111" s="30">
        <f t="shared" si="7"/>
        <v>44771.714366400003</v>
      </c>
      <c r="AA111" s="47"/>
      <c r="AB111" s="32" t="s">
        <v>591</v>
      </c>
      <c r="AC111" s="25" t="s">
        <v>142</v>
      </c>
      <c r="AD111" s="27" t="s">
        <v>120</v>
      </c>
      <c r="AE111" s="27"/>
      <c r="AF111" s="25" t="s">
        <v>592</v>
      </c>
      <c r="AG111" s="25" t="s">
        <v>690</v>
      </c>
      <c r="AH111" s="33" t="s">
        <v>580</v>
      </c>
      <c r="AI111" s="27" t="s">
        <v>141</v>
      </c>
    </row>
    <row r="112" spans="1:35" s="34" customFormat="1" ht="40.5" customHeight="1" x14ac:dyDescent="0.25">
      <c r="A112" s="37">
        <v>6</v>
      </c>
      <c r="B112" s="24" t="s">
        <v>590</v>
      </c>
      <c r="C112" s="61" t="s">
        <v>588</v>
      </c>
      <c r="D112" s="37"/>
      <c r="E112" s="26" t="s">
        <v>415</v>
      </c>
      <c r="F112" s="37"/>
      <c r="G112" s="28">
        <v>796</v>
      </c>
      <c r="H112" s="28" t="s">
        <v>231</v>
      </c>
      <c r="I112" s="27" t="s">
        <v>139</v>
      </c>
      <c r="J112" s="37"/>
      <c r="K112" s="37">
        <v>41</v>
      </c>
      <c r="L112" s="37">
        <v>41</v>
      </c>
      <c r="M112" s="37">
        <v>41</v>
      </c>
      <c r="N112" s="37">
        <v>41</v>
      </c>
      <c r="O112" s="37">
        <v>41</v>
      </c>
      <c r="P112" s="37">
        <v>45</v>
      </c>
      <c r="Q112" s="37">
        <v>45</v>
      </c>
      <c r="R112" s="37">
        <v>41</v>
      </c>
      <c r="S112" s="37">
        <v>41</v>
      </c>
      <c r="T112" s="37">
        <v>41</v>
      </c>
      <c r="U112" s="37">
        <v>41</v>
      </c>
      <c r="V112" s="37">
        <v>41</v>
      </c>
      <c r="W112" s="29">
        <f t="shared" si="8"/>
        <v>500</v>
      </c>
      <c r="X112" s="29"/>
      <c r="Y112" s="30">
        <f>'[1]Расчет НМЦД'!$M$15</f>
        <v>60.3</v>
      </c>
      <c r="Z112" s="30">
        <f t="shared" si="7"/>
        <v>31295.7</v>
      </c>
      <c r="AA112" s="31"/>
      <c r="AB112" s="32" t="s">
        <v>84</v>
      </c>
      <c r="AC112" s="25" t="s">
        <v>142</v>
      </c>
      <c r="AD112" s="27" t="s">
        <v>120</v>
      </c>
      <c r="AE112" s="27"/>
      <c r="AF112" s="25" t="s">
        <v>144</v>
      </c>
      <c r="AG112" s="25" t="s">
        <v>690</v>
      </c>
      <c r="AH112" s="33" t="s">
        <v>580</v>
      </c>
      <c r="AI112" s="27" t="s">
        <v>141</v>
      </c>
    </row>
    <row r="113" spans="1:35" s="34" customFormat="1" ht="40.5" customHeight="1" x14ac:dyDescent="0.25">
      <c r="A113" s="37">
        <v>6</v>
      </c>
      <c r="B113" s="24" t="s">
        <v>590</v>
      </c>
      <c r="C113" s="61" t="s">
        <v>589</v>
      </c>
      <c r="D113" s="37"/>
      <c r="E113" s="26" t="s">
        <v>416</v>
      </c>
      <c r="F113" s="37"/>
      <c r="G113" s="56">
        <v>796</v>
      </c>
      <c r="H113" s="56" t="s">
        <v>231</v>
      </c>
      <c r="I113" s="27" t="s">
        <v>139</v>
      </c>
      <c r="J113" s="37"/>
      <c r="K113" s="37">
        <v>187.5</v>
      </c>
      <c r="L113" s="37">
        <v>187.5</v>
      </c>
      <c r="M113" s="37">
        <v>187.5</v>
      </c>
      <c r="N113" s="37">
        <v>187.5</v>
      </c>
      <c r="O113" s="37">
        <v>187.5</v>
      </c>
      <c r="P113" s="37">
        <v>187.5</v>
      </c>
      <c r="Q113" s="37">
        <v>187.5</v>
      </c>
      <c r="R113" s="37">
        <v>187.5</v>
      </c>
      <c r="S113" s="37">
        <v>187.5</v>
      </c>
      <c r="T113" s="37">
        <v>187.5</v>
      </c>
      <c r="U113" s="37">
        <v>187.5</v>
      </c>
      <c r="V113" s="37">
        <v>187.5</v>
      </c>
      <c r="W113" s="29">
        <f t="shared" si="8"/>
        <v>2250</v>
      </c>
      <c r="X113" s="29"/>
      <c r="Y113" s="30">
        <f>'[1]Расчет НМЦД'!$M$16</f>
        <v>47.73</v>
      </c>
      <c r="Z113" s="30">
        <f t="shared" si="7"/>
        <v>111473.41500000001</v>
      </c>
      <c r="AA113" s="31"/>
      <c r="AB113" s="32" t="s">
        <v>84</v>
      </c>
      <c r="AC113" s="25" t="s">
        <v>142</v>
      </c>
      <c r="AD113" s="27" t="s">
        <v>120</v>
      </c>
      <c r="AE113" s="27"/>
      <c r="AF113" s="25" t="s">
        <v>144</v>
      </c>
      <c r="AG113" s="25" t="s">
        <v>690</v>
      </c>
      <c r="AH113" s="33" t="s">
        <v>580</v>
      </c>
      <c r="AI113" s="27" t="s">
        <v>141</v>
      </c>
    </row>
    <row r="114" spans="1:35" s="34" customFormat="1" ht="40.5" customHeight="1" x14ac:dyDescent="0.25">
      <c r="A114" s="37">
        <v>7</v>
      </c>
      <c r="B114" s="24" t="s">
        <v>625</v>
      </c>
      <c r="C114" s="61" t="s">
        <v>622</v>
      </c>
      <c r="D114" s="40"/>
      <c r="E114" s="26" t="s">
        <v>152</v>
      </c>
      <c r="F114" s="41"/>
      <c r="G114" s="56">
        <v>796</v>
      </c>
      <c r="H114" s="56" t="s">
        <v>231</v>
      </c>
      <c r="I114" s="27" t="s">
        <v>139</v>
      </c>
      <c r="J114" s="40"/>
      <c r="K114" s="37">
        <v>332</v>
      </c>
      <c r="L114" s="37">
        <v>332</v>
      </c>
      <c r="M114" s="37">
        <v>332</v>
      </c>
      <c r="N114" s="37">
        <v>332</v>
      </c>
      <c r="O114" s="37">
        <v>332</v>
      </c>
      <c r="P114" s="37">
        <v>332</v>
      </c>
      <c r="Q114" s="37">
        <v>332</v>
      </c>
      <c r="R114" s="37">
        <v>332</v>
      </c>
      <c r="S114" s="37">
        <v>336</v>
      </c>
      <c r="T114" s="37">
        <v>336</v>
      </c>
      <c r="U114" s="37">
        <v>336</v>
      </c>
      <c r="V114" s="37">
        <v>336</v>
      </c>
      <c r="W114" s="29">
        <f t="shared" si="8"/>
        <v>4000</v>
      </c>
      <c r="X114" s="49"/>
      <c r="Y114" s="38">
        <f>'[2]Расчет НМЦД'!$M$12</f>
        <v>41.67</v>
      </c>
      <c r="Z114" s="30">
        <f t="shared" si="7"/>
        <v>173013.84</v>
      </c>
      <c r="AA114" s="47"/>
      <c r="AB114" s="32" t="s">
        <v>84</v>
      </c>
      <c r="AC114" s="25" t="s">
        <v>142</v>
      </c>
      <c r="AD114" s="27" t="s">
        <v>120</v>
      </c>
      <c r="AE114" s="36"/>
      <c r="AF114" s="35" t="s">
        <v>144</v>
      </c>
      <c r="AG114" s="35" t="s">
        <v>696</v>
      </c>
      <c r="AH114" s="39" t="s">
        <v>628</v>
      </c>
      <c r="AI114" s="27" t="s">
        <v>141</v>
      </c>
    </row>
    <row r="115" spans="1:35" s="34" customFormat="1" ht="40.5" customHeight="1" x14ac:dyDescent="0.25">
      <c r="A115" s="34">
        <v>7</v>
      </c>
      <c r="B115" s="24" t="s">
        <v>626</v>
      </c>
      <c r="C115" s="61" t="s">
        <v>623</v>
      </c>
      <c r="D115" s="40"/>
      <c r="E115" s="26" t="s">
        <v>162</v>
      </c>
      <c r="F115" s="41"/>
      <c r="G115" s="56">
        <v>796</v>
      </c>
      <c r="H115" s="56" t="s">
        <v>231</v>
      </c>
      <c r="I115" s="27" t="s">
        <v>139</v>
      </c>
      <c r="J115" s="40"/>
      <c r="K115" s="37">
        <v>83</v>
      </c>
      <c r="L115" s="37">
        <v>83</v>
      </c>
      <c r="M115" s="37">
        <v>83</v>
      </c>
      <c r="N115" s="37">
        <v>83</v>
      </c>
      <c r="O115" s="37">
        <v>83</v>
      </c>
      <c r="P115" s="37">
        <v>83</v>
      </c>
      <c r="Q115" s="37">
        <v>83</v>
      </c>
      <c r="R115" s="37">
        <v>83</v>
      </c>
      <c r="S115" s="37">
        <v>84</v>
      </c>
      <c r="T115" s="37">
        <v>84</v>
      </c>
      <c r="U115" s="37">
        <v>84</v>
      </c>
      <c r="V115" s="37">
        <v>84</v>
      </c>
      <c r="W115" s="29">
        <f t="shared" si="8"/>
        <v>1000</v>
      </c>
      <c r="X115" s="49"/>
      <c r="Y115" s="38">
        <f>'[2]Расчет НМЦД'!$M$13</f>
        <v>43.67</v>
      </c>
      <c r="Z115" s="30">
        <f t="shared" si="7"/>
        <v>45329.46</v>
      </c>
      <c r="AA115" s="47"/>
      <c r="AB115" s="32" t="s">
        <v>84</v>
      </c>
      <c r="AC115" s="25" t="s">
        <v>142</v>
      </c>
      <c r="AD115" s="27" t="s">
        <v>120</v>
      </c>
      <c r="AE115" s="36"/>
      <c r="AF115" s="35" t="s">
        <v>144</v>
      </c>
      <c r="AG115" s="35" t="s">
        <v>696</v>
      </c>
      <c r="AH115" s="39" t="s">
        <v>628</v>
      </c>
      <c r="AI115" s="27" t="s">
        <v>141</v>
      </c>
    </row>
    <row r="116" spans="1:35" s="34" customFormat="1" ht="40.5" customHeight="1" x14ac:dyDescent="0.25">
      <c r="A116" s="37">
        <v>7</v>
      </c>
      <c r="B116" s="24" t="s">
        <v>626</v>
      </c>
      <c r="C116" s="61" t="s">
        <v>623</v>
      </c>
      <c r="D116" s="40"/>
      <c r="E116" s="26" t="s">
        <v>166</v>
      </c>
      <c r="F116" s="41"/>
      <c r="G116" s="56">
        <v>796</v>
      </c>
      <c r="H116" s="56" t="s">
        <v>231</v>
      </c>
      <c r="I116" s="27" t="s">
        <v>139</v>
      </c>
      <c r="J116" s="40"/>
      <c r="K116" s="37">
        <v>29.17</v>
      </c>
      <c r="L116" s="37">
        <v>29.17</v>
      </c>
      <c r="M116" s="37">
        <v>29.17</v>
      </c>
      <c r="N116" s="37">
        <v>29.17</v>
      </c>
      <c r="O116" s="37">
        <v>29.17</v>
      </c>
      <c r="P116" s="37">
        <v>29.17</v>
      </c>
      <c r="Q116" s="37">
        <v>29.17</v>
      </c>
      <c r="R116" s="37">
        <v>29.17</v>
      </c>
      <c r="S116" s="37">
        <v>29.17</v>
      </c>
      <c r="T116" s="37">
        <v>29.17</v>
      </c>
      <c r="U116" s="37">
        <v>29.17</v>
      </c>
      <c r="V116" s="37">
        <v>29.13</v>
      </c>
      <c r="W116" s="29">
        <f t="shared" si="8"/>
        <v>350.00000000000011</v>
      </c>
      <c r="X116" s="49"/>
      <c r="Y116" s="38">
        <f>'[2]Расчет НМЦД'!$M$14</f>
        <v>37.67</v>
      </c>
      <c r="Z116" s="30">
        <f t="shared" si="7"/>
        <v>13685.511000000006</v>
      </c>
      <c r="AA116" s="47"/>
      <c r="AB116" s="32" t="s">
        <v>84</v>
      </c>
      <c r="AC116" s="25" t="s">
        <v>142</v>
      </c>
      <c r="AD116" s="27" t="s">
        <v>120</v>
      </c>
      <c r="AE116" s="36"/>
      <c r="AF116" s="35" t="s">
        <v>144</v>
      </c>
      <c r="AG116" s="35" t="s">
        <v>696</v>
      </c>
      <c r="AH116" s="39" t="s">
        <v>628</v>
      </c>
      <c r="AI116" s="27" t="s">
        <v>141</v>
      </c>
    </row>
    <row r="117" spans="1:35" s="34" customFormat="1" ht="40.5" customHeight="1" x14ac:dyDescent="0.25">
      <c r="A117" s="37">
        <v>7</v>
      </c>
      <c r="B117" s="24" t="s">
        <v>626</v>
      </c>
      <c r="C117" s="61" t="s">
        <v>623</v>
      </c>
      <c r="D117" s="40"/>
      <c r="E117" s="26" t="s">
        <v>165</v>
      </c>
      <c r="F117" s="41"/>
      <c r="G117" s="56">
        <v>796</v>
      </c>
      <c r="H117" s="56" t="s">
        <v>231</v>
      </c>
      <c r="I117" s="27" t="s">
        <v>139</v>
      </c>
      <c r="J117" s="40"/>
      <c r="K117" s="37"/>
      <c r="L117" s="37"/>
      <c r="M117" s="37"/>
      <c r="N117" s="37"/>
      <c r="O117" s="37"/>
      <c r="P117" s="37"/>
      <c r="Q117" s="37"/>
      <c r="R117" s="37"/>
      <c r="S117" s="37">
        <v>12.5</v>
      </c>
      <c r="T117" s="37">
        <v>12.5</v>
      </c>
      <c r="U117" s="37">
        <v>12.5</v>
      </c>
      <c r="V117" s="37">
        <v>12.5</v>
      </c>
      <c r="W117" s="29">
        <f t="shared" si="8"/>
        <v>50</v>
      </c>
      <c r="X117" s="49"/>
      <c r="Y117" s="38">
        <f>'[2]Расчет НМЦД'!$M$15</f>
        <v>43.33</v>
      </c>
      <c r="Z117" s="30">
        <f t="shared" si="7"/>
        <v>2248.8270000000002</v>
      </c>
      <c r="AA117" s="47"/>
      <c r="AB117" s="32" t="s">
        <v>84</v>
      </c>
      <c r="AC117" s="25" t="s">
        <v>142</v>
      </c>
      <c r="AD117" s="27" t="s">
        <v>120</v>
      </c>
      <c r="AE117" s="36"/>
      <c r="AF117" s="35" t="s">
        <v>144</v>
      </c>
      <c r="AG117" s="35" t="s">
        <v>696</v>
      </c>
      <c r="AH117" s="39" t="s">
        <v>628</v>
      </c>
      <c r="AI117" s="27" t="s">
        <v>141</v>
      </c>
    </row>
    <row r="118" spans="1:35" s="34" customFormat="1" ht="40.5" customHeight="1" x14ac:dyDescent="0.25">
      <c r="A118" s="37">
        <v>7</v>
      </c>
      <c r="B118" s="24" t="s">
        <v>626</v>
      </c>
      <c r="C118" s="61" t="s">
        <v>623</v>
      </c>
      <c r="D118" s="40"/>
      <c r="E118" s="26" t="s">
        <v>599</v>
      </c>
      <c r="F118" s="41"/>
      <c r="G118" s="56">
        <v>796</v>
      </c>
      <c r="H118" s="56" t="s">
        <v>231</v>
      </c>
      <c r="I118" s="27" t="s">
        <v>139</v>
      </c>
      <c r="J118" s="40"/>
      <c r="K118" s="37">
        <v>141.66999999999999</v>
      </c>
      <c r="L118" s="37">
        <v>141.66999999999999</v>
      </c>
      <c r="M118" s="37">
        <v>141.66999999999999</v>
      </c>
      <c r="N118" s="37">
        <v>141.66999999999999</v>
      </c>
      <c r="O118" s="37">
        <v>141.66999999999999</v>
      </c>
      <c r="P118" s="37">
        <v>141.66999999999999</v>
      </c>
      <c r="Q118" s="37">
        <v>141.66999999999999</v>
      </c>
      <c r="R118" s="37">
        <v>141.66999999999999</v>
      </c>
      <c r="S118" s="37">
        <v>141.66999999999999</v>
      </c>
      <c r="T118" s="37">
        <v>141.66999999999999</v>
      </c>
      <c r="U118" s="37">
        <v>141.66999999999999</v>
      </c>
      <c r="V118" s="37">
        <v>141.63</v>
      </c>
      <c r="W118" s="29">
        <f t="shared" si="8"/>
        <v>1700</v>
      </c>
      <c r="X118" s="49"/>
      <c r="Y118" s="38">
        <f>'[2]Расчет НМЦД'!$M$16</f>
        <v>42.67</v>
      </c>
      <c r="Z118" s="30">
        <f t="shared" si="7"/>
        <v>75295.482000000004</v>
      </c>
      <c r="AA118" s="47"/>
      <c r="AB118" s="32" t="s">
        <v>84</v>
      </c>
      <c r="AC118" s="25" t="s">
        <v>142</v>
      </c>
      <c r="AD118" s="27" t="s">
        <v>120</v>
      </c>
      <c r="AE118" s="36"/>
      <c r="AF118" s="35" t="s">
        <v>144</v>
      </c>
      <c r="AG118" s="35" t="s">
        <v>696</v>
      </c>
      <c r="AH118" s="39" t="s">
        <v>628</v>
      </c>
      <c r="AI118" s="27" t="s">
        <v>141</v>
      </c>
    </row>
    <row r="119" spans="1:35" s="34" customFormat="1" ht="40.5" customHeight="1" x14ac:dyDescent="0.25">
      <c r="A119" s="37">
        <v>7</v>
      </c>
      <c r="B119" s="24" t="s">
        <v>626</v>
      </c>
      <c r="C119" s="61" t="s">
        <v>623</v>
      </c>
      <c r="D119" s="40"/>
      <c r="E119" s="26" t="s">
        <v>160</v>
      </c>
      <c r="F119" s="41"/>
      <c r="G119" s="56">
        <v>796</v>
      </c>
      <c r="H119" s="56" t="s">
        <v>231</v>
      </c>
      <c r="I119" s="27" t="s">
        <v>139</v>
      </c>
      <c r="J119" s="40"/>
      <c r="K119" s="37">
        <v>83</v>
      </c>
      <c r="L119" s="37">
        <v>83</v>
      </c>
      <c r="M119" s="37">
        <v>83</v>
      </c>
      <c r="N119" s="37">
        <v>83</v>
      </c>
      <c r="O119" s="37">
        <v>83</v>
      </c>
      <c r="P119" s="37">
        <v>83</v>
      </c>
      <c r="Q119" s="37">
        <v>83</v>
      </c>
      <c r="R119" s="37">
        <v>83</v>
      </c>
      <c r="S119" s="37">
        <v>84</v>
      </c>
      <c r="T119" s="37">
        <v>84</v>
      </c>
      <c r="U119" s="37">
        <v>84</v>
      </c>
      <c r="V119" s="37">
        <v>84</v>
      </c>
      <c r="W119" s="29">
        <f t="shared" si="8"/>
        <v>1000</v>
      </c>
      <c r="X119" s="49"/>
      <c r="Y119" s="38">
        <f>'[2]Расчет НМЦД'!$M$17</f>
        <v>36.67</v>
      </c>
      <c r="Z119" s="30">
        <f t="shared" si="7"/>
        <v>38063.46</v>
      </c>
      <c r="AA119" s="47"/>
      <c r="AB119" s="32" t="s">
        <v>84</v>
      </c>
      <c r="AC119" s="25" t="s">
        <v>142</v>
      </c>
      <c r="AD119" s="27" t="s">
        <v>120</v>
      </c>
      <c r="AE119" s="36"/>
      <c r="AF119" s="35" t="s">
        <v>144</v>
      </c>
      <c r="AG119" s="35" t="s">
        <v>696</v>
      </c>
      <c r="AH119" s="39" t="s">
        <v>628</v>
      </c>
      <c r="AI119" s="27" t="s">
        <v>141</v>
      </c>
    </row>
    <row r="120" spans="1:35" s="34" customFormat="1" ht="40.5" customHeight="1" x14ac:dyDescent="0.25">
      <c r="A120" s="37">
        <v>7</v>
      </c>
      <c r="B120" s="24" t="s">
        <v>626</v>
      </c>
      <c r="C120" s="61" t="s">
        <v>623</v>
      </c>
      <c r="D120" s="40"/>
      <c r="E120" s="26" t="s">
        <v>171</v>
      </c>
      <c r="F120" s="41"/>
      <c r="G120" s="56">
        <v>796</v>
      </c>
      <c r="H120" s="56" t="s">
        <v>231</v>
      </c>
      <c r="I120" s="27" t="s">
        <v>139</v>
      </c>
      <c r="J120" s="40"/>
      <c r="K120" s="37">
        <v>2.5</v>
      </c>
      <c r="L120" s="37">
        <v>2.5</v>
      </c>
      <c r="M120" s="37">
        <v>2.5</v>
      </c>
      <c r="N120" s="37">
        <v>2.5</v>
      </c>
      <c r="O120" s="37">
        <v>2.5</v>
      </c>
      <c r="P120" s="37">
        <v>2.5</v>
      </c>
      <c r="Q120" s="37">
        <v>2.5</v>
      </c>
      <c r="R120" s="37">
        <v>2.5</v>
      </c>
      <c r="S120" s="37">
        <v>2.5</v>
      </c>
      <c r="T120" s="37">
        <v>2.5</v>
      </c>
      <c r="U120" s="37">
        <v>2.5</v>
      </c>
      <c r="V120" s="37">
        <v>2.5</v>
      </c>
      <c r="W120" s="29">
        <f t="shared" si="8"/>
        <v>30</v>
      </c>
      <c r="X120" s="49"/>
      <c r="Y120" s="38">
        <f>'[2]Расчет НМЦД'!$M$18</f>
        <v>153.33000000000001</v>
      </c>
      <c r="Z120" s="30">
        <f t="shared" si="7"/>
        <v>4774.6962000000003</v>
      </c>
      <c r="AA120" s="47"/>
      <c r="AB120" s="32" t="s">
        <v>84</v>
      </c>
      <c r="AC120" s="25" t="s">
        <v>142</v>
      </c>
      <c r="AD120" s="27" t="s">
        <v>120</v>
      </c>
      <c r="AE120" s="36"/>
      <c r="AF120" s="35" t="s">
        <v>144</v>
      </c>
      <c r="AG120" s="35" t="s">
        <v>696</v>
      </c>
      <c r="AH120" s="39" t="s">
        <v>628</v>
      </c>
      <c r="AI120" s="27" t="s">
        <v>141</v>
      </c>
    </row>
    <row r="121" spans="1:35" s="34" customFormat="1" ht="40.5" customHeight="1" x14ac:dyDescent="0.25">
      <c r="A121" s="37">
        <v>7</v>
      </c>
      <c r="B121" s="24" t="s">
        <v>626</v>
      </c>
      <c r="C121" s="61" t="s">
        <v>623</v>
      </c>
      <c r="D121" s="40"/>
      <c r="E121" s="26" t="s">
        <v>600</v>
      </c>
      <c r="F121" s="41"/>
      <c r="G121" s="56">
        <v>796</v>
      </c>
      <c r="H121" s="56" t="s">
        <v>231</v>
      </c>
      <c r="I121" s="27" t="s">
        <v>139</v>
      </c>
      <c r="J121" s="40"/>
      <c r="K121" s="37">
        <v>50</v>
      </c>
      <c r="L121" s="37">
        <v>50</v>
      </c>
      <c r="M121" s="37">
        <v>50</v>
      </c>
      <c r="N121" s="37">
        <v>50</v>
      </c>
      <c r="O121" s="37">
        <v>50</v>
      </c>
      <c r="P121" s="37">
        <v>50</v>
      </c>
      <c r="Q121" s="37">
        <v>50</v>
      </c>
      <c r="R121" s="37">
        <v>50</v>
      </c>
      <c r="S121" s="37">
        <v>50</v>
      </c>
      <c r="T121" s="37">
        <v>50</v>
      </c>
      <c r="U121" s="37">
        <v>50</v>
      </c>
      <c r="V121" s="37">
        <v>50</v>
      </c>
      <c r="W121" s="29">
        <f t="shared" si="8"/>
        <v>600</v>
      </c>
      <c r="X121" s="49"/>
      <c r="Y121" s="38">
        <f>'[2]Расчет НМЦД'!$M$19</f>
        <v>131.33000000000001</v>
      </c>
      <c r="Z121" s="30">
        <f t="shared" si="7"/>
        <v>81792.324000000022</v>
      </c>
      <c r="AA121" s="47"/>
      <c r="AB121" s="32" t="s">
        <v>84</v>
      </c>
      <c r="AC121" s="25" t="s">
        <v>142</v>
      </c>
      <c r="AD121" s="27" t="s">
        <v>120</v>
      </c>
      <c r="AE121" s="36"/>
      <c r="AF121" s="35" t="s">
        <v>144</v>
      </c>
      <c r="AG121" s="35" t="s">
        <v>696</v>
      </c>
      <c r="AH121" s="39" t="s">
        <v>628</v>
      </c>
      <c r="AI121" s="27" t="s">
        <v>141</v>
      </c>
    </row>
    <row r="122" spans="1:35" s="34" customFormat="1" ht="40.5" customHeight="1" x14ac:dyDescent="0.25">
      <c r="A122" s="37">
        <v>7</v>
      </c>
      <c r="B122" s="24" t="s">
        <v>626</v>
      </c>
      <c r="C122" s="61" t="s">
        <v>623</v>
      </c>
      <c r="D122" s="40"/>
      <c r="E122" s="26" t="s">
        <v>164</v>
      </c>
      <c r="F122" s="41"/>
      <c r="G122" s="56">
        <v>796</v>
      </c>
      <c r="H122" s="56" t="s">
        <v>231</v>
      </c>
      <c r="I122" s="27" t="s">
        <v>139</v>
      </c>
      <c r="J122" s="40"/>
      <c r="K122" s="37">
        <v>8.33</v>
      </c>
      <c r="L122" s="37">
        <v>8.33</v>
      </c>
      <c r="M122" s="37">
        <v>8.33</v>
      </c>
      <c r="N122" s="37">
        <v>8.33</v>
      </c>
      <c r="O122" s="37">
        <v>8.33</v>
      </c>
      <c r="P122" s="37">
        <v>8.33</v>
      </c>
      <c r="Q122" s="37">
        <v>8.33</v>
      </c>
      <c r="R122" s="37">
        <v>8.33</v>
      </c>
      <c r="S122" s="37">
        <v>8.33</v>
      </c>
      <c r="T122" s="37">
        <v>8.33</v>
      </c>
      <c r="U122" s="37">
        <v>8.33</v>
      </c>
      <c r="V122" s="37">
        <v>8.3699999999999992</v>
      </c>
      <c r="W122" s="29">
        <f t="shared" si="8"/>
        <v>100</v>
      </c>
      <c r="X122" s="49"/>
      <c r="Y122" s="38">
        <f>'[2]Расчет НМЦД'!$M$20</f>
        <v>168.33</v>
      </c>
      <c r="Z122" s="30">
        <f t="shared" si="7"/>
        <v>17472.654000000002</v>
      </c>
      <c r="AA122" s="47"/>
      <c r="AB122" s="32" t="s">
        <v>84</v>
      </c>
      <c r="AC122" s="25" t="s">
        <v>142</v>
      </c>
      <c r="AD122" s="27" t="s">
        <v>120</v>
      </c>
      <c r="AE122" s="36"/>
      <c r="AF122" s="35" t="s">
        <v>144</v>
      </c>
      <c r="AG122" s="35" t="s">
        <v>696</v>
      </c>
      <c r="AH122" s="39" t="s">
        <v>628</v>
      </c>
      <c r="AI122" s="27" t="s">
        <v>141</v>
      </c>
    </row>
    <row r="123" spans="1:35" s="34" customFormat="1" ht="40.5" customHeight="1" x14ac:dyDescent="0.25">
      <c r="A123" s="37">
        <v>7</v>
      </c>
      <c r="B123" s="24" t="s">
        <v>626</v>
      </c>
      <c r="C123" s="61" t="s">
        <v>623</v>
      </c>
      <c r="D123" s="40"/>
      <c r="E123" s="26" t="s">
        <v>601</v>
      </c>
      <c r="F123" s="41"/>
      <c r="G123" s="56">
        <v>796</v>
      </c>
      <c r="H123" s="56" t="s">
        <v>231</v>
      </c>
      <c r="I123" s="27" t="s">
        <v>139</v>
      </c>
      <c r="J123" s="40"/>
      <c r="K123" s="37">
        <v>12.5</v>
      </c>
      <c r="L123" s="37">
        <v>12.5</v>
      </c>
      <c r="M123" s="37">
        <v>12.5</v>
      </c>
      <c r="N123" s="37">
        <v>12.5</v>
      </c>
      <c r="O123" s="37">
        <v>12.5</v>
      </c>
      <c r="P123" s="37">
        <v>12.5</v>
      </c>
      <c r="Q123" s="37">
        <v>12.5</v>
      </c>
      <c r="R123" s="37">
        <v>12.5</v>
      </c>
      <c r="S123" s="37">
        <v>12.5</v>
      </c>
      <c r="T123" s="37">
        <v>12.5</v>
      </c>
      <c r="U123" s="37">
        <v>12.5</v>
      </c>
      <c r="V123" s="37">
        <v>12.5</v>
      </c>
      <c r="W123" s="29">
        <f t="shared" si="8"/>
        <v>150</v>
      </c>
      <c r="X123" s="49"/>
      <c r="Y123" s="38">
        <f>'[2]Расчет НМЦД'!$M$21</f>
        <v>306.67</v>
      </c>
      <c r="Z123" s="30">
        <f t="shared" si="7"/>
        <v>47748.519</v>
      </c>
      <c r="AA123" s="47"/>
      <c r="AB123" s="32" t="s">
        <v>84</v>
      </c>
      <c r="AC123" s="25" t="s">
        <v>142</v>
      </c>
      <c r="AD123" s="27" t="s">
        <v>120</v>
      </c>
      <c r="AE123" s="36"/>
      <c r="AF123" s="35" t="s">
        <v>144</v>
      </c>
      <c r="AG123" s="35" t="s">
        <v>696</v>
      </c>
      <c r="AH123" s="39" t="s">
        <v>628</v>
      </c>
      <c r="AI123" s="27" t="s">
        <v>141</v>
      </c>
    </row>
    <row r="124" spans="1:35" s="34" customFormat="1" ht="40.5" customHeight="1" x14ac:dyDescent="0.25">
      <c r="A124" s="37">
        <v>7</v>
      </c>
      <c r="B124" s="24" t="s">
        <v>626</v>
      </c>
      <c r="C124" s="61" t="s">
        <v>623</v>
      </c>
      <c r="D124" s="40"/>
      <c r="E124" s="26" t="s">
        <v>602</v>
      </c>
      <c r="F124" s="41"/>
      <c r="G124" s="56">
        <v>796</v>
      </c>
      <c r="H124" s="56" t="s">
        <v>231</v>
      </c>
      <c r="I124" s="27" t="s">
        <v>139</v>
      </c>
      <c r="J124" s="40"/>
      <c r="K124" s="37">
        <v>16.670000000000002</v>
      </c>
      <c r="L124" s="37">
        <v>16.670000000000002</v>
      </c>
      <c r="M124" s="37">
        <v>16.670000000000002</v>
      </c>
      <c r="N124" s="37">
        <v>16.670000000000002</v>
      </c>
      <c r="O124" s="37">
        <v>16.670000000000002</v>
      </c>
      <c r="P124" s="37">
        <v>16.670000000000002</v>
      </c>
      <c r="Q124" s="37">
        <v>16.670000000000002</v>
      </c>
      <c r="R124" s="37">
        <v>16.670000000000002</v>
      </c>
      <c r="S124" s="37">
        <v>16.670000000000002</v>
      </c>
      <c r="T124" s="37">
        <v>16.670000000000002</v>
      </c>
      <c r="U124" s="37">
        <v>16.670000000000002</v>
      </c>
      <c r="V124" s="37">
        <v>16.63</v>
      </c>
      <c r="W124" s="29">
        <f t="shared" si="8"/>
        <v>200.00000000000006</v>
      </c>
      <c r="X124" s="49"/>
      <c r="Y124" s="38">
        <f>'[2]Расчет НМЦД'!$M$22</f>
        <v>263.33</v>
      </c>
      <c r="Z124" s="30">
        <f t="shared" si="7"/>
        <v>54667.308000000019</v>
      </c>
      <c r="AA124" s="47"/>
      <c r="AB124" s="32" t="s">
        <v>84</v>
      </c>
      <c r="AC124" s="25" t="s">
        <v>142</v>
      </c>
      <c r="AD124" s="27" t="s">
        <v>120</v>
      </c>
      <c r="AE124" s="36"/>
      <c r="AF124" s="35" t="s">
        <v>144</v>
      </c>
      <c r="AG124" s="35" t="s">
        <v>696</v>
      </c>
      <c r="AH124" s="39" t="s">
        <v>628</v>
      </c>
      <c r="AI124" s="27" t="s">
        <v>141</v>
      </c>
    </row>
    <row r="125" spans="1:35" s="34" customFormat="1" ht="40.5" customHeight="1" x14ac:dyDescent="0.25">
      <c r="A125" s="37">
        <v>7</v>
      </c>
      <c r="B125" s="24" t="s">
        <v>626</v>
      </c>
      <c r="C125" s="61" t="s">
        <v>623</v>
      </c>
      <c r="D125" s="40"/>
      <c r="E125" s="26" t="s">
        <v>603</v>
      </c>
      <c r="F125" s="41"/>
      <c r="G125" s="56">
        <v>796</v>
      </c>
      <c r="H125" s="56" t="s">
        <v>231</v>
      </c>
      <c r="I125" s="27" t="s">
        <v>139</v>
      </c>
      <c r="J125" s="40"/>
      <c r="K125" s="37">
        <v>41.67</v>
      </c>
      <c r="L125" s="37">
        <v>41.67</v>
      </c>
      <c r="M125" s="37">
        <v>41.67</v>
      </c>
      <c r="N125" s="37">
        <v>41.67</v>
      </c>
      <c r="O125" s="37">
        <v>41.67</v>
      </c>
      <c r="P125" s="37">
        <v>41.67</v>
      </c>
      <c r="Q125" s="37">
        <v>41.67</v>
      </c>
      <c r="R125" s="37">
        <v>41.67</v>
      </c>
      <c r="S125" s="37">
        <v>41.67</v>
      </c>
      <c r="T125" s="37">
        <v>41.67</v>
      </c>
      <c r="U125" s="37">
        <v>41.67</v>
      </c>
      <c r="V125" s="37">
        <v>41.63</v>
      </c>
      <c r="W125" s="29">
        <f t="shared" si="8"/>
        <v>500.00000000000011</v>
      </c>
      <c r="X125" s="49"/>
      <c r="Y125" s="38">
        <f>'[2]Расчет НМЦД'!$M$23</f>
        <v>111.67</v>
      </c>
      <c r="Z125" s="30">
        <f t="shared" si="7"/>
        <v>57956.730000000018</v>
      </c>
      <c r="AA125" s="47"/>
      <c r="AB125" s="32" t="s">
        <v>84</v>
      </c>
      <c r="AC125" s="25" t="s">
        <v>142</v>
      </c>
      <c r="AD125" s="27" t="s">
        <v>120</v>
      </c>
      <c r="AE125" s="36"/>
      <c r="AF125" s="35" t="s">
        <v>144</v>
      </c>
      <c r="AG125" s="35" t="s">
        <v>696</v>
      </c>
      <c r="AH125" s="39" t="s">
        <v>628</v>
      </c>
      <c r="AI125" s="27" t="s">
        <v>141</v>
      </c>
    </row>
    <row r="126" spans="1:35" s="34" customFormat="1" ht="40.5" customHeight="1" x14ac:dyDescent="0.25">
      <c r="A126" s="37">
        <v>7</v>
      </c>
      <c r="B126" s="24" t="s">
        <v>626</v>
      </c>
      <c r="C126" s="61" t="s">
        <v>623</v>
      </c>
      <c r="D126" s="40"/>
      <c r="E126" s="26" t="s">
        <v>604</v>
      </c>
      <c r="F126" s="41"/>
      <c r="G126" s="56">
        <v>796</v>
      </c>
      <c r="H126" s="56" t="s">
        <v>231</v>
      </c>
      <c r="I126" s="27" t="s">
        <v>139</v>
      </c>
      <c r="J126" s="40"/>
      <c r="K126" s="37">
        <v>8.33</v>
      </c>
      <c r="L126" s="37">
        <v>8.33</v>
      </c>
      <c r="M126" s="37">
        <v>8.33</v>
      </c>
      <c r="N126" s="37">
        <v>8.33</v>
      </c>
      <c r="O126" s="37">
        <v>8.33</v>
      </c>
      <c r="P126" s="37">
        <v>8.33</v>
      </c>
      <c r="Q126" s="37">
        <v>8.33</v>
      </c>
      <c r="R126" s="37">
        <v>8.33</v>
      </c>
      <c r="S126" s="37">
        <v>8.33</v>
      </c>
      <c r="T126" s="37">
        <v>8.33</v>
      </c>
      <c r="U126" s="37">
        <v>8.33</v>
      </c>
      <c r="V126" s="37">
        <v>8.3699999999999992</v>
      </c>
      <c r="W126" s="29">
        <f t="shared" si="8"/>
        <v>100</v>
      </c>
      <c r="X126" s="49"/>
      <c r="Y126" s="38">
        <f>'[2]Расчет НМЦД'!$M$24</f>
        <v>358.33</v>
      </c>
      <c r="Z126" s="30">
        <f t="shared" si="7"/>
        <v>37194.654000000002</v>
      </c>
      <c r="AA126" s="47"/>
      <c r="AB126" s="32" t="s">
        <v>84</v>
      </c>
      <c r="AC126" s="25" t="s">
        <v>142</v>
      </c>
      <c r="AD126" s="27" t="s">
        <v>120</v>
      </c>
      <c r="AE126" s="36"/>
      <c r="AF126" s="35" t="s">
        <v>144</v>
      </c>
      <c r="AG126" s="35" t="s">
        <v>696</v>
      </c>
      <c r="AH126" s="39" t="s">
        <v>628</v>
      </c>
      <c r="AI126" s="27" t="s">
        <v>141</v>
      </c>
    </row>
    <row r="127" spans="1:35" s="34" customFormat="1" ht="40.5" customHeight="1" x14ac:dyDescent="0.25">
      <c r="A127" s="37">
        <v>7</v>
      </c>
      <c r="B127" s="24" t="s">
        <v>626</v>
      </c>
      <c r="C127" s="61" t="s">
        <v>623</v>
      </c>
      <c r="D127" s="40"/>
      <c r="E127" s="26" t="s">
        <v>605</v>
      </c>
      <c r="F127" s="41"/>
      <c r="G127" s="56">
        <v>796</v>
      </c>
      <c r="H127" s="56" t="s">
        <v>231</v>
      </c>
      <c r="I127" s="27" t="s">
        <v>139</v>
      </c>
      <c r="J127" s="40"/>
      <c r="K127" s="37">
        <v>0.08</v>
      </c>
      <c r="L127" s="37">
        <v>0.08</v>
      </c>
      <c r="M127" s="37">
        <v>0.08</v>
      </c>
      <c r="N127" s="37">
        <v>0.08</v>
      </c>
      <c r="O127" s="37">
        <v>0.08</v>
      </c>
      <c r="P127" s="37">
        <v>0.08</v>
      </c>
      <c r="Q127" s="37">
        <v>0.08</v>
      </c>
      <c r="R127" s="37">
        <v>0.08</v>
      </c>
      <c r="S127" s="37">
        <v>0.08</v>
      </c>
      <c r="T127" s="37">
        <v>0.08</v>
      </c>
      <c r="U127" s="37">
        <v>0.08</v>
      </c>
      <c r="V127" s="37">
        <v>0.12</v>
      </c>
      <c r="W127" s="29">
        <f t="shared" si="8"/>
        <v>0.99999999999999989</v>
      </c>
      <c r="X127" s="49"/>
      <c r="Y127" s="38">
        <f>'[2]Расчет НМЦД'!$M$25</f>
        <v>260</v>
      </c>
      <c r="Z127" s="30">
        <f t="shared" si="7"/>
        <v>269.87999999999994</v>
      </c>
      <c r="AA127" s="47"/>
      <c r="AB127" s="32" t="s">
        <v>84</v>
      </c>
      <c r="AC127" s="25" t="s">
        <v>142</v>
      </c>
      <c r="AD127" s="27" t="s">
        <v>120</v>
      </c>
      <c r="AE127" s="36"/>
      <c r="AF127" s="35" t="s">
        <v>144</v>
      </c>
      <c r="AG127" s="35" t="s">
        <v>696</v>
      </c>
      <c r="AH127" s="39" t="s">
        <v>628</v>
      </c>
      <c r="AI127" s="27" t="s">
        <v>141</v>
      </c>
    </row>
    <row r="128" spans="1:35" s="34" customFormat="1" ht="40.5" customHeight="1" x14ac:dyDescent="0.25">
      <c r="A128" s="37">
        <v>7</v>
      </c>
      <c r="B128" s="24" t="s">
        <v>626</v>
      </c>
      <c r="C128" s="61" t="s">
        <v>623</v>
      </c>
      <c r="D128" s="40"/>
      <c r="E128" s="26" t="s">
        <v>606</v>
      </c>
      <c r="F128" s="41"/>
      <c r="G128" s="56">
        <v>796</v>
      </c>
      <c r="H128" s="56" t="s">
        <v>231</v>
      </c>
      <c r="I128" s="27" t="s">
        <v>139</v>
      </c>
      <c r="J128" s="40"/>
      <c r="K128" s="37">
        <v>4.17</v>
      </c>
      <c r="L128" s="37">
        <v>4.17</v>
      </c>
      <c r="M128" s="37">
        <v>4.17</v>
      </c>
      <c r="N128" s="37">
        <v>4.17</v>
      </c>
      <c r="O128" s="37">
        <v>4.17</v>
      </c>
      <c r="P128" s="37">
        <v>4.17</v>
      </c>
      <c r="Q128" s="37">
        <v>4.17</v>
      </c>
      <c r="R128" s="37">
        <v>4.17</v>
      </c>
      <c r="S128" s="37">
        <v>4.17</v>
      </c>
      <c r="T128" s="37">
        <v>4.17</v>
      </c>
      <c r="U128" s="37">
        <v>4.17</v>
      </c>
      <c r="V128" s="37">
        <v>4.13</v>
      </c>
      <c r="W128" s="29">
        <f t="shared" si="8"/>
        <v>50.000000000000014</v>
      </c>
      <c r="X128" s="49"/>
      <c r="Y128" s="38">
        <f>'[2]Расчет НМЦД'!$M$26</f>
        <v>126</v>
      </c>
      <c r="Z128" s="30">
        <f t="shared" si="7"/>
        <v>6539.4000000000024</v>
      </c>
      <c r="AA128" s="47"/>
      <c r="AB128" s="32" t="s">
        <v>84</v>
      </c>
      <c r="AC128" s="25" t="s">
        <v>142</v>
      </c>
      <c r="AD128" s="27" t="s">
        <v>120</v>
      </c>
      <c r="AE128" s="36"/>
      <c r="AF128" s="35" t="s">
        <v>144</v>
      </c>
      <c r="AG128" s="35" t="s">
        <v>696</v>
      </c>
      <c r="AH128" s="39" t="s">
        <v>628</v>
      </c>
      <c r="AI128" s="27" t="s">
        <v>141</v>
      </c>
    </row>
    <row r="129" spans="1:35" s="34" customFormat="1" ht="40.5" customHeight="1" x14ac:dyDescent="0.25">
      <c r="A129" s="37">
        <v>7</v>
      </c>
      <c r="B129" s="24" t="s">
        <v>626</v>
      </c>
      <c r="C129" s="61" t="s">
        <v>623</v>
      </c>
      <c r="D129" s="40"/>
      <c r="E129" s="26" t="s">
        <v>607</v>
      </c>
      <c r="F129" s="41"/>
      <c r="G129" s="56">
        <v>796</v>
      </c>
      <c r="H129" s="56" t="s">
        <v>231</v>
      </c>
      <c r="I129" s="27" t="s">
        <v>139</v>
      </c>
      <c r="J129" s="40"/>
      <c r="K129" s="37">
        <v>4.17</v>
      </c>
      <c r="L129" s="37">
        <v>4.17</v>
      </c>
      <c r="M129" s="37">
        <v>4.17</v>
      </c>
      <c r="N129" s="37">
        <v>4.17</v>
      </c>
      <c r="O129" s="37">
        <v>4.17</v>
      </c>
      <c r="P129" s="37">
        <v>4.17</v>
      </c>
      <c r="Q129" s="37">
        <v>4.17</v>
      </c>
      <c r="R129" s="37">
        <v>4.17</v>
      </c>
      <c r="S129" s="37">
        <v>4.17</v>
      </c>
      <c r="T129" s="37">
        <v>4.17</v>
      </c>
      <c r="U129" s="37">
        <v>4.17</v>
      </c>
      <c r="V129" s="37">
        <v>4.13</v>
      </c>
      <c r="W129" s="29">
        <f t="shared" si="8"/>
        <v>50.000000000000014</v>
      </c>
      <c r="X129" s="49"/>
      <c r="Y129" s="38">
        <f>'[2]Расчет НМЦД'!$M$27</f>
        <v>98.33</v>
      </c>
      <c r="Z129" s="30">
        <f t="shared" si="7"/>
        <v>5103.3270000000011</v>
      </c>
      <c r="AA129" s="47"/>
      <c r="AB129" s="32" t="s">
        <v>84</v>
      </c>
      <c r="AC129" s="25" t="s">
        <v>142</v>
      </c>
      <c r="AD129" s="27" t="s">
        <v>120</v>
      </c>
      <c r="AE129" s="36"/>
      <c r="AF129" s="35" t="s">
        <v>144</v>
      </c>
      <c r="AG129" s="35" t="s">
        <v>696</v>
      </c>
      <c r="AH129" s="39" t="s">
        <v>628</v>
      </c>
      <c r="AI129" s="27" t="s">
        <v>141</v>
      </c>
    </row>
    <row r="130" spans="1:35" s="34" customFormat="1" ht="40.5" customHeight="1" x14ac:dyDescent="0.25">
      <c r="A130" s="37">
        <v>7</v>
      </c>
      <c r="B130" s="24" t="s">
        <v>626</v>
      </c>
      <c r="C130" s="61" t="s">
        <v>623</v>
      </c>
      <c r="D130" s="40"/>
      <c r="E130" s="26" t="s">
        <v>608</v>
      </c>
      <c r="F130" s="41"/>
      <c r="G130" s="56">
        <v>796</v>
      </c>
      <c r="H130" s="56" t="s">
        <v>231</v>
      </c>
      <c r="I130" s="27" t="s">
        <v>139</v>
      </c>
      <c r="J130" s="40"/>
      <c r="K130" s="37">
        <v>8.33</v>
      </c>
      <c r="L130" s="37">
        <v>8.33</v>
      </c>
      <c r="M130" s="37">
        <v>8.33</v>
      </c>
      <c r="N130" s="37">
        <v>8.33</v>
      </c>
      <c r="O130" s="37">
        <v>8.33</v>
      </c>
      <c r="P130" s="37">
        <v>8.33</v>
      </c>
      <c r="Q130" s="37">
        <v>8.33</v>
      </c>
      <c r="R130" s="37">
        <v>8.33</v>
      </c>
      <c r="S130" s="37">
        <v>8.33</v>
      </c>
      <c r="T130" s="37">
        <v>8.33</v>
      </c>
      <c r="U130" s="37">
        <v>8.33</v>
      </c>
      <c r="V130" s="37">
        <v>8.3699999999999992</v>
      </c>
      <c r="W130" s="29">
        <f t="shared" si="8"/>
        <v>100</v>
      </c>
      <c r="X130" s="49"/>
      <c r="Y130" s="38">
        <f>'[2]Расчет НМЦД'!$M$28</f>
        <v>43.33</v>
      </c>
      <c r="Z130" s="30">
        <f t="shared" si="7"/>
        <v>4497.6540000000005</v>
      </c>
      <c r="AA130" s="47"/>
      <c r="AB130" s="32" t="s">
        <v>84</v>
      </c>
      <c r="AC130" s="25" t="s">
        <v>142</v>
      </c>
      <c r="AD130" s="27" t="s">
        <v>120</v>
      </c>
      <c r="AE130" s="36"/>
      <c r="AF130" s="35" t="s">
        <v>144</v>
      </c>
      <c r="AG130" s="35" t="s">
        <v>696</v>
      </c>
      <c r="AH130" s="39" t="s">
        <v>628</v>
      </c>
      <c r="AI130" s="27" t="s">
        <v>141</v>
      </c>
    </row>
    <row r="131" spans="1:35" s="34" customFormat="1" ht="40.5" customHeight="1" x14ac:dyDescent="0.25">
      <c r="A131" s="37">
        <v>7</v>
      </c>
      <c r="B131" s="24" t="s">
        <v>626</v>
      </c>
      <c r="C131" s="61" t="s">
        <v>623</v>
      </c>
      <c r="D131" s="40"/>
      <c r="E131" s="26" t="s">
        <v>609</v>
      </c>
      <c r="F131" s="41"/>
      <c r="G131" s="56">
        <v>796</v>
      </c>
      <c r="H131" s="56" t="s">
        <v>231</v>
      </c>
      <c r="I131" s="27" t="s">
        <v>139</v>
      </c>
      <c r="J131" s="40"/>
      <c r="K131" s="37">
        <v>0.83</v>
      </c>
      <c r="L131" s="37">
        <v>0.83</v>
      </c>
      <c r="M131" s="37">
        <v>0.83</v>
      </c>
      <c r="N131" s="37">
        <v>0.83</v>
      </c>
      <c r="O131" s="37">
        <v>0.83</v>
      </c>
      <c r="P131" s="37">
        <v>0.83</v>
      </c>
      <c r="Q131" s="37">
        <v>0.83</v>
      </c>
      <c r="R131" s="37">
        <v>0.83</v>
      </c>
      <c r="S131" s="37">
        <v>0.83</v>
      </c>
      <c r="T131" s="37">
        <v>0.83</v>
      </c>
      <c r="U131" s="37">
        <v>0.83</v>
      </c>
      <c r="V131" s="37">
        <v>0.87</v>
      </c>
      <c r="W131" s="29">
        <f t="shared" si="8"/>
        <v>9.9999999999999982</v>
      </c>
      <c r="X131" s="49"/>
      <c r="Y131" s="38">
        <f>'[2]Расчет НМЦД'!$M$29</f>
        <v>216.67</v>
      </c>
      <c r="Z131" s="30">
        <f t="shared" ref="Z131:Z151" si="9">Y131*W131*1.038</f>
        <v>2249.0345999999995</v>
      </c>
      <c r="AA131" s="47"/>
      <c r="AB131" s="32" t="s">
        <v>84</v>
      </c>
      <c r="AC131" s="25" t="s">
        <v>142</v>
      </c>
      <c r="AD131" s="27" t="s">
        <v>120</v>
      </c>
      <c r="AE131" s="36"/>
      <c r="AF131" s="35" t="s">
        <v>144</v>
      </c>
      <c r="AG131" s="35" t="s">
        <v>696</v>
      </c>
      <c r="AH131" s="39" t="s">
        <v>628</v>
      </c>
      <c r="AI131" s="27" t="s">
        <v>141</v>
      </c>
    </row>
    <row r="132" spans="1:35" s="34" customFormat="1" ht="40.5" customHeight="1" x14ac:dyDescent="0.25">
      <c r="A132" s="37">
        <v>7</v>
      </c>
      <c r="B132" s="24" t="s">
        <v>626</v>
      </c>
      <c r="C132" s="61" t="s">
        <v>623</v>
      </c>
      <c r="D132" s="40"/>
      <c r="E132" s="26" t="s">
        <v>610</v>
      </c>
      <c r="F132" s="41"/>
      <c r="G132" s="56">
        <v>796</v>
      </c>
      <c r="H132" s="56" t="s">
        <v>231</v>
      </c>
      <c r="I132" s="27" t="s">
        <v>139</v>
      </c>
      <c r="J132" s="40"/>
      <c r="K132" s="37">
        <v>0.83</v>
      </c>
      <c r="L132" s="37">
        <v>0.83</v>
      </c>
      <c r="M132" s="37">
        <v>0.83</v>
      </c>
      <c r="N132" s="37">
        <v>0.83</v>
      </c>
      <c r="O132" s="37">
        <v>0.83</v>
      </c>
      <c r="P132" s="37">
        <v>0.83</v>
      </c>
      <c r="Q132" s="37">
        <v>0.83</v>
      </c>
      <c r="R132" s="37">
        <v>0.83</v>
      </c>
      <c r="S132" s="37">
        <v>0.83</v>
      </c>
      <c r="T132" s="37">
        <v>0.83</v>
      </c>
      <c r="U132" s="37">
        <v>0.83</v>
      </c>
      <c r="V132" s="37">
        <v>0.87</v>
      </c>
      <c r="W132" s="29">
        <f t="shared" si="8"/>
        <v>9.9999999999999982</v>
      </c>
      <c r="X132" s="49"/>
      <c r="Y132" s="38">
        <f>'[2]Расчет НМЦД'!$M$30</f>
        <v>216.67</v>
      </c>
      <c r="Z132" s="30">
        <f t="shared" si="9"/>
        <v>2249.0345999999995</v>
      </c>
      <c r="AA132" s="47"/>
      <c r="AB132" s="32" t="s">
        <v>84</v>
      </c>
      <c r="AC132" s="25" t="s">
        <v>142</v>
      </c>
      <c r="AD132" s="27" t="s">
        <v>120</v>
      </c>
      <c r="AE132" s="36"/>
      <c r="AF132" s="35" t="s">
        <v>144</v>
      </c>
      <c r="AG132" s="35" t="s">
        <v>696</v>
      </c>
      <c r="AH132" s="39" t="s">
        <v>628</v>
      </c>
      <c r="AI132" s="27" t="s">
        <v>141</v>
      </c>
    </row>
    <row r="133" spans="1:35" s="34" customFormat="1" ht="40.5" customHeight="1" x14ac:dyDescent="0.25">
      <c r="A133" s="37">
        <v>8</v>
      </c>
      <c r="B133" s="24" t="s">
        <v>627</v>
      </c>
      <c r="C133" s="61" t="s">
        <v>624</v>
      </c>
      <c r="D133" s="40"/>
      <c r="E133" s="26" t="s">
        <v>137</v>
      </c>
      <c r="F133" s="41"/>
      <c r="G133" s="56">
        <v>796</v>
      </c>
      <c r="H133" s="56" t="s">
        <v>231</v>
      </c>
      <c r="I133" s="27" t="s">
        <v>139</v>
      </c>
      <c r="J133" s="40"/>
      <c r="K133" s="37">
        <v>5.83</v>
      </c>
      <c r="L133" s="37">
        <v>5.83</v>
      </c>
      <c r="M133" s="37">
        <v>5.83</v>
      </c>
      <c r="N133" s="37">
        <v>5.83</v>
      </c>
      <c r="O133" s="37">
        <v>5.83</v>
      </c>
      <c r="P133" s="37">
        <v>5.83</v>
      </c>
      <c r="Q133" s="37">
        <v>5.83</v>
      </c>
      <c r="R133" s="37">
        <v>5.83</v>
      </c>
      <c r="S133" s="37">
        <v>5.83</v>
      </c>
      <c r="T133" s="37">
        <v>5.83</v>
      </c>
      <c r="U133" s="37">
        <v>5.83</v>
      </c>
      <c r="V133" s="37">
        <v>5.87</v>
      </c>
      <c r="W133" s="29">
        <f t="shared" si="8"/>
        <v>70</v>
      </c>
      <c r="X133" s="49"/>
      <c r="Y133" s="38">
        <f>'[3]Расчет НМЦД'!$M$12</f>
        <v>103.33</v>
      </c>
      <c r="Z133" s="30">
        <f t="shared" si="9"/>
        <v>7507.9577999999992</v>
      </c>
      <c r="AA133" s="47"/>
      <c r="AB133" s="32" t="s">
        <v>84</v>
      </c>
      <c r="AC133" s="35" t="s">
        <v>142</v>
      </c>
      <c r="AD133" s="36" t="s">
        <v>120</v>
      </c>
      <c r="AE133" s="36"/>
      <c r="AF133" s="35" t="s">
        <v>144</v>
      </c>
      <c r="AG133" s="35" t="s">
        <v>909</v>
      </c>
      <c r="AH133" s="39" t="s">
        <v>630</v>
      </c>
      <c r="AI133" s="27" t="s">
        <v>141</v>
      </c>
    </row>
    <row r="134" spans="1:35" s="34" customFormat="1" ht="40.5" customHeight="1" x14ac:dyDescent="0.25">
      <c r="A134" s="37">
        <v>8</v>
      </c>
      <c r="B134" s="24" t="s">
        <v>627</v>
      </c>
      <c r="C134" s="61" t="s">
        <v>624</v>
      </c>
      <c r="D134" s="40"/>
      <c r="E134" s="26" t="s">
        <v>611</v>
      </c>
      <c r="F134" s="41"/>
      <c r="G134" s="56">
        <v>796</v>
      </c>
      <c r="H134" s="56" t="s">
        <v>231</v>
      </c>
      <c r="I134" s="27" t="s">
        <v>139</v>
      </c>
      <c r="J134" s="40"/>
      <c r="K134" s="37">
        <v>33.33</v>
      </c>
      <c r="L134" s="37">
        <v>33.33</v>
      </c>
      <c r="M134" s="37">
        <v>33.33</v>
      </c>
      <c r="N134" s="37">
        <v>33.33</v>
      </c>
      <c r="O134" s="37">
        <v>33.33</v>
      </c>
      <c r="P134" s="37">
        <v>33.33</v>
      </c>
      <c r="Q134" s="37">
        <v>33.33</v>
      </c>
      <c r="R134" s="37">
        <v>33.33</v>
      </c>
      <c r="S134" s="37">
        <v>33.33</v>
      </c>
      <c r="T134" s="37">
        <v>33.33</v>
      </c>
      <c r="U134" s="37">
        <v>33.33</v>
      </c>
      <c r="V134" s="37">
        <v>33.369999999999997</v>
      </c>
      <c r="W134" s="29">
        <f t="shared" si="8"/>
        <v>399.99999999999989</v>
      </c>
      <c r="X134" s="49"/>
      <c r="Y134" s="38">
        <f>'[3]Расчет НМЦД'!$M$13</f>
        <v>95</v>
      </c>
      <c r="Z134" s="30">
        <f t="shared" si="9"/>
        <v>39443.999999999993</v>
      </c>
      <c r="AA134" s="47"/>
      <c r="AB134" s="32" t="s">
        <v>84</v>
      </c>
      <c r="AC134" s="35" t="s">
        <v>142</v>
      </c>
      <c r="AD134" s="36" t="s">
        <v>120</v>
      </c>
      <c r="AE134" s="36"/>
      <c r="AF134" s="35" t="s">
        <v>144</v>
      </c>
      <c r="AG134" s="35" t="s">
        <v>909</v>
      </c>
      <c r="AH134" s="39" t="s">
        <v>630</v>
      </c>
      <c r="AI134" s="36" t="s">
        <v>141</v>
      </c>
    </row>
    <row r="135" spans="1:35" s="34" customFormat="1" ht="40.5" customHeight="1" x14ac:dyDescent="0.25">
      <c r="A135" s="37">
        <v>8</v>
      </c>
      <c r="B135" s="24" t="s">
        <v>627</v>
      </c>
      <c r="C135" s="61" t="s">
        <v>624</v>
      </c>
      <c r="D135" s="40"/>
      <c r="E135" s="26" t="s">
        <v>147</v>
      </c>
      <c r="F135" s="41"/>
      <c r="G135" s="56">
        <v>796</v>
      </c>
      <c r="H135" s="56" t="s">
        <v>231</v>
      </c>
      <c r="I135" s="27" t="s">
        <v>139</v>
      </c>
      <c r="J135" s="40"/>
      <c r="K135" s="37">
        <v>12.5</v>
      </c>
      <c r="L135" s="37">
        <v>12.5</v>
      </c>
      <c r="M135" s="37">
        <v>12.5</v>
      </c>
      <c r="N135" s="37">
        <v>12.5</v>
      </c>
      <c r="O135" s="37">
        <v>12.5</v>
      </c>
      <c r="P135" s="37">
        <v>12.5</v>
      </c>
      <c r="Q135" s="37">
        <v>12.5</v>
      </c>
      <c r="R135" s="37">
        <v>12.5</v>
      </c>
      <c r="S135" s="37">
        <v>12.5</v>
      </c>
      <c r="T135" s="37">
        <v>12.5</v>
      </c>
      <c r="U135" s="37">
        <v>12.5</v>
      </c>
      <c r="V135" s="37">
        <v>12.5</v>
      </c>
      <c r="W135" s="29">
        <f t="shared" si="8"/>
        <v>150</v>
      </c>
      <c r="X135" s="49"/>
      <c r="Y135" s="38">
        <f>'[3]Расчет НМЦД'!$M$14</f>
        <v>96.67</v>
      </c>
      <c r="Z135" s="30">
        <f t="shared" si="9"/>
        <v>15051.519</v>
      </c>
      <c r="AA135" s="47"/>
      <c r="AB135" s="32" t="s">
        <v>84</v>
      </c>
      <c r="AC135" s="35" t="s">
        <v>142</v>
      </c>
      <c r="AD135" s="36" t="s">
        <v>120</v>
      </c>
      <c r="AE135" s="36"/>
      <c r="AF135" s="35" t="s">
        <v>144</v>
      </c>
      <c r="AG135" s="35" t="s">
        <v>909</v>
      </c>
      <c r="AH135" s="39" t="s">
        <v>630</v>
      </c>
      <c r="AI135" s="36" t="s">
        <v>141</v>
      </c>
    </row>
    <row r="136" spans="1:35" s="34" customFormat="1" ht="40.5" customHeight="1" x14ac:dyDescent="0.25">
      <c r="A136" s="37">
        <v>8</v>
      </c>
      <c r="B136" s="24" t="s">
        <v>627</v>
      </c>
      <c r="C136" s="61" t="s">
        <v>624</v>
      </c>
      <c r="D136" s="40"/>
      <c r="E136" s="26" t="s">
        <v>612</v>
      </c>
      <c r="F136" s="41"/>
      <c r="G136" s="56">
        <v>796</v>
      </c>
      <c r="H136" s="56" t="s">
        <v>231</v>
      </c>
      <c r="I136" s="27" t="s">
        <v>139</v>
      </c>
      <c r="J136" s="40"/>
      <c r="K136" s="37">
        <v>16.670000000000002</v>
      </c>
      <c r="L136" s="37">
        <v>16.670000000000002</v>
      </c>
      <c r="M136" s="37">
        <v>16.670000000000002</v>
      </c>
      <c r="N136" s="37">
        <v>16.670000000000002</v>
      </c>
      <c r="O136" s="37">
        <v>16.670000000000002</v>
      </c>
      <c r="P136" s="37">
        <v>16.670000000000002</v>
      </c>
      <c r="Q136" s="37">
        <v>16.670000000000002</v>
      </c>
      <c r="R136" s="37">
        <v>16.670000000000002</v>
      </c>
      <c r="S136" s="37">
        <v>16.670000000000002</v>
      </c>
      <c r="T136" s="37">
        <v>16.670000000000002</v>
      </c>
      <c r="U136" s="37">
        <v>16.670000000000002</v>
      </c>
      <c r="V136" s="37">
        <v>16.63</v>
      </c>
      <c r="W136" s="29">
        <f t="shared" si="8"/>
        <v>200.00000000000006</v>
      </c>
      <c r="X136" s="49"/>
      <c r="Y136" s="38">
        <f>'[3]Расчет НМЦД'!$M$15</f>
        <v>151.66999999999999</v>
      </c>
      <c r="Z136" s="30">
        <f t="shared" si="9"/>
        <v>31486.69200000001</v>
      </c>
      <c r="AA136" s="47"/>
      <c r="AB136" s="32" t="s">
        <v>84</v>
      </c>
      <c r="AC136" s="35" t="s">
        <v>142</v>
      </c>
      <c r="AD136" s="36" t="s">
        <v>120</v>
      </c>
      <c r="AE136" s="36"/>
      <c r="AF136" s="35" t="s">
        <v>144</v>
      </c>
      <c r="AG136" s="35" t="s">
        <v>909</v>
      </c>
      <c r="AH136" s="39" t="s">
        <v>630</v>
      </c>
      <c r="AI136" s="36" t="s">
        <v>141</v>
      </c>
    </row>
    <row r="137" spans="1:35" s="34" customFormat="1" ht="40.5" customHeight="1" x14ac:dyDescent="0.25">
      <c r="A137" s="37">
        <v>8</v>
      </c>
      <c r="B137" s="24" t="s">
        <v>627</v>
      </c>
      <c r="C137" s="61" t="s">
        <v>624</v>
      </c>
      <c r="D137" s="40"/>
      <c r="E137" s="26" t="s">
        <v>150</v>
      </c>
      <c r="F137" s="41"/>
      <c r="G137" s="56">
        <v>796</v>
      </c>
      <c r="H137" s="56" t="s">
        <v>231</v>
      </c>
      <c r="I137" s="27" t="s">
        <v>139</v>
      </c>
      <c r="J137" s="40"/>
      <c r="K137" s="37">
        <v>12.5</v>
      </c>
      <c r="L137" s="37">
        <v>12.5</v>
      </c>
      <c r="M137" s="37">
        <v>12.5</v>
      </c>
      <c r="N137" s="37">
        <v>12.5</v>
      </c>
      <c r="O137" s="37">
        <v>12.5</v>
      </c>
      <c r="P137" s="37">
        <v>12.5</v>
      </c>
      <c r="Q137" s="37">
        <v>12.5</v>
      </c>
      <c r="R137" s="37">
        <v>12.5</v>
      </c>
      <c r="S137" s="37">
        <v>12.5</v>
      </c>
      <c r="T137" s="37">
        <v>12.5</v>
      </c>
      <c r="U137" s="37">
        <v>12.5</v>
      </c>
      <c r="V137" s="37">
        <v>12.5</v>
      </c>
      <c r="W137" s="29">
        <f t="shared" si="8"/>
        <v>150</v>
      </c>
      <c r="X137" s="49"/>
      <c r="Y137" s="38">
        <f>'[3]Расчет НМЦД'!$M$16</f>
        <v>140</v>
      </c>
      <c r="Z137" s="30">
        <f t="shared" si="9"/>
        <v>21798</v>
      </c>
      <c r="AA137" s="47"/>
      <c r="AB137" s="32" t="s">
        <v>84</v>
      </c>
      <c r="AC137" s="35" t="s">
        <v>142</v>
      </c>
      <c r="AD137" s="36" t="s">
        <v>120</v>
      </c>
      <c r="AE137" s="36"/>
      <c r="AF137" s="35" t="s">
        <v>144</v>
      </c>
      <c r="AG137" s="35" t="s">
        <v>909</v>
      </c>
      <c r="AH137" s="39" t="s">
        <v>630</v>
      </c>
      <c r="AI137" s="36" t="s">
        <v>141</v>
      </c>
    </row>
    <row r="138" spans="1:35" s="34" customFormat="1" ht="40.5" customHeight="1" x14ac:dyDescent="0.25">
      <c r="A138" s="37">
        <v>8</v>
      </c>
      <c r="B138" s="24" t="s">
        <v>627</v>
      </c>
      <c r="C138" s="61" t="s">
        <v>624</v>
      </c>
      <c r="D138" s="40"/>
      <c r="E138" s="26" t="s">
        <v>153</v>
      </c>
      <c r="F138" s="41"/>
      <c r="G138" s="56">
        <v>796</v>
      </c>
      <c r="H138" s="56" t="s">
        <v>231</v>
      </c>
      <c r="I138" s="27" t="s">
        <v>139</v>
      </c>
      <c r="J138" s="40"/>
      <c r="K138" s="37">
        <v>5.83</v>
      </c>
      <c r="L138" s="37">
        <v>5.83</v>
      </c>
      <c r="M138" s="37">
        <v>5.83</v>
      </c>
      <c r="N138" s="37">
        <v>5.83</v>
      </c>
      <c r="O138" s="37">
        <v>5.83</v>
      </c>
      <c r="P138" s="37">
        <v>5.83</v>
      </c>
      <c r="Q138" s="37">
        <v>5.83</v>
      </c>
      <c r="R138" s="37">
        <v>5.83</v>
      </c>
      <c r="S138" s="37">
        <v>5.83</v>
      </c>
      <c r="T138" s="37">
        <v>5.83</v>
      </c>
      <c r="U138" s="37">
        <v>5.83</v>
      </c>
      <c r="V138" s="37">
        <v>5.87</v>
      </c>
      <c r="W138" s="29">
        <f t="shared" si="8"/>
        <v>70</v>
      </c>
      <c r="X138" s="49"/>
      <c r="Y138" s="38">
        <f>'[3]Расчет НМЦД'!$M$17</f>
        <v>128.33000000000001</v>
      </c>
      <c r="Z138" s="30">
        <f t="shared" si="9"/>
        <v>9324.4578000000001</v>
      </c>
      <c r="AA138" s="47"/>
      <c r="AB138" s="32" t="s">
        <v>84</v>
      </c>
      <c r="AC138" s="35" t="s">
        <v>142</v>
      </c>
      <c r="AD138" s="36" t="s">
        <v>120</v>
      </c>
      <c r="AE138" s="36"/>
      <c r="AF138" s="35" t="s">
        <v>144</v>
      </c>
      <c r="AG138" s="35" t="s">
        <v>909</v>
      </c>
      <c r="AH138" s="39" t="s">
        <v>630</v>
      </c>
      <c r="AI138" s="36" t="s">
        <v>141</v>
      </c>
    </row>
    <row r="139" spans="1:35" s="34" customFormat="1" ht="40.5" customHeight="1" x14ac:dyDescent="0.25">
      <c r="A139" s="37">
        <v>8</v>
      </c>
      <c r="B139" s="24" t="s">
        <v>627</v>
      </c>
      <c r="C139" s="61" t="s">
        <v>624</v>
      </c>
      <c r="D139" s="40"/>
      <c r="E139" s="26" t="s">
        <v>159</v>
      </c>
      <c r="F139" s="41"/>
      <c r="G139" s="56">
        <v>796</v>
      </c>
      <c r="H139" s="56" t="s">
        <v>231</v>
      </c>
      <c r="I139" s="27" t="s">
        <v>139</v>
      </c>
      <c r="J139" s="40"/>
      <c r="K139" s="37">
        <v>12.5</v>
      </c>
      <c r="L139" s="37">
        <v>12.5</v>
      </c>
      <c r="M139" s="37">
        <v>12.5</v>
      </c>
      <c r="N139" s="37">
        <v>12.5</v>
      </c>
      <c r="O139" s="37">
        <v>12.5</v>
      </c>
      <c r="P139" s="37">
        <v>12.5</v>
      </c>
      <c r="Q139" s="37">
        <v>12.5</v>
      </c>
      <c r="R139" s="37">
        <v>12.5</v>
      </c>
      <c r="S139" s="37">
        <v>12.5</v>
      </c>
      <c r="T139" s="37">
        <v>12.5</v>
      </c>
      <c r="U139" s="37">
        <v>12.5</v>
      </c>
      <c r="V139" s="37">
        <v>12.5</v>
      </c>
      <c r="W139" s="29">
        <f t="shared" si="8"/>
        <v>150</v>
      </c>
      <c r="X139" s="49"/>
      <c r="Y139" s="38">
        <f>'[3]Расчет НМЦД'!$M$18</f>
        <v>125</v>
      </c>
      <c r="Z139" s="30">
        <f t="shared" si="9"/>
        <v>19462.5</v>
      </c>
      <c r="AA139" s="47"/>
      <c r="AB139" s="32" t="s">
        <v>84</v>
      </c>
      <c r="AC139" s="35" t="s">
        <v>142</v>
      </c>
      <c r="AD139" s="36" t="s">
        <v>120</v>
      </c>
      <c r="AE139" s="36"/>
      <c r="AF139" s="35" t="s">
        <v>144</v>
      </c>
      <c r="AG139" s="35" t="s">
        <v>909</v>
      </c>
      <c r="AH139" s="39" t="s">
        <v>630</v>
      </c>
      <c r="AI139" s="36" t="s">
        <v>141</v>
      </c>
    </row>
    <row r="140" spans="1:35" s="34" customFormat="1" ht="40.5" customHeight="1" x14ac:dyDescent="0.25">
      <c r="A140" s="37">
        <v>8</v>
      </c>
      <c r="B140" s="24" t="s">
        <v>627</v>
      </c>
      <c r="C140" s="61" t="s">
        <v>624</v>
      </c>
      <c r="D140" s="40"/>
      <c r="E140" s="26" t="s">
        <v>613</v>
      </c>
      <c r="F140" s="41"/>
      <c r="G140" s="56">
        <v>796</v>
      </c>
      <c r="H140" s="56" t="s">
        <v>231</v>
      </c>
      <c r="I140" s="27" t="s">
        <v>139</v>
      </c>
      <c r="J140" s="40"/>
      <c r="K140" s="37">
        <v>8.33</v>
      </c>
      <c r="L140" s="37">
        <v>8.33</v>
      </c>
      <c r="M140" s="37">
        <v>8.33</v>
      </c>
      <c r="N140" s="37">
        <v>8.33</v>
      </c>
      <c r="O140" s="37">
        <v>8.33</v>
      </c>
      <c r="P140" s="37">
        <v>8.33</v>
      </c>
      <c r="Q140" s="37">
        <v>8.33</v>
      </c>
      <c r="R140" s="37">
        <v>8.33</v>
      </c>
      <c r="S140" s="37">
        <v>8.33</v>
      </c>
      <c r="T140" s="37">
        <v>8.33</v>
      </c>
      <c r="U140" s="37">
        <v>8.33</v>
      </c>
      <c r="V140" s="37">
        <v>8.3699999999999992</v>
      </c>
      <c r="W140" s="29">
        <f t="shared" si="8"/>
        <v>100</v>
      </c>
      <c r="X140" s="49"/>
      <c r="Y140" s="38">
        <f>'[3]Расчет НМЦД'!$M$19</f>
        <v>115</v>
      </c>
      <c r="Z140" s="30">
        <f t="shared" si="9"/>
        <v>11937</v>
      </c>
      <c r="AA140" s="47"/>
      <c r="AB140" s="32" t="s">
        <v>84</v>
      </c>
      <c r="AC140" s="35" t="s">
        <v>142</v>
      </c>
      <c r="AD140" s="36" t="s">
        <v>120</v>
      </c>
      <c r="AE140" s="36"/>
      <c r="AF140" s="35" t="s">
        <v>144</v>
      </c>
      <c r="AG140" s="35" t="s">
        <v>909</v>
      </c>
      <c r="AH140" s="39" t="s">
        <v>630</v>
      </c>
      <c r="AI140" s="36" t="s">
        <v>141</v>
      </c>
    </row>
    <row r="141" spans="1:35" s="34" customFormat="1" ht="40.5" customHeight="1" x14ac:dyDescent="0.25">
      <c r="A141" s="37">
        <v>8</v>
      </c>
      <c r="B141" s="24" t="s">
        <v>627</v>
      </c>
      <c r="C141" s="61" t="s">
        <v>624</v>
      </c>
      <c r="D141" s="40"/>
      <c r="E141" s="26" t="s">
        <v>163</v>
      </c>
      <c r="F141" s="41"/>
      <c r="G141" s="56">
        <v>796</v>
      </c>
      <c r="H141" s="56" t="s">
        <v>231</v>
      </c>
      <c r="I141" s="27" t="s">
        <v>139</v>
      </c>
      <c r="J141" s="40"/>
      <c r="K141" s="37">
        <v>5.83</v>
      </c>
      <c r="L141" s="37">
        <v>5.83</v>
      </c>
      <c r="M141" s="37">
        <v>5.83</v>
      </c>
      <c r="N141" s="37">
        <v>5.83</v>
      </c>
      <c r="O141" s="37">
        <v>5.83</v>
      </c>
      <c r="P141" s="37">
        <v>5.83</v>
      </c>
      <c r="Q141" s="37">
        <v>5.83</v>
      </c>
      <c r="R141" s="37">
        <v>5.83</v>
      </c>
      <c r="S141" s="37">
        <v>5.83</v>
      </c>
      <c r="T141" s="37">
        <v>5.83</v>
      </c>
      <c r="U141" s="37">
        <v>5.83</v>
      </c>
      <c r="V141" s="37">
        <v>5.87</v>
      </c>
      <c r="W141" s="29">
        <f t="shared" si="8"/>
        <v>70</v>
      </c>
      <c r="X141" s="49"/>
      <c r="Y141" s="38">
        <f>'[3]Расчет НМЦД'!$M$20</f>
        <v>115</v>
      </c>
      <c r="Z141" s="30">
        <f t="shared" si="9"/>
        <v>8355.9</v>
      </c>
      <c r="AA141" s="47"/>
      <c r="AB141" s="32" t="s">
        <v>84</v>
      </c>
      <c r="AC141" s="35" t="s">
        <v>142</v>
      </c>
      <c r="AD141" s="36" t="s">
        <v>120</v>
      </c>
      <c r="AE141" s="36"/>
      <c r="AF141" s="35" t="s">
        <v>144</v>
      </c>
      <c r="AG141" s="35" t="s">
        <v>909</v>
      </c>
      <c r="AH141" s="39" t="s">
        <v>630</v>
      </c>
      <c r="AI141" s="36" t="s">
        <v>141</v>
      </c>
    </row>
    <row r="142" spans="1:35" s="34" customFormat="1" ht="40.5" customHeight="1" x14ac:dyDescent="0.25">
      <c r="A142" s="37">
        <v>8</v>
      </c>
      <c r="B142" s="24" t="s">
        <v>627</v>
      </c>
      <c r="C142" s="61" t="s">
        <v>624</v>
      </c>
      <c r="D142" s="40"/>
      <c r="E142" s="26" t="s">
        <v>170</v>
      </c>
      <c r="F142" s="41"/>
      <c r="G142" s="56">
        <v>796</v>
      </c>
      <c r="H142" s="56" t="s">
        <v>231</v>
      </c>
      <c r="I142" s="27" t="s">
        <v>139</v>
      </c>
      <c r="J142" s="40"/>
      <c r="K142" s="37">
        <v>4.17</v>
      </c>
      <c r="L142" s="37">
        <v>4.17</v>
      </c>
      <c r="M142" s="37">
        <v>4.17</v>
      </c>
      <c r="N142" s="37">
        <v>4.17</v>
      </c>
      <c r="O142" s="37">
        <v>4.17</v>
      </c>
      <c r="P142" s="37">
        <v>4.17</v>
      </c>
      <c r="Q142" s="37">
        <v>4.17</v>
      </c>
      <c r="R142" s="37">
        <v>4.17</v>
      </c>
      <c r="S142" s="37">
        <v>4.17</v>
      </c>
      <c r="T142" s="37">
        <v>4.17</v>
      </c>
      <c r="U142" s="37">
        <v>4.17</v>
      </c>
      <c r="V142" s="37">
        <v>4.13</v>
      </c>
      <c r="W142" s="57">
        <v>50.000000000000014</v>
      </c>
      <c r="X142" s="49"/>
      <c r="Y142" s="38">
        <v>300</v>
      </c>
      <c r="Z142" s="30">
        <f t="shared" si="9"/>
        <v>15570.000000000004</v>
      </c>
      <c r="AA142" s="47"/>
      <c r="AB142" s="32" t="s">
        <v>84</v>
      </c>
      <c r="AC142" s="35" t="s">
        <v>142</v>
      </c>
      <c r="AD142" s="36" t="s">
        <v>120</v>
      </c>
      <c r="AE142" s="36"/>
      <c r="AF142" s="35" t="s">
        <v>144</v>
      </c>
      <c r="AG142" s="35" t="s">
        <v>909</v>
      </c>
      <c r="AH142" s="39" t="s">
        <v>630</v>
      </c>
      <c r="AI142" s="36" t="s">
        <v>141</v>
      </c>
    </row>
    <row r="143" spans="1:35" s="34" customFormat="1" ht="40.5" customHeight="1" x14ac:dyDescent="0.25">
      <c r="A143" s="37">
        <v>8</v>
      </c>
      <c r="B143" s="24" t="s">
        <v>627</v>
      </c>
      <c r="C143" s="61" t="s">
        <v>624</v>
      </c>
      <c r="D143" s="40"/>
      <c r="E143" s="26" t="s">
        <v>614</v>
      </c>
      <c r="F143" s="41"/>
      <c r="G143" s="56">
        <v>796</v>
      </c>
      <c r="H143" s="56" t="s">
        <v>231</v>
      </c>
      <c r="I143" s="27" t="s">
        <v>139</v>
      </c>
      <c r="J143" s="40"/>
      <c r="K143" s="37">
        <v>4.17</v>
      </c>
      <c r="L143" s="37">
        <v>4.17</v>
      </c>
      <c r="M143" s="37">
        <v>4.17</v>
      </c>
      <c r="N143" s="37">
        <v>4.17</v>
      </c>
      <c r="O143" s="37">
        <v>4.17</v>
      </c>
      <c r="P143" s="37">
        <v>4.17</v>
      </c>
      <c r="Q143" s="37">
        <v>4.17</v>
      </c>
      <c r="R143" s="37">
        <v>4.17</v>
      </c>
      <c r="S143" s="37">
        <v>4.17</v>
      </c>
      <c r="T143" s="37">
        <v>4.17</v>
      </c>
      <c r="U143" s="37">
        <v>4.17</v>
      </c>
      <c r="V143" s="37">
        <v>4.13</v>
      </c>
      <c r="W143" s="29">
        <f>SUM(J143:V143)</f>
        <v>50.000000000000014</v>
      </c>
      <c r="X143" s="49"/>
      <c r="Y143" s="38">
        <f>'[3]Расчет НМЦД'!$M$22</f>
        <v>100</v>
      </c>
      <c r="Z143" s="30">
        <f t="shared" si="9"/>
        <v>5190.0000000000018</v>
      </c>
      <c r="AA143" s="47"/>
      <c r="AB143" s="32" t="s">
        <v>84</v>
      </c>
      <c r="AC143" s="35" t="s">
        <v>142</v>
      </c>
      <c r="AD143" s="36" t="s">
        <v>120</v>
      </c>
      <c r="AE143" s="36"/>
      <c r="AF143" s="35" t="s">
        <v>144</v>
      </c>
      <c r="AG143" s="35" t="s">
        <v>909</v>
      </c>
      <c r="AH143" s="39" t="s">
        <v>630</v>
      </c>
      <c r="AI143" s="36" t="s">
        <v>141</v>
      </c>
    </row>
    <row r="144" spans="1:35" s="34" customFormat="1" ht="40.5" customHeight="1" x14ac:dyDescent="0.25">
      <c r="A144" s="37">
        <v>8</v>
      </c>
      <c r="B144" s="24" t="s">
        <v>627</v>
      </c>
      <c r="C144" s="61" t="s">
        <v>624</v>
      </c>
      <c r="D144" s="40"/>
      <c r="E144" s="26" t="s">
        <v>615</v>
      </c>
      <c r="F144" s="41"/>
      <c r="G144" s="56">
        <v>796</v>
      </c>
      <c r="H144" s="56" t="s">
        <v>231</v>
      </c>
      <c r="I144" s="27" t="s">
        <v>139</v>
      </c>
      <c r="J144" s="40"/>
      <c r="K144" s="37">
        <v>62.5</v>
      </c>
      <c r="L144" s="37">
        <v>62.5</v>
      </c>
      <c r="M144" s="37">
        <v>62.5</v>
      </c>
      <c r="N144" s="37">
        <v>62.5</v>
      </c>
      <c r="O144" s="37">
        <v>62.5</v>
      </c>
      <c r="P144" s="37">
        <v>62.5</v>
      </c>
      <c r="Q144" s="37">
        <v>62.5</v>
      </c>
      <c r="R144" s="37">
        <v>62.5</v>
      </c>
      <c r="S144" s="37">
        <v>62.5</v>
      </c>
      <c r="T144" s="37">
        <v>62.5</v>
      </c>
      <c r="U144" s="37">
        <v>62.5</v>
      </c>
      <c r="V144" s="37">
        <v>62.5</v>
      </c>
      <c r="W144" s="29">
        <f>SUM(J144:V144)</f>
        <v>750</v>
      </c>
      <c r="X144" s="49"/>
      <c r="Y144" s="38">
        <f>'[3]Расчет НМЦД'!$M$23</f>
        <v>95</v>
      </c>
      <c r="Z144" s="30">
        <f t="shared" si="9"/>
        <v>73957.5</v>
      </c>
      <c r="AA144" s="47"/>
      <c r="AB144" s="32" t="s">
        <v>84</v>
      </c>
      <c r="AC144" s="35" t="s">
        <v>142</v>
      </c>
      <c r="AD144" s="36" t="s">
        <v>120</v>
      </c>
      <c r="AE144" s="36"/>
      <c r="AF144" s="35" t="s">
        <v>144</v>
      </c>
      <c r="AG144" s="35" t="s">
        <v>909</v>
      </c>
      <c r="AH144" s="39" t="s">
        <v>630</v>
      </c>
      <c r="AI144" s="36" t="s">
        <v>141</v>
      </c>
    </row>
    <row r="145" spans="1:35" s="34" customFormat="1" ht="40.5" customHeight="1" x14ac:dyDescent="0.25">
      <c r="A145" s="37">
        <v>8</v>
      </c>
      <c r="B145" s="24" t="s">
        <v>627</v>
      </c>
      <c r="C145" s="61" t="s">
        <v>624</v>
      </c>
      <c r="D145" s="40"/>
      <c r="E145" s="26" t="s">
        <v>616</v>
      </c>
      <c r="F145" s="41"/>
      <c r="G145" s="56">
        <v>796</v>
      </c>
      <c r="H145" s="56" t="s">
        <v>231</v>
      </c>
      <c r="I145" s="27" t="s">
        <v>139</v>
      </c>
      <c r="J145" s="40"/>
      <c r="K145" s="37">
        <v>8.33</v>
      </c>
      <c r="L145" s="37">
        <v>8.33</v>
      </c>
      <c r="M145" s="37">
        <v>8.33</v>
      </c>
      <c r="N145" s="37">
        <v>8.33</v>
      </c>
      <c r="O145" s="37">
        <v>8.33</v>
      </c>
      <c r="P145" s="37">
        <v>8.33</v>
      </c>
      <c r="Q145" s="37">
        <v>8.33</v>
      </c>
      <c r="R145" s="37">
        <v>8.33</v>
      </c>
      <c r="S145" s="37">
        <v>8.33</v>
      </c>
      <c r="T145" s="37">
        <v>8.33</v>
      </c>
      <c r="U145" s="37">
        <v>8.33</v>
      </c>
      <c r="V145" s="37">
        <v>8.3699999999999992</v>
      </c>
      <c r="W145" s="29">
        <v>100</v>
      </c>
      <c r="X145" s="49"/>
      <c r="Y145" s="38">
        <f>'[4]Расчет НМЦД'!$M$12</f>
        <v>215</v>
      </c>
      <c r="Z145" s="30">
        <f t="shared" si="9"/>
        <v>22317</v>
      </c>
      <c r="AA145" s="47"/>
      <c r="AB145" s="32" t="s">
        <v>84</v>
      </c>
      <c r="AC145" s="35" t="s">
        <v>142</v>
      </c>
      <c r="AD145" s="36" t="s">
        <v>120</v>
      </c>
      <c r="AE145" s="36"/>
      <c r="AF145" s="35" t="s">
        <v>144</v>
      </c>
      <c r="AG145" s="35" t="s">
        <v>909</v>
      </c>
      <c r="AH145" s="39" t="s">
        <v>630</v>
      </c>
      <c r="AI145" s="36" t="s">
        <v>141</v>
      </c>
    </row>
    <row r="146" spans="1:35" s="34" customFormat="1" ht="40.5" customHeight="1" x14ac:dyDescent="0.25">
      <c r="A146" s="37">
        <v>8</v>
      </c>
      <c r="B146" s="24" t="s">
        <v>627</v>
      </c>
      <c r="C146" s="61" t="s">
        <v>624</v>
      </c>
      <c r="D146" s="40"/>
      <c r="E146" s="26" t="s">
        <v>617</v>
      </c>
      <c r="F146" s="41"/>
      <c r="G146" s="56">
        <v>796</v>
      </c>
      <c r="H146" s="56" t="s">
        <v>231</v>
      </c>
      <c r="I146" s="27" t="s">
        <v>139</v>
      </c>
      <c r="J146" s="40"/>
      <c r="K146" s="37">
        <v>5.83</v>
      </c>
      <c r="L146" s="37">
        <v>5.83</v>
      </c>
      <c r="M146" s="37">
        <v>5.83</v>
      </c>
      <c r="N146" s="37">
        <v>5.83</v>
      </c>
      <c r="O146" s="37">
        <v>5.83</v>
      </c>
      <c r="P146" s="37">
        <v>5.83</v>
      </c>
      <c r="Q146" s="37">
        <v>5.83</v>
      </c>
      <c r="R146" s="37">
        <v>5.83</v>
      </c>
      <c r="S146" s="37">
        <v>5.83</v>
      </c>
      <c r="T146" s="37">
        <v>5.83</v>
      </c>
      <c r="U146" s="37">
        <v>5.83</v>
      </c>
      <c r="V146" s="37">
        <v>5.87</v>
      </c>
      <c r="W146" s="29">
        <f t="shared" ref="W146:W176" si="10">SUM(J146:V146)</f>
        <v>70</v>
      </c>
      <c r="X146" s="49"/>
      <c r="Y146" s="38">
        <f>'[4]Расчет НМЦД'!$M$13</f>
        <v>216.67</v>
      </c>
      <c r="Z146" s="30">
        <f t="shared" si="9"/>
        <v>15743.242200000001</v>
      </c>
      <c r="AA146" s="47"/>
      <c r="AB146" s="32" t="s">
        <v>84</v>
      </c>
      <c r="AC146" s="35" t="s">
        <v>142</v>
      </c>
      <c r="AD146" s="36" t="s">
        <v>120</v>
      </c>
      <c r="AE146" s="36"/>
      <c r="AF146" s="35" t="s">
        <v>144</v>
      </c>
      <c r="AG146" s="35" t="s">
        <v>909</v>
      </c>
      <c r="AH146" s="39" t="s">
        <v>630</v>
      </c>
      <c r="AI146" s="36" t="s">
        <v>141</v>
      </c>
    </row>
    <row r="147" spans="1:35" s="34" customFormat="1" ht="40.5" customHeight="1" x14ac:dyDescent="0.25">
      <c r="A147" s="37">
        <v>8</v>
      </c>
      <c r="B147" s="24" t="s">
        <v>627</v>
      </c>
      <c r="C147" s="61" t="s">
        <v>624</v>
      </c>
      <c r="D147" s="40"/>
      <c r="E147" s="26" t="s">
        <v>618</v>
      </c>
      <c r="F147" s="41"/>
      <c r="G147" s="56">
        <v>796</v>
      </c>
      <c r="H147" s="56" t="s">
        <v>231</v>
      </c>
      <c r="I147" s="27" t="s">
        <v>139</v>
      </c>
      <c r="J147" s="40"/>
      <c r="K147" s="37">
        <v>2.5</v>
      </c>
      <c r="L147" s="37">
        <v>2.5</v>
      </c>
      <c r="M147" s="37">
        <v>2.5</v>
      </c>
      <c r="N147" s="37">
        <v>2.5</v>
      </c>
      <c r="O147" s="37">
        <v>2.5</v>
      </c>
      <c r="P147" s="37">
        <v>2.5</v>
      </c>
      <c r="Q147" s="37">
        <v>2.5</v>
      </c>
      <c r="R147" s="37">
        <v>2.5</v>
      </c>
      <c r="S147" s="37">
        <v>2.5</v>
      </c>
      <c r="T147" s="37">
        <v>2.5</v>
      </c>
      <c r="U147" s="37">
        <v>2.5</v>
      </c>
      <c r="V147" s="37">
        <v>2.5</v>
      </c>
      <c r="W147" s="29">
        <f t="shared" si="10"/>
        <v>30</v>
      </c>
      <c r="X147" s="49"/>
      <c r="Y147" s="38">
        <f>'[4]Расчет НМЦД'!$M$14</f>
        <v>162.83000000000001</v>
      </c>
      <c r="Z147" s="30">
        <f t="shared" si="9"/>
        <v>5070.5262000000012</v>
      </c>
      <c r="AA147" s="47"/>
      <c r="AB147" s="32" t="s">
        <v>84</v>
      </c>
      <c r="AC147" s="35" t="s">
        <v>142</v>
      </c>
      <c r="AD147" s="36" t="s">
        <v>120</v>
      </c>
      <c r="AE147" s="36"/>
      <c r="AF147" s="35" t="s">
        <v>144</v>
      </c>
      <c r="AG147" s="35" t="s">
        <v>909</v>
      </c>
      <c r="AH147" s="39" t="s">
        <v>630</v>
      </c>
      <c r="AI147" s="36" t="s">
        <v>141</v>
      </c>
    </row>
    <row r="148" spans="1:35" s="34" customFormat="1" ht="40.5" customHeight="1" x14ac:dyDescent="0.25">
      <c r="A148" s="37">
        <v>8</v>
      </c>
      <c r="B148" s="24" t="s">
        <v>627</v>
      </c>
      <c r="C148" s="61" t="s">
        <v>624</v>
      </c>
      <c r="D148" s="40"/>
      <c r="E148" s="26" t="s">
        <v>619</v>
      </c>
      <c r="F148" s="41"/>
      <c r="G148" s="56">
        <v>796</v>
      </c>
      <c r="H148" s="56" t="s">
        <v>231</v>
      </c>
      <c r="I148" s="27" t="s">
        <v>139</v>
      </c>
      <c r="J148" s="40"/>
      <c r="K148" s="37">
        <v>4.17</v>
      </c>
      <c r="L148" s="37">
        <v>4.17</v>
      </c>
      <c r="M148" s="37">
        <v>4.17</v>
      </c>
      <c r="N148" s="37">
        <v>4.17</v>
      </c>
      <c r="O148" s="37">
        <v>4.17</v>
      </c>
      <c r="P148" s="37">
        <v>4.17</v>
      </c>
      <c r="Q148" s="37">
        <v>4.17</v>
      </c>
      <c r="R148" s="37">
        <v>4.17</v>
      </c>
      <c r="S148" s="37">
        <v>4.17</v>
      </c>
      <c r="T148" s="37">
        <v>4.17</v>
      </c>
      <c r="U148" s="37">
        <v>4.17</v>
      </c>
      <c r="V148" s="37">
        <v>4.13</v>
      </c>
      <c r="W148" s="29">
        <f t="shared" si="10"/>
        <v>50.000000000000014</v>
      </c>
      <c r="X148" s="49"/>
      <c r="Y148" s="38">
        <f>'[4]Расчет НМЦД'!$M$15</f>
        <v>120</v>
      </c>
      <c r="Z148" s="30">
        <f t="shared" si="9"/>
        <v>6228.0000000000018</v>
      </c>
      <c r="AA148" s="47"/>
      <c r="AB148" s="32" t="s">
        <v>84</v>
      </c>
      <c r="AC148" s="35" t="s">
        <v>142</v>
      </c>
      <c r="AD148" s="36" t="s">
        <v>120</v>
      </c>
      <c r="AE148" s="36"/>
      <c r="AF148" s="35" t="s">
        <v>144</v>
      </c>
      <c r="AG148" s="35" t="s">
        <v>909</v>
      </c>
      <c r="AH148" s="39" t="s">
        <v>630</v>
      </c>
      <c r="AI148" s="36" t="s">
        <v>141</v>
      </c>
    </row>
    <row r="149" spans="1:35" s="34" customFormat="1" ht="40.5" customHeight="1" x14ac:dyDescent="0.25">
      <c r="A149" s="37">
        <v>8</v>
      </c>
      <c r="B149" s="24" t="s">
        <v>627</v>
      </c>
      <c r="C149" s="61" t="s">
        <v>624</v>
      </c>
      <c r="D149" s="40"/>
      <c r="E149" s="26" t="s">
        <v>620</v>
      </c>
      <c r="F149" s="41"/>
      <c r="G149" s="56">
        <v>796</v>
      </c>
      <c r="H149" s="56" t="s">
        <v>231</v>
      </c>
      <c r="I149" s="27" t="s">
        <v>139</v>
      </c>
      <c r="J149" s="40"/>
      <c r="K149" s="37">
        <v>0.42</v>
      </c>
      <c r="L149" s="37">
        <v>0.42</v>
      </c>
      <c r="M149" s="37">
        <v>0.42</v>
      </c>
      <c r="N149" s="37">
        <v>0.42</v>
      </c>
      <c r="O149" s="37">
        <v>0.42</v>
      </c>
      <c r="P149" s="37">
        <v>0.42</v>
      </c>
      <c r="Q149" s="37">
        <v>0.42</v>
      </c>
      <c r="R149" s="37">
        <v>0.42</v>
      </c>
      <c r="S149" s="37">
        <v>0.42</v>
      </c>
      <c r="T149" s="37">
        <v>0.42</v>
      </c>
      <c r="U149" s="37">
        <v>0.42</v>
      </c>
      <c r="V149" s="37">
        <v>0.38</v>
      </c>
      <c r="W149" s="29">
        <f t="shared" si="10"/>
        <v>5</v>
      </c>
      <c r="X149" s="49"/>
      <c r="Y149" s="38">
        <f>'[4]Расчет НМЦД'!$M$16</f>
        <v>483.33</v>
      </c>
      <c r="Z149" s="30">
        <f t="shared" si="9"/>
        <v>2508.4827</v>
      </c>
      <c r="AA149" s="47"/>
      <c r="AB149" s="32" t="s">
        <v>84</v>
      </c>
      <c r="AC149" s="35" t="s">
        <v>142</v>
      </c>
      <c r="AD149" s="36" t="s">
        <v>120</v>
      </c>
      <c r="AE149" s="36"/>
      <c r="AF149" s="35" t="s">
        <v>144</v>
      </c>
      <c r="AG149" s="35" t="s">
        <v>909</v>
      </c>
      <c r="AH149" s="39" t="s">
        <v>630</v>
      </c>
      <c r="AI149" s="36" t="s">
        <v>141</v>
      </c>
    </row>
    <row r="150" spans="1:35" s="34" customFormat="1" ht="40.5" customHeight="1" x14ac:dyDescent="0.25">
      <c r="A150" s="37">
        <v>8</v>
      </c>
      <c r="B150" s="24" t="s">
        <v>627</v>
      </c>
      <c r="C150" s="61" t="s">
        <v>624</v>
      </c>
      <c r="D150" s="40"/>
      <c r="E150" s="26" t="s">
        <v>621</v>
      </c>
      <c r="F150" s="41"/>
      <c r="G150" s="56">
        <v>796</v>
      </c>
      <c r="H150" s="56" t="s">
        <v>231</v>
      </c>
      <c r="I150" s="27" t="s">
        <v>139</v>
      </c>
      <c r="J150" s="40"/>
      <c r="K150" s="37">
        <v>8.33</v>
      </c>
      <c r="L150" s="37">
        <v>8.33</v>
      </c>
      <c r="M150" s="37">
        <v>8.33</v>
      </c>
      <c r="N150" s="37">
        <v>8.33</v>
      </c>
      <c r="O150" s="37">
        <v>8.33</v>
      </c>
      <c r="P150" s="37">
        <v>8.33</v>
      </c>
      <c r="Q150" s="37">
        <v>8.33</v>
      </c>
      <c r="R150" s="37">
        <v>8.33</v>
      </c>
      <c r="S150" s="37">
        <v>8.33</v>
      </c>
      <c r="T150" s="37">
        <v>8.33</v>
      </c>
      <c r="U150" s="37">
        <v>8.33</v>
      </c>
      <c r="V150" s="37">
        <v>8.3699999999999992</v>
      </c>
      <c r="W150" s="29">
        <f t="shared" si="10"/>
        <v>100</v>
      </c>
      <c r="X150" s="49"/>
      <c r="Y150" s="38">
        <f>'[4]Расчет НМЦД'!$M$17</f>
        <v>141.33000000000001</v>
      </c>
      <c r="Z150" s="30">
        <f t="shared" si="9"/>
        <v>14670.054000000002</v>
      </c>
      <c r="AA150" s="47"/>
      <c r="AB150" s="32" t="s">
        <v>84</v>
      </c>
      <c r="AC150" s="35" t="s">
        <v>142</v>
      </c>
      <c r="AD150" s="36" t="s">
        <v>120</v>
      </c>
      <c r="AE150" s="36"/>
      <c r="AF150" s="35" t="s">
        <v>144</v>
      </c>
      <c r="AG150" s="35" t="s">
        <v>909</v>
      </c>
      <c r="AH150" s="39" t="s">
        <v>630</v>
      </c>
      <c r="AI150" s="36" t="s">
        <v>141</v>
      </c>
    </row>
    <row r="151" spans="1:35" s="34" customFormat="1" ht="40.5" customHeight="1" x14ac:dyDescent="0.25">
      <c r="A151" s="37">
        <v>8</v>
      </c>
      <c r="B151" s="24" t="s">
        <v>627</v>
      </c>
      <c r="C151" s="61" t="s">
        <v>624</v>
      </c>
      <c r="D151" s="40"/>
      <c r="E151" s="26" t="s">
        <v>421</v>
      </c>
      <c r="F151" s="41"/>
      <c r="G151" s="56">
        <v>796</v>
      </c>
      <c r="H151" s="56" t="s">
        <v>231</v>
      </c>
      <c r="I151" s="27" t="s">
        <v>139</v>
      </c>
      <c r="J151" s="40"/>
      <c r="K151" s="37">
        <v>8.33</v>
      </c>
      <c r="L151" s="37">
        <v>8.33</v>
      </c>
      <c r="M151" s="37">
        <v>8.33</v>
      </c>
      <c r="N151" s="37">
        <v>8.33</v>
      </c>
      <c r="O151" s="37">
        <v>8.33</v>
      </c>
      <c r="P151" s="37">
        <v>8.33</v>
      </c>
      <c r="Q151" s="37">
        <v>8.33</v>
      </c>
      <c r="R151" s="37">
        <v>8.33</v>
      </c>
      <c r="S151" s="37">
        <v>8.33</v>
      </c>
      <c r="T151" s="37">
        <v>8.33</v>
      </c>
      <c r="U151" s="37">
        <v>8.33</v>
      </c>
      <c r="V151" s="37">
        <v>8.3699999999999992</v>
      </c>
      <c r="W151" s="29">
        <f t="shared" si="10"/>
        <v>100</v>
      </c>
      <c r="X151" s="49"/>
      <c r="Y151" s="38">
        <f>'[4]Расчет НМЦД'!$M$18</f>
        <v>106.67</v>
      </c>
      <c r="Z151" s="30">
        <f t="shared" si="9"/>
        <v>11072.346</v>
      </c>
      <c r="AA151" s="47"/>
      <c r="AB151" s="32" t="s">
        <v>84</v>
      </c>
      <c r="AC151" s="35" t="s">
        <v>142</v>
      </c>
      <c r="AD151" s="36" t="s">
        <v>120</v>
      </c>
      <c r="AE151" s="36"/>
      <c r="AF151" s="35" t="s">
        <v>144</v>
      </c>
      <c r="AG151" s="35" t="s">
        <v>909</v>
      </c>
      <c r="AH151" s="39" t="s">
        <v>630</v>
      </c>
      <c r="AI151" s="36" t="s">
        <v>141</v>
      </c>
    </row>
    <row r="152" spans="1:35" s="34" customFormat="1" ht="40.5" customHeight="1" x14ac:dyDescent="0.25">
      <c r="A152" s="23" t="s">
        <v>79</v>
      </c>
      <c r="B152" s="24" t="s">
        <v>689</v>
      </c>
      <c r="C152" s="61" t="s">
        <v>688</v>
      </c>
      <c r="D152" s="37"/>
      <c r="E152" s="26" t="s">
        <v>168</v>
      </c>
      <c r="F152" s="37"/>
      <c r="G152" s="56">
        <v>796</v>
      </c>
      <c r="H152" s="56" t="s">
        <v>231</v>
      </c>
      <c r="I152" s="27" t="s">
        <v>139</v>
      </c>
      <c r="J152" s="37"/>
      <c r="K152" s="37">
        <v>448</v>
      </c>
      <c r="L152" s="37">
        <v>448</v>
      </c>
      <c r="M152" s="37">
        <v>448</v>
      </c>
      <c r="N152" s="37">
        <v>448</v>
      </c>
      <c r="O152" s="37">
        <v>448</v>
      </c>
      <c r="P152" s="37">
        <v>450</v>
      </c>
      <c r="Q152" s="37">
        <v>453</v>
      </c>
      <c r="R152" s="37">
        <v>450</v>
      </c>
      <c r="S152" s="37">
        <v>448</v>
      </c>
      <c r="T152" s="37">
        <v>448</v>
      </c>
      <c r="U152" s="37">
        <v>448</v>
      </c>
      <c r="V152" s="37">
        <v>448</v>
      </c>
      <c r="W152" s="29">
        <f t="shared" si="10"/>
        <v>5385</v>
      </c>
      <c r="X152" s="29"/>
      <c r="Y152" s="30">
        <f>'[5]Расчет НМЦД'!$M$12</f>
        <v>21.55</v>
      </c>
      <c r="Z152" s="30">
        <f>Y152*W152</f>
        <v>116046.75</v>
      </c>
      <c r="AA152" s="31"/>
      <c r="AB152" s="32" t="s">
        <v>84</v>
      </c>
      <c r="AC152" s="25" t="s">
        <v>142</v>
      </c>
      <c r="AD152" s="27" t="s">
        <v>120</v>
      </c>
      <c r="AE152" s="27"/>
      <c r="AF152" s="25" t="s">
        <v>144</v>
      </c>
      <c r="AG152" s="25" t="s">
        <v>573</v>
      </c>
      <c r="AH152" s="33" t="s">
        <v>691</v>
      </c>
      <c r="AI152" s="27" t="s">
        <v>141</v>
      </c>
    </row>
    <row r="153" spans="1:35" s="34" customFormat="1" ht="40.5" customHeight="1" x14ac:dyDescent="0.25">
      <c r="A153" s="23" t="s">
        <v>79</v>
      </c>
      <c r="B153" s="24" t="s">
        <v>689</v>
      </c>
      <c r="C153" s="61" t="s">
        <v>688</v>
      </c>
      <c r="D153" s="37"/>
      <c r="E153" s="26" t="s">
        <v>169</v>
      </c>
      <c r="F153" s="37"/>
      <c r="G153" s="56">
        <v>796</v>
      </c>
      <c r="H153" s="56" t="s">
        <v>231</v>
      </c>
      <c r="I153" s="27" t="s">
        <v>139</v>
      </c>
      <c r="J153" s="37"/>
      <c r="K153" s="37">
        <v>530</v>
      </c>
      <c r="L153" s="37">
        <v>530</v>
      </c>
      <c r="M153" s="37">
        <v>530</v>
      </c>
      <c r="N153" s="37">
        <v>530</v>
      </c>
      <c r="O153" s="37">
        <v>530</v>
      </c>
      <c r="P153" s="37">
        <v>530</v>
      </c>
      <c r="Q153" s="37">
        <v>533</v>
      </c>
      <c r="R153" s="37">
        <v>530</v>
      </c>
      <c r="S153" s="37">
        <v>530</v>
      </c>
      <c r="T153" s="37">
        <v>530</v>
      </c>
      <c r="U153" s="37">
        <v>530</v>
      </c>
      <c r="V153" s="37">
        <v>530</v>
      </c>
      <c r="W153" s="29">
        <f t="shared" si="10"/>
        <v>6363</v>
      </c>
      <c r="X153" s="29"/>
      <c r="Y153" s="30">
        <f>'[5]Расчет НМЦД'!$M$13</f>
        <v>19.829999999999998</v>
      </c>
      <c r="Z153" s="30">
        <f>Y153*W153</f>
        <v>126178.29</v>
      </c>
      <c r="AA153" s="31"/>
      <c r="AB153" s="32" t="s">
        <v>84</v>
      </c>
      <c r="AC153" s="25" t="s">
        <v>142</v>
      </c>
      <c r="AD153" s="27" t="s">
        <v>120</v>
      </c>
      <c r="AE153" s="27"/>
      <c r="AF153" s="25" t="s">
        <v>144</v>
      </c>
      <c r="AG153" s="25" t="s">
        <v>573</v>
      </c>
      <c r="AH153" s="33" t="s">
        <v>691</v>
      </c>
      <c r="AI153" s="27" t="s">
        <v>141</v>
      </c>
    </row>
    <row r="154" spans="1:35" s="34" customFormat="1" ht="40.5" customHeight="1" x14ac:dyDescent="0.25">
      <c r="A154" s="23" t="s">
        <v>80</v>
      </c>
      <c r="B154" s="24" t="s">
        <v>1360</v>
      </c>
      <c r="C154" s="61" t="s">
        <v>1360</v>
      </c>
      <c r="D154" s="37"/>
      <c r="E154" s="87" t="s">
        <v>1293</v>
      </c>
      <c r="F154" s="37"/>
      <c r="G154" s="28">
        <v>796</v>
      </c>
      <c r="H154" s="28" t="s">
        <v>231</v>
      </c>
      <c r="I154" s="27" t="s">
        <v>139</v>
      </c>
      <c r="J154" s="37"/>
      <c r="K154" s="37">
        <v>16.670000000000002</v>
      </c>
      <c r="L154" s="37">
        <v>16.670000000000002</v>
      </c>
      <c r="M154" s="37">
        <v>16.670000000000002</v>
      </c>
      <c r="N154" s="37">
        <v>16.670000000000002</v>
      </c>
      <c r="O154" s="37">
        <v>16.670000000000002</v>
      </c>
      <c r="P154" s="37">
        <v>16.670000000000002</v>
      </c>
      <c r="Q154" s="37">
        <v>16.670000000000002</v>
      </c>
      <c r="R154" s="37">
        <v>16.670000000000002</v>
      </c>
      <c r="S154" s="37">
        <v>16.670000000000002</v>
      </c>
      <c r="T154" s="37">
        <v>16.670000000000002</v>
      </c>
      <c r="U154" s="37">
        <v>16.670000000000002</v>
      </c>
      <c r="V154" s="37">
        <v>16.63</v>
      </c>
      <c r="W154" s="29">
        <f t="shared" si="10"/>
        <v>200.00000000000006</v>
      </c>
      <c r="X154" s="29"/>
      <c r="Y154" s="30">
        <v>160</v>
      </c>
      <c r="Z154" s="30">
        <f t="shared" ref="Z154:Z166" si="11">Y154*W154*1.038</f>
        <v>33216.000000000007</v>
      </c>
      <c r="AA154" s="31"/>
      <c r="AB154" s="32" t="s">
        <v>84</v>
      </c>
      <c r="AC154" s="25" t="s">
        <v>142</v>
      </c>
      <c r="AD154" s="27" t="s">
        <v>120</v>
      </c>
      <c r="AE154" s="27"/>
      <c r="AF154" s="25" t="s">
        <v>144</v>
      </c>
      <c r="AG154" s="25" t="s">
        <v>686</v>
      </c>
      <c r="AH154" s="33" t="s">
        <v>1299</v>
      </c>
      <c r="AI154" s="27" t="s">
        <v>141</v>
      </c>
    </row>
    <row r="155" spans="1:35" s="34" customFormat="1" ht="40.5" customHeight="1" x14ac:dyDescent="0.25">
      <c r="A155" s="23" t="s">
        <v>80</v>
      </c>
      <c r="B155" s="24" t="s">
        <v>1360</v>
      </c>
      <c r="C155" s="61" t="s">
        <v>1360</v>
      </c>
      <c r="D155" s="37"/>
      <c r="E155" s="87" t="s">
        <v>1294</v>
      </c>
      <c r="F155" s="37"/>
      <c r="G155" s="28">
        <v>796</v>
      </c>
      <c r="H155" s="28" t="s">
        <v>231</v>
      </c>
      <c r="I155" s="27" t="s">
        <v>139</v>
      </c>
      <c r="J155" s="37"/>
      <c r="K155" s="38">
        <v>4.17</v>
      </c>
      <c r="L155" s="38">
        <v>4.17</v>
      </c>
      <c r="M155" s="38">
        <v>4.17</v>
      </c>
      <c r="N155" s="38">
        <v>4.17</v>
      </c>
      <c r="O155" s="38">
        <v>4.17</v>
      </c>
      <c r="P155" s="38">
        <v>4.17</v>
      </c>
      <c r="Q155" s="38">
        <v>4.17</v>
      </c>
      <c r="R155" s="38">
        <v>4.17</v>
      </c>
      <c r="S155" s="38">
        <v>4.17</v>
      </c>
      <c r="T155" s="38">
        <v>4.17</v>
      </c>
      <c r="U155" s="38">
        <v>4.17</v>
      </c>
      <c r="V155" s="38">
        <v>4.13</v>
      </c>
      <c r="W155" s="29">
        <f t="shared" si="10"/>
        <v>50.000000000000014</v>
      </c>
      <c r="X155" s="57"/>
      <c r="Y155" s="38">
        <v>370</v>
      </c>
      <c r="Z155" s="30">
        <f t="shared" si="11"/>
        <v>19203.000000000004</v>
      </c>
      <c r="AA155" s="47"/>
      <c r="AB155" s="32" t="s">
        <v>84</v>
      </c>
      <c r="AC155" s="25" t="s">
        <v>142</v>
      </c>
      <c r="AD155" s="27" t="s">
        <v>120</v>
      </c>
      <c r="AE155" s="27"/>
      <c r="AF155" s="25" t="s">
        <v>144</v>
      </c>
      <c r="AG155" s="25" t="s">
        <v>686</v>
      </c>
      <c r="AH155" s="33" t="s">
        <v>1299</v>
      </c>
      <c r="AI155" s="27" t="s">
        <v>141</v>
      </c>
    </row>
    <row r="156" spans="1:35" s="34" customFormat="1" ht="40.5" customHeight="1" x14ac:dyDescent="0.25">
      <c r="A156" s="23" t="s">
        <v>80</v>
      </c>
      <c r="B156" s="24" t="s">
        <v>1360</v>
      </c>
      <c r="C156" s="61" t="s">
        <v>1360</v>
      </c>
      <c r="D156" s="37"/>
      <c r="E156" s="87" t="s">
        <v>1295</v>
      </c>
      <c r="F156" s="37"/>
      <c r="G156" s="28">
        <v>796</v>
      </c>
      <c r="H156" s="28" t="s">
        <v>231</v>
      </c>
      <c r="I156" s="36" t="s">
        <v>139</v>
      </c>
      <c r="J156" s="37"/>
      <c r="K156" s="38">
        <v>4.17</v>
      </c>
      <c r="L156" s="38">
        <v>4.17</v>
      </c>
      <c r="M156" s="38">
        <v>4.17</v>
      </c>
      <c r="N156" s="38">
        <v>4.17</v>
      </c>
      <c r="O156" s="38">
        <v>4.17</v>
      </c>
      <c r="P156" s="38">
        <v>4.17</v>
      </c>
      <c r="Q156" s="38">
        <v>4.17</v>
      </c>
      <c r="R156" s="38">
        <v>4.17</v>
      </c>
      <c r="S156" s="38">
        <v>4.17</v>
      </c>
      <c r="T156" s="38">
        <v>4.17</v>
      </c>
      <c r="U156" s="38">
        <v>4.17</v>
      </c>
      <c r="V156" s="38">
        <v>4.13</v>
      </c>
      <c r="W156" s="29">
        <f t="shared" si="10"/>
        <v>50.000000000000014</v>
      </c>
      <c r="X156" s="57"/>
      <c r="Y156" s="38">
        <v>150</v>
      </c>
      <c r="Z156" s="30">
        <f t="shared" si="11"/>
        <v>7785.0000000000018</v>
      </c>
      <c r="AA156" s="47"/>
      <c r="AB156" s="32" t="s">
        <v>84</v>
      </c>
      <c r="AC156" s="25" t="s">
        <v>142</v>
      </c>
      <c r="AD156" s="27" t="s">
        <v>120</v>
      </c>
      <c r="AE156" s="27"/>
      <c r="AF156" s="25" t="s">
        <v>144</v>
      </c>
      <c r="AG156" s="25" t="s">
        <v>686</v>
      </c>
      <c r="AH156" s="33" t="s">
        <v>1299</v>
      </c>
      <c r="AI156" s="27" t="s">
        <v>141</v>
      </c>
    </row>
    <row r="157" spans="1:35" s="34" customFormat="1" ht="40.5" customHeight="1" x14ac:dyDescent="0.25">
      <c r="A157" s="23" t="s">
        <v>80</v>
      </c>
      <c r="B157" s="24" t="s">
        <v>1360</v>
      </c>
      <c r="C157" s="61" t="s">
        <v>1360</v>
      </c>
      <c r="D157" s="37"/>
      <c r="E157" s="87" t="s">
        <v>1296</v>
      </c>
      <c r="F157" s="37"/>
      <c r="G157" s="28">
        <v>796</v>
      </c>
      <c r="H157" s="28" t="s">
        <v>231</v>
      </c>
      <c r="I157" s="36" t="s">
        <v>139</v>
      </c>
      <c r="J157" s="37"/>
      <c r="K157" s="38">
        <v>4.17</v>
      </c>
      <c r="L157" s="38">
        <v>4.17</v>
      </c>
      <c r="M157" s="38">
        <v>4.17</v>
      </c>
      <c r="N157" s="38">
        <v>4.17</v>
      </c>
      <c r="O157" s="38">
        <v>4.17</v>
      </c>
      <c r="P157" s="38">
        <v>4.17</v>
      </c>
      <c r="Q157" s="38">
        <v>4.17</v>
      </c>
      <c r="R157" s="38">
        <v>4.17</v>
      </c>
      <c r="S157" s="38">
        <v>4.17</v>
      </c>
      <c r="T157" s="38">
        <v>4.17</v>
      </c>
      <c r="U157" s="38">
        <v>4.17</v>
      </c>
      <c r="V157" s="38">
        <v>4.13</v>
      </c>
      <c r="W157" s="29">
        <f t="shared" si="10"/>
        <v>50.000000000000014</v>
      </c>
      <c r="X157" s="57"/>
      <c r="Y157" s="38">
        <v>350</v>
      </c>
      <c r="Z157" s="30">
        <f t="shared" si="11"/>
        <v>18165.000000000004</v>
      </c>
      <c r="AA157" s="47"/>
      <c r="AB157" s="32" t="s">
        <v>84</v>
      </c>
      <c r="AC157" s="25" t="s">
        <v>142</v>
      </c>
      <c r="AD157" s="27" t="s">
        <v>120</v>
      </c>
      <c r="AE157" s="27"/>
      <c r="AF157" s="25" t="s">
        <v>144</v>
      </c>
      <c r="AG157" s="25" t="s">
        <v>686</v>
      </c>
      <c r="AH157" s="33" t="s">
        <v>1299</v>
      </c>
      <c r="AI157" s="27" t="s">
        <v>141</v>
      </c>
    </row>
    <row r="158" spans="1:35" s="34" customFormat="1" ht="40.5" customHeight="1" x14ac:dyDescent="0.25">
      <c r="A158" s="23" t="s">
        <v>80</v>
      </c>
      <c r="B158" s="24" t="s">
        <v>1360</v>
      </c>
      <c r="C158" s="61" t="s">
        <v>1360</v>
      </c>
      <c r="D158" s="37"/>
      <c r="E158" s="87" t="s">
        <v>1297</v>
      </c>
      <c r="F158" s="37"/>
      <c r="G158" s="28">
        <v>796</v>
      </c>
      <c r="H158" s="28" t="s">
        <v>231</v>
      </c>
      <c r="I158" s="27" t="s">
        <v>139</v>
      </c>
      <c r="J158" s="37"/>
      <c r="K158" s="38">
        <v>2.5</v>
      </c>
      <c r="L158" s="38">
        <v>2.5</v>
      </c>
      <c r="M158" s="38">
        <v>2.5</v>
      </c>
      <c r="N158" s="38">
        <v>2.5</v>
      </c>
      <c r="O158" s="38">
        <v>2.5</v>
      </c>
      <c r="P158" s="38">
        <v>2.5</v>
      </c>
      <c r="Q158" s="38">
        <v>2.5</v>
      </c>
      <c r="R158" s="38">
        <v>2.5</v>
      </c>
      <c r="S158" s="38">
        <v>2.5</v>
      </c>
      <c r="T158" s="38">
        <v>2.5</v>
      </c>
      <c r="U158" s="38">
        <v>2.5</v>
      </c>
      <c r="V158" s="38">
        <v>2.5</v>
      </c>
      <c r="W158" s="29">
        <f t="shared" si="10"/>
        <v>30</v>
      </c>
      <c r="X158" s="29"/>
      <c r="Y158" s="30">
        <v>120</v>
      </c>
      <c r="Z158" s="30">
        <f t="shared" si="11"/>
        <v>3736.8</v>
      </c>
      <c r="AA158" s="31"/>
      <c r="AB158" s="32" t="s">
        <v>84</v>
      </c>
      <c r="AC158" s="25" t="s">
        <v>142</v>
      </c>
      <c r="AD158" s="27" t="s">
        <v>120</v>
      </c>
      <c r="AE158" s="27"/>
      <c r="AF158" s="25" t="s">
        <v>144</v>
      </c>
      <c r="AG158" s="25" t="s">
        <v>686</v>
      </c>
      <c r="AH158" s="33" t="s">
        <v>1299</v>
      </c>
      <c r="AI158" s="27" t="s">
        <v>141</v>
      </c>
    </row>
    <row r="159" spans="1:35" s="34" customFormat="1" ht="40.5" customHeight="1" x14ac:dyDescent="0.25">
      <c r="A159" s="23" t="s">
        <v>80</v>
      </c>
      <c r="B159" s="24" t="s">
        <v>1360</v>
      </c>
      <c r="C159" s="61" t="s">
        <v>1360</v>
      </c>
      <c r="D159" s="37"/>
      <c r="E159" s="87" t="s">
        <v>1298</v>
      </c>
      <c r="F159" s="37"/>
      <c r="G159" s="28">
        <v>796</v>
      </c>
      <c r="H159" s="28" t="s">
        <v>231</v>
      </c>
      <c r="I159" s="27" t="s">
        <v>139</v>
      </c>
      <c r="J159" s="37"/>
      <c r="K159" s="38">
        <v>4.17</v>
      </c>
      <c r="L159" s="38">
        <v>4.17</v>
      </c>
      <c r="M159" s="38">
        <v>4.17</v>
      </c>
      <c r="N159" s="38">
        <v>4.17</v>
      </c>
      <c r="O159" s="38">
        <v>4.17</v>
      </c>
      <c r="P159" s="38">
        <v>4.17</v>
      </c>
      <c r="Q159" s="38">
        <v>4.17</v>
      </c>
      <c r="R159" s="38">
        <v>4.17</v>
      </c>
      <c r="S159" s="38">
        <v>4.17</v>
      </c>
      <c r="T159" s="38">
        <v>4.17</v>
      </c>
      <c r="U159" s="38">
        <v>4.17</v>
      </c>
      <c r="V159" s="38">
        <v>4.13</v>
      </c>
      <c r="W159" s="29">
        <f t="shared" si="10"/>
        <v>50.000000000000014</v>
      </c>
      <c r="X159" s="29"/>
      <c r="Y159" s="30">
        <v>340</v>
      </c>
      <c r="Z159" s="30">
        <f t="shared" si="11"/>
        <v>17646.000000000004</v>
      </c>
      <c r="AA159" s="31"/>
      <c r="AB159" s="32" t="s">
        <v>84</v>
      </c>
      <c r="AC159" s="25" t="s">
        <v>142</v>
      </c>
      <c r="AD159" s="27" t="s">
        <v>120</v>
      </c>
      <c r="AE159" s="27"/>
      <c r="AF159" s="25" t="s">
        <v>144</v>
      </c>
      <c r="AG159" s="25" t="s">
        <v>686</v>
      </c>
      <c r="AH159" s="33" t="s">
        <v>1299</v>
      </c>
      <c r="AI159" s="27" t="s">
        <v>141</v>
      </c>
    </row>
    <row r="160" spans="1:35" s="34" customFormat="1" ht="40.5" customHeight="1" x14ac:dyDescent="0.25">
      <c r="A160" s="23" t="s">
        <v>81</v>
      </c>
      <c r="B160" s="24" t="s">
        <v>1360</v>
      </c>
      <c r="C160" s="61" t="s">
        <v>1360</v>
      </c>
      <c r="D160" s="37"/>
      <c r="E160" s="26" t="s">
        <v>1307</v>
      </c>
      <c r="F160" s="37"/>
      <c r="G160" s="28">
        <v>796</v>
      </c>
      <c r="H160" s="28" t="s">
        <v>231</v>
      </c>
      <c r="I160" s="27" t="s">
        <v>139</v>
      </c>
      <c r="J160" s="37"/>
      <c r="K160" s="37">
        <v>25</v>
      </c>
      <c r="L160" s="37">
        <v>25</v>
      </c>
      <c r="M160" s="37">
        <v>25</v>
      </c>
      <c r="N160" s="37">
        <v>25</v>
      </c>
      <c r="O160" s="37">
        <v>25</v>
      </c>
      <c r="P160" s="37">
        <v>25</v>
      </c>
      <c r="Q160" s="37">
        <v>25</v>
      </c>
      <c r="R160" s="37">
        <v>25</v>
      </c>
      <c r="S160" s="37">
        <v>25</v>
      </c>
      <c r="T160" s="37">
        <v>25</v>
      </c>
      <c r="U160" s="37">
        <v>25</v>
      </c>
      <c r="V160" s="37">
        <v>25</v>
      </c>
      <c r="W160" s="29">
        <f t="shared" si="10"/>
        <v>300</v>
      </c>
      <c r="X160" s="29"/>
      <c r="Y160" s="30">
        <v>120.82</v>
      </c>
      <c r="Z160" s="30">
        <f t="shared" si="11"/>
        <v>37623.347999999998</v>
      </c>
      <c r="AA160" s="31"/>
      <c r="AB160" s="32" t="s">
        <v>84</v>
      </c>
      <c r="AC160" s="25" t="s">
        <v>142</v>
      </c>
      <c r="AD160" s="27" t="s">
        <v>120</v>
      </c>
      <c r="AE160" s="27"/>
      <c r="AF160" s="25" t="s">
        <v>144</v>
      </c>
      <c r="AG160" s="25" t="s">
        <v>807</v>
      </c>
      <c r="AH160" s="33" t="s">
        <v>1314</v>
      </c>
      <c r="AI160" s="27" t="s">
        <v>141</v>
      </c>
    </row>
    <row r="161" spans="1:35" s="34" customFormat="1" ht="40.5" customHeight="1" x14ac:dyDescent="0.25">
      <c r="A161" s="23" t="s">
        <v>81</v>
      </c>
      <c r="B161" s="24" t="s">
        <v>1360</v>
      </c>
      <c r="C161" s="61" t="s">
        <v>1360</v>
      </c>
      <c r="D161" s="37"/>
      <c r="E161" s="26" t="s">
        <v>1308</v>
      </c>
      <c r="F161" s="37"/>
      <c r="G161" s="28">
        <v>796</v>
      </c>
      <c r="H161" s="28" t="s">
        <v>231</v>
      </c>
      <c r="I161" s="27" t="s">
        <v>139</v>
      </c>
      <c r="J161" s="37"/>
      <c r="K161" s="37">
        <v>8.3000000000000007</v>
      </c>
      <c r="L161" s="37">
        <v>8.3000000000000007</v>
      </c>
      <c r="M161" s="37">
        <v>8.3000000000000007</v>
      </c>
      <c r="N161" s="37">
        <v>8.3000000000000007</v>
      </c>
      <c r="O161" s="37">
        <v>8.3000000000000007</v>
      </c>
      <c r="P161" s="37">
        <v>8.3000000000000007</v>
      </c>
      <c r="Q161" s="37">
        <v>8.3000000000000007</v>
      </c>
      <c r="R161" s="37">
        <v>8.3000000000000007</v>
      </c>
      <c r="S161" s="37">
        <v>8.3000000000000007</v>
      </c>
      <c r="T161" s="37">
        <v>8.3000000000000007</v>
      </c>
      <c r="U161" s="37">
        <v>8.3000000000000007</v>
      </c>
      <c r="V161" s="37">
        <v>8.6999999999999993</v>
      </c>
      <c r="W161" s="29">
        <f t="shared" si="10"/>
        <v>99.999999999999986</v>
      </c>
      <c r="X161" s="29"/>
      <c r="Y161" s="30">
        <v>227.73</v>
      </c>
      <c r="Z161" s="30">
        <f t="shared" si="11"/>
        <v>23638.373999999996</v>
      </c>
      <c r="AA161" s="31"/>
      <c r="AB161" s="32" t="s">
        <v>84</v>
      </c>
      <c r="AC161" s="25" t="s">
        <v>142</v>
      </c>
      <c r="AD161" s="27" t="s">
        <v>120</v>
      </c>
      <c r="AE161" s="27"/>
      <c r="AF161" s="25" t="s">
        <v>144</v>
      </c>
      <c r="AG161" s="25" t="s">
        <v>807</v>
      </c>
      <c r="AH161" s="33" t="s">
        <v>1314</v>
      </c>
      <c r="AI161" s="27" t="s">
        <v>141</v>
      </c>
    </row>
    <row r="162" spans="1:35" s="34" customFormat="1" ht="40.5" customHeight="1" x14ac:dyDescent="0.25">
      <c r="A162" s="23" t="s">
        <v>81</v>
      </c>
      <c r="B162" s="24" t="s">
        <v>1360</v>
      </c>
      <c r="C162" s="61" t="s">
        <v>1360</v>
      </c>
      <c r="D162" s="37"/>
      <c r="E162" s="26" t="s">
        <v>1309</v>
      </c>
      <c r="F162" s="37"/>
      <c r="G162" s="28">
        <v>796</v>
      </c>
      <c r="H162" s="28" t="s">
        <v>231</v>
      </c>
      <c r="I162" s="27" t="s">
        <v>139</v>
      </c>
      <c r="J162" s="37"/>
      <c r="K162" s="37">
        <v>8.3000000000000007</v>
      </c>
      <c r="L162" s="37">
        <v>8.3000000000000007</v>
      </c>
      <c r="M162" s="37">
        <v>8.3000000000000007</v>
      </c>
      <c r="N162" s="37">
        <v>8.3000000000000007</v>
      </c>
      <c r="O162" s="37">
        <v>8.3000000000000007</v>
      </c>
      <c r="P162" s="37">
        <v>8.3000000000000007</v>
      </c>
      <c r="Q162" s="37">
        <v>8.3000000000000007</v>
      </c>
      <c r="R162" s="37">
        <v>8.3000000000000007</v>
      </c>
      <c r="S162" s="37">
        <v>8.3000000000000007</v>
      </c>
      <c r="T162" s="37">
        <v>8.3000000000000007</v>
      </c>
      <c r="U162" s="37">
        <v>8.3000000000000007</v>
      </c>
      <c r="V162" s="37">
        <v>8.6999999999999993</v>
      </c>
      <c r="W162" s="29">
        <f t="shared" si="10"/>
        <v>99.999999999999986</v>
      </c>
      <c r="X162" s="29"/>
      <c r="Y162" s="30">
        <v>205.76</v>
      </c>
      <c r="Z162" s="30">
        <f t="shared" si="11"/>
        <v>21357.887999999995</v>
      </c>
      <c r="AA162" s="31"/>
      <c r="AB162" s="32" t="s">
        <v>84</v>
      </c>
      <c r="AC162" s="25" t="s">
        <v>142</v>
      </c>
      <c r="AD162" s="27" t="s">
        <v>120</v>
      </c>
      <c r="AE162" s="27"/>
      <c r="AF162" s="25" t="s">
        <v>144</v>
      </c>
      <c r="AG162" s="25" t="s">
        <v>807</v>
      </c>
      <c r="AH162" s="33" t="s">
        <v>1314</v>
      </c>
      <c r="AI162" s="27" t="s">
        <v>141</v>
      </c>
    </row>
    <row r="163" spans="1:35" s="34" customFormat="1" ht="40.5" customHeight="1" x14ac:dyDescent="0.25">
      <c r="A163" s="23" t="s">
        <v>81</v>
      </c>
      <c r="B163" s="24" t="s">
        <v>1360</v>
      </c>
      <c r="C163" s="61" t="s">
        <v>1360</v>
      </c>
      <c r="D163" s="37"/>
      <c r="E163" s="26" t="s">
        <v>1310</v>
      </c>
      <c r="F163" s="37"/>
      <c r="G163" s="28">
        <v>796</v>
      </c>
      <c r="H163" s="28" t="s">
        <v>231</v>
      </c>
      <c r="I163" s="27" t="s">
        <v>139</v>
      </c>
      <c r="J163" s="37"/>
      <c r="K163" s="82">
        <v>4.17</v>
      </c>
      <c r="L163" s="82">
        <v>4.17</v>
      </c>
      <c r="M163" s="82">
        <v>4.17</v>
      </c>
      <c r="N163" s="82">
        <v>4.17</v>
      </c>
      <c r="O163" s="82">
        <v>4.17</v>
      </c>
      <c r="P163" s="82">
        <v>4.17</v>
      </c>
      <c r="Q163" s="82">
        <v>4.17</v>
      </c>
      <c r="R163" s="82">
        <v>4.17</v>
      </c>
      <c r="S163" s="82">
        <v>4.17</v>
      </c>
      <c r="T163" s="82">
        <v>4.17</v>
      </c>
      <c r="U163" s="82">
        <v>4.17</v>
      </c>
      <c r="V163" s="82">
        <v>4.13</v>
      </c>
      <c r="W163" s="29">
        <f t="shared" si="10"/>
        <v>50.000000000000014</v>
      </c>
      <c r="X163" s="29"/>
      <c r="Y163" s="30">
        <v>551.66999999999996</v>
      </c>
      <c r="Z163" s="30">
        <f t="shared" si="11"/>
        <v>28631.67300000001</v>
      </c>
      <c r="AA163" s="31"/>
      <c r="AB163" s="32" t="s">
        <v>84</v>
      </c>
      <c r="AC163" s="25" t="s">
        <v>142</v>
      </c>
      <c r="AD163" s="27" t="s">
        <v>120</v>
      </c>
      <c r="AE163" s="27"/>
      <c r="AF163" s="25" t="s">
        <v>144</v>
      </c>
      <c r="AG163" s="25" t="s">
        <v>807</v>
      </c>
      <c r="AH163" s="33" t="s">
        <v>1314</v>
      </c>
      <c r="AI163" s="27" t="s">
        <v>141</v>
      </c>
    </row>
    <row r="164" spans="1:35" s="34" customFormat="1" ht="40.5" customHeight="1" x14ac:dyDescent="0.25">
      <c r="A164" s="23" t="s">
        <v>81</v>
      </c>
      <c r="B164" s="24" t="s">
        <v>1360</v>
      </c>
      <c r="C164" s="61" t="s">
        <v>1360</v>
      </c>
      <c r="D164" s="37"/>
      <c r="E164" s="26" t="s">
        <v>1311</v>
      </c>
      <c r="F164" s="37"/>
      <c r="G164" s="28">
        <v>796</v>
      </c>
      <c r="H164" s="28" t="s">
        <v>231</v>
      </c>
      <c r="I164" s="27" t="s">
        <v>139</v>
      </c>
      <c r="J164" s="37"/>
      <c r="K164" s="82">
        <v>4.17</v>
      </c>
      <c r="L164" s="82">
        <v>4.17</v>
      </c>
      <c r="M164" s="82">
        <v>4.17</v>
      </c>
      <c r="N164" s="82">
        <v>4.17</v>
      </c>
      <c r="O164" s="82">
        <v>4.17</v>
      </c>
      <c r="P164" s="82">
        <v>4.17</v>
      </c>
      <c r="Q164" s="82">
        <v>4.17</v>
      </c>
      <c r="R164" s="82">
        <v>4.17</v>
      </c>
      <c r="S164" s="82">
        <v>4.17</v>
      </c>
      <c r="T164" s="82">
        <v>4.17</v>
      </c>
      <c r="U164" s="82">
        <v>4.17</v>
      </c>
      <c r="V164" s="82">
        <v>4.13</v>
      </c>
      <c r="W164" s="29">
        <f t="shared" si="10"/>
        <v>50.000000000000014</v>
      </c>
      <c r="X164" s="57"/>
      <c r="Y164" s="38">
        <v>126.36</v>
      </c>
      <c r="Z164" s="30">
        <f t="shared" si="11"/>
        <v>6558.0840000000017</v>
      </c>
      <c r="AA164" s="47"/>
      <c r="AB164" s="32" t="s">
        <v>84</v>
      </c>
      <c r="AC164" s="25" t="s">
        <v>142</v>
      </c>
      <c r="AD164" s="27" t="s">
        <v>120</v>
      </c>
      <c r="AE164" s="27"/>
      <c r="AF164" s="25" t="s">
        <v>144</v>
      </c>
      <c r="AG164" s="25" t="s">
        <v>807</v>
      </c>
      <c r="AH164" s="33" t="s">
        <v>1314</v>
      </c>
      <c r="AI164" s="27" t="s">
        <v>141</v>
      </c>
    </row>
    <row r="165" spans="1:35" s="34" customFormat="1" ht="40.5" customHeight="1" x14ac:dyDescent="0.25">
      <c r="A165" s="23" t="s">
        <v>81</v>
      </c>
      <c r="B165" s="24" t="s">
        <v>1360</v>
      </c>
      <c r="C165" s="61" t="s">
        <v>1360</v>
      </c>
      <c r="D165" s="37"/>
      <c r="E165" s="26" t="s">
        <v>1312</v>
      </c>
      <c r="F165" s="37"/>
      <c r="G165" s="28">
        <v>796</v>
      </c>
      <c r="H165" s="28" t="s">
        <v>231</v>
      </c>
      <c r="I165" s="27" t="s">
        <v>139</v>
      </c>
      <c r="J165" s="37"/>
      <c r="K165" s="82">
        <v>1.67</v>
      </c>
      <c r="L165" s="82">
        <v>1.67</v>
      </c>
      <c r="M165" s="82">
        <v>1.67</v>
      </c>
      <c r="N165" s="82">
        <v>1.67</v>
      </c>
      <c r="O165" s="82">
        <v>1.67</v>
      </c>
      <c r="P165" s="82">
        <v>1.67</v>
      </c>
      <c r="Q165" s="82">
        <v>1.67</v>
      </c>
      <c r="R165" s="82">
        <v>1.67</v>
      </c>
      <c r="S165" s="82">
        <v>1.67</v>
      </c>
      <c r="T165" s="82">
        <v>1.67</v>
      </c>
      <c r="U165" s="82">
        <v>1.67</v>
      </c>
      <c r="V165" s="82">
        <v>1.63</v>
      </c>
      <c r="W165" s="29">
        <f t="shared" si="10"/>
        <v>19.999999999999996</v>
      </c>
      <c r="X165" s="29"/>
      <c r="Y165" s="30">
        <v>126.91</v>
      </c>
      <c r="Z165" s="30">
        <f t="shared" si="11"/>
        <v>2634.6515999999992</v>
      </c>
      <c r="AA165" s="31"/>
      <c r="AB165" s="32" t="s">
        <v>84</v>
      </c>
      <c r="AC165" s="25" t="s">
        <v>142</v>
      </c>
      <c r="AD165" s="27" t="s">
        <v>120</v>
      </c>
      <c r="AE165" s="27"/>
      <c r="AF165" s="25" t="s">
        <v>144</v>
      </c>
      <c r="AG165" s="25" t="s">
        <v>807</v>
      </c>
      <c r="AH165" s="33" t="s">
        <v>1314</v>
      </c>
      <c r="AI165" s="27" t="s">
        <v>141</v>
      </c>
    </row>
    <row r="166" spans="1:35" s="34" customFormat="1" ht="40.5" customHeight="1" x14ac:dyDescent="0.25">
      <c r="A166" s="23" t="s">
        <v>81</v>
      </c>
      <c r="B166" s="24" t="s">
        <v>1360</v>
      </c>
      <c r="C166" s="61" t="s">
        <v>1360</v>
      </c>
      <c r="D166" s="37"/>
      <c r="E166" s="26" t="s">
        <v>1313</v>
      </c>
      <c r="F166" s="37"/>
      <c r="G166" s="28">
        <v>796</v>
      </c>
      <c r="H166" s="28" t="s">
        <v>231</v>
      </c>
      <c r="I166" s="27" t="s">
        <v>139</v>
      </c>
      <c r="J166" s="37"/>
      <c r="K166" s="37">
        <v>15</v>
      </c>
      <c r="L166" s="37">
        <v>15</v>
      </c>
      <c r="M166" s="37">
        <v>15</v>
      </c>
      <c r="N166" s="37">
        <v>15</v>
      </c>
      <c r="O166" s="37">
        <v>15</v>
      </c>
      <c r="P166" s="37">
        <v>15</v>
      </c>
      <c r="Q166" s="37">
        <v>15</v>
      </c>
      <c r="R166" s="37">
        <v>15</v>
      </c>
      <c r="S166" s="37">
        <v>15</v>
      </c>
      <c r="T166" s="37">
        <v>15</v>
      </c>
      <c r="U166" s="37">
        <v>15</v>
      </c>
      <c r="V166" s="37">
        <v>15</v>
      </c>
      <c r="W166" s="29">
        <f t="shared" si="10"/>
        <v>180</v>
      </c>
      <c r="X166" s="29"/>
      <c r="Y166" s="30">
        <v>133.09</v>
      </c>
      <c r="Z166" s="30">
        <f t="shared" si="11"/>
        <v>24866.535600000003</v>
      </c>
      <c r="AA166" s="31"/>
      <c r="AB166" s="32" t="s">
        <v>84</v>
      </c>
      <c r="AC166" s="25" t="s">
        <v>142</v>
      </c>
      <c r="AD166" s="27" t="s">
        <v>120</v>
      </c>
      <c r="AE166" s="27"/>
      <c r="AF166" s="25" t="s">
        <v>144</v>
      </c>
      <c r="AG166" s="25" t="s">
        <v>807</v>
      </c>
      <c r="AH166" s="33" t="s">
        <v>1314</v>
      </c>
      <c r="AI166" s="27" t="s">
        <v>141</v>
      </c>
    </row>
    <row r="167" spans="1:35" s="34" customFormat="1" ht="40.5" customHeight="1" x14ac:dyDescent="0.25">
      <c r="A167" s="48" t="s">
        <v>83</v>
      </c>
      <c r="B167" s="104" t="s">
        <v>1150</v>
      </c>
      <c r="C167" s="62" t="s">
        <v>1151</v>
      </c>
      <c r="D167" s="37"/>
      <c r="E167" s="60" t="s">
        <v>1152</v>
      </c>
      <c r="F167" s="37"/>
      <c r="G167" s="28">
        <v>796</v>
      </c>
      <c r="H167" s="28" t="s">
        <v>231</v>
      </c>
      <c r="I167" s="36" t="s">
        <v>139</v>
      </c>
      <c r="J167" s="37"/>
      <c r="K167" s="85">
        <v>20</v>
      </c>
      <c r="L167" s="85">
        <v>10</v>
      </c>
      <c r="M167" s="85">
        <v>10</v>
      </c>
      <c r="N167" s="85">
        <v>10</v>
      </c>
      <c r="O167" s="85">
        <v>10</v>
      </c>
      <c r="P167" s="85">
        <v>10</v>
      </c>
      <c r="Q167" s="85">
        <v>10</v>
      </c>
      <c r="R167" s="85">
        <v>10</v>
      </c>
      <c r="S167" s="85">
        <v>10</v>
      </c>
      <c r="T167" s="85">
        <v>10</v>
      </c>
      <c r="U167" s="85">
        <v>10</v>
      </c>
      <c r="V167" s="85">
        <v>10</v>
      </c>
      <c r="W167" s="29">
        <f t="shared" si="10"/>
        <v>130</v>
      </c>
      <c r="X167" s="57"/>
      <c r="Y167" s="86">
        <v>326.29000000000002</v>
      </c>
      <c r="Z167" s="38">
        <f>W167*Y167*1.038</f>
        <v>44029.572600000007</v>
      </c>
      <c r="AA167" s="47"/>
      <c r="AB167" s="32" t="s">
        <v>84</v>
      </c>
      <c r="AC167" s="35" t="s">
        <v>142</v>
      </c>
      <c r="AD167" s="36" t="s">
        <v>120</v>
      </c>
      <c r="AE167" s="36"/>
      <c r="AF167" s="35" t="s">
        <v>144</v>
      </c>
      <c r="AG167" s="35" t="s">
        <v>1199</v>
      </c>
      <c r="AH167" s="39" t="s">
        <v>1160</v>
      </c>
      <c r="AI167" s="36" t="s">
        <v>141</v>
      </c>
    </row>
    <row r="168" spans="1:35" s="34" customFormat="1" ht="40.5" customHeight="1" x14ac:dyDescent="0.25">
      <c r="A168" s="48" t="s">
        <v>83</v>
      </c>
      <c r="B168" s="24" t="s">
        <v>1150</v>
      </c>
      <c r="C168" s="61" t="s">
        <v>1151</v>
      </c>
      <c r="D168" s="37"/>
      <c r="E168" s="60" t="s">
        <v>423</v>
      </c>
      <c r="F168" s="37"/>
      <c r="G168" s="28">
        <v>796</v>
      </c>
      <c r="H168" s="28" t="s">
        <v>231</v>
      </c>
      <c r="I168" s="36" t="s">
        <v>139</v>
      </c>
      <c r="J168" s="37"/>
      <c r="K168" s="85"/>
      <c r="L168" s="85">
        <v>2</v>
      </c>
      <c r="M168" s="85">
        <v>2</v>
      </c>
      <c r="N168" s="85">
        <v>2</v>
      </c>
      <c r="O168" s="85">
        <v>2</v>
      </c>
      <c r="P168" s="85">
        <v>2</v>
      </c>
      <c r="Q168" s="85">
        <v>2</v>
      </c>
      <c r="R168" s="85">
        <v>2</v>
      </c>
      <c r="S168" s="85">
        <v>2</v>
      </c>
      <c r="T168" s="85">
        <v>2</v>
      </c>
      <c r="U168" s="85">
        <v>2</v>
      </c>
      <c r="V168" s="85"/>
      <c r="W168" s="29">
        <f t="shared" si="10"/>
        <v>20</v>
      </c>
      <c r="X168" s="57"/>
      <c r="Y168" s="86">
        <v>448.33</v>
      </c>
      <c r="Z168" s="38">
        <f t="shared" ref="Z168:Z176" si="12">W168*Y168*1.038</f>
        <v>9307.3308000000015</v>
      </c>
      <c r="AA168" s="47"/>
      <c r="AB168" s="32" t="s">
        <v>84</v>
      </c>
      <c r="AC168" s="35" t="s">
        <v>142</v>
      </c>
      <c r="AD168" s="36" t="s">
        <v>120</v>
      </c>
      <c r="AE168" s="36"/>
      <c r="AF168" s="35" t="s">
        <v>144</v>
      </c>
      <c r="AG168" s="35" t="s">
        <v>1199</v>
      </c>
      <c r="AH168" s="39" t="s">
        <v>1160</v>
      </c>
      <c r="AI168" s="36" t="s">
        <v>141</v>
      </c>
    </row>
    <row r="169" spans="1:35" s="34" customFormat="1" ht="40.5" customHeight="1" x14ac:dyDescent="0.25">
      <c r="A169" s="48" t="s">
        <v>83</v>
      </c>
      <c r="B169" s="24" t="s">
        <v>1150</v>
      </c>
      <c r="C169" s="61" t="s">
        <v>1151</v>
      </c>
      <c r="D169" s="37"/>
      <c r="E169" s="60" t="s">
        <v>1153</v>
      </c>
      <c r="F169" s="37"/>
      <c r="G169" s="28">
        <v>796</v>
      </c>
      <c r="H169" s="28" t="s">
        <v>231</v>
      </c>
      <c r="I169" s="36" t="s">
        <v>139</v>
      </c>
      <c r="J169" s="37"/>
      <c r="K169" s="85"/>
      <c r="L169" s="85">
        <v>4</v>
      </c>
      <c r="M169" s="85">
        <v>4</v>
      </c>
      <c r="N169" s="85">
        <v>4</v>
      </c>
      <c r="O169" s="85">
        <v>4</v>
      </c>
      <c r="P169" s="85">
        <v>4</v>
      </c>
      <c r="Q169" s="85">
        <v>4</v>
      </c>
      <c r="R169" s="85">
        <v>4</v>
      </c>
      <c r="S169" s="85">
        <v>4</v>
      </c>
      <c r="T169" s="85">
        <v>4</v>
      </c>
      <c r="U169" s="85">
        <v>4</v>
      </c>
      <c r="V169" s="85"/>
      <c r="W169" s="29">
        <f t="shared" si="10"/>
        <v>40</v>
      </c>
      <c r="X169" s="57"/>
      <c r="Y169" s="86">
        <v>205.17</v>
      </c>
      <c r="Z169" s="38">
        <f t="shared" si="12"/>
        <v>8518.6584000000003</v>
      </c>
      <c r="AA169" s="47"/>
      <c r="AB169" s="32" t="s">
        <v>84</v>
      </c>
      <c r="AC169" s="35" t="s">
        <v>142</v>
      </c>
      <c r="AD169" s="36" t="s">
        <v>120</v>
      </c>
      <c r="AE169" s="36"/>
      <c r="AF169" s="35" t="s">
        <v>144</v>
      </c>
      <c r="AG169" s="35" t="s">
        <v>1199</v>
      </c>
      <c r="AH169" s="39" t="s">
        <v>1160</v>
      </c>
      <c r="AI169" s="36" t="s">
        <v>141</v>
      </c>
    </row>
    <row r="170" spans="1:35" s="34" customFormat="1" ht="40.5" customHeight="1" x14ac:dyDescent="0.25">
      <c r="A170" s="48" t="s">
        <v>83</v>
      </c>
      <c r="B170" s="24" t="s">
        <v>1150</v>
      </c>
      <c r="C170" s="61" t="s">
        <v>1151</v>
      </c>
      <c r="D170" s="37"/>
      <c r="E170" s="60" t="s">
        <v>1154</v>
      </c>
      <c r="F170" s="37"/>
      <c r="G170" s="28">
        <v>796</v>
      </c>
      <c r="H170" s="28" t="s">
        <v>231</v>
      </c>
      <c r="I170" s="36" t="s">
        <v>139</v>
      </c>
      <c r="J170" s="37"/>
      <c r="K170" s="85"/>
      <c r="L170" s="85">
        <v>6.5</v>
      </c>
      <c r="M170" s="85">
        <v>6.5</v>
      </c>
      <c r="N170" s="85">
        <v>6.5</v>
      </c>
      <c r="O170" s="85">
        <v>6.5</v>
      </c>
      <c r="P170" s="85">
        <v>6.5</v>
      </c>
      <c r="Q170" s="85">
        <v>6.5</v>
      </c>
      <c r="R170" s="85">
        <v>6.5</v>
      </c>
      <c r="S170" s="85">
        <v>6.5</v>
      </c>
      <c r="T170" s="85">
        <v>6.5</v>
      </c>
      <c r="U170" s="85">
        <v>6.5</v>
      </c>
      <c r="V170" s="85"/>
      <c r="W170" s="29">
        <f t="shared" si="10"/>
        <v>65</v>
      </c>
      <c r="X170" s="57"/>
      <c r="Y170" s="86">
        <v>680.5</v>
      </c>
      <c r="Z170" s="38">
        <f t="shared" si="12"/>
        <v>45913.334999999999</v>
      </c>
      <c r="AA170" s="47"/>
      <c r="AB170" s="32" t="s">
        <v>84</v>
      </c>
      <c r="AC170" s="35" t="s">
        <v>142</v>
      </c>
      <c r="AD170" s="36" t="s">
        <v>120</v>
      </c>
      <c r="AE170" s="36"/>
      <c r="AF170" s="35" t="s">
        <v>144</v>
      </c>
      <c r="AG170" s="35" t="s">
        <v>1199</v>
      </c>
      <c r="AH170" s="39" t="s">
        <v>1160</v>
      </c>
      <c r="AI170" s="36" t="s">
        <v>141</v>
      </c>
    </row>
    <row r="171" spans="1:35" s="34" customFormat="1" ht="39.75" customHeight="1" x14ac:dyDescent="0.25">
      <c r="A171" s="48" t="s">
        <v>83</v>
      </c>
      <c r="B171" s="24" t="s">
        <v>1150</v>
      </c>
      <c r="C171" s="61" t="s">
        <v>1151</v>
      </c>
      <c r="D171" s="37"/>
      <c r="E171" s="60" t="s">
        <v>424</v>
      </c>
      <c r="F171" s="37"/>
      <c r="G171" s="28">
        <v>796</v>
      </c>
      <c r="H171" s="28" t="s">
        <v>231</v>
      </c>
      <c r="I171" s="36" t="s">
        <v>139</v>
      </c>
      <c r="J171" s="37"/>
      <c r="K171" s="85">
        <v>1</v>
      </c>
      <c r="L171" s="85"/>
      <c r="M171" s="85">
        <v>1</v>
      </c>
      <c r="N171" s="85"/>
      <c r="O171" s="85"/>
      <c r="P171" s="85">
        <v>1</v>
      </c>
      <c r="Q171" s="85"/>
      <c r="R171" s="85"/>
      <c r="S171" s="85">
        <v>1</v>
      </c>
      <c r="T171" s="85"/>
      <c r="U171" s="85">
        <v>1</v>
      </c>
      <c r="V171" s="85"/>
      <c r="W171" s="29">
        <f t="shared" si="10"/>
        <v>5</v>
      </c>
      <c r="X171" s="57"/>
      <c r="Y171" s="86">
        <v>461.67</v>
      </c>
      <c r="Z171" s="38">
        <f t="shared" si="12"/>
        <v>2396.0673000000002</v>
      </c>
      <c r="AA171" s="47"/>
      <c r="AB171" s="32" t="s">
        <v>84</v>
      </c>
      <c r="AC171" s="35" t="s">
        <v>142</v>
      </c>
      <c r="AD171" s="36" t="s">
        <v>120</v>
      </c>
      <c r="AE171" s="36"/>
      <c r="AF171" s="35" t="s">
        <v>144</v>
      </c>
      <c r="AG171" s="35" t="s">
        <v>1199</v>
      </c>
      <c r="AH171" s="39" t="s">
        <v>1160</v>
      </c>
      <c r="AI171" s="36" t="s">
        <v>141</v>
      </c>
    </row>
    <row r="172" spans="1:35" s="34" customFormat="1" ht="40.5" customHeight="1" x14ac:dyDescent="0.25">
      <c r="A172" s="48" t="s">
        <v>83</v>
      </c>
      <c r="B172" s="24" t="s">
        <v>1150</v>
      </c>
      <c r="C172" s="61" t="s">
        <v>1151</v>
      </c>
      <c r="D172" s="37"/>
      <c r="E172" s="60" t="s">
        <v>1155</v>
      </c>
      <c r="F172" s="37"/>
      <c r="G172" s="28">
        <v>796</v>
      </c>
      <c r="H172" s="28" t="s">
        <v>231</v>
      </c>
      <c r="I172" s="36" t="s">
        <v>139</v>
      </c>
      <c r="J172" s="37"/>
      <c r="K172" s="85"/>
      <c r="L172" s="85">
        <v>8</v>
      </c>
      <c r="M172" s="85">
        <v>8</v>
      </c>
      <c r="N172" s="85">
        <v>8</v>
      </c>
      <c r="O172" s="85">
        <v>8</v>
      </c>
      <c r="P172" s="85">
        <v>8</v>
      </c>
      <c r="Q172" s="85">
        <v>8</v>
      </c>
      <c r="R172" s="85">
        <v>8</v>
      </c>
      <c r="S172" s="85">
        <v>8</v>
      </c>
      <c r="T172" s="85">
        <v>8</v>
      </c>
      <c r="U172" s="85">
        <v>8</v>
      </c>
      <c r="V172" s="85"/>
      <c r="W172" s="29">
        <f t="shared" si="10"/>
        <v>80</v>
      </c>
      <c r="X172" s="57"/>
      <c r="Y172" s="86">
        <v>213.16</v>
      </c>
      <c r="Z172" s="38">
        <f t="shared" si="12"/>
        <v>17700.806400000001</v>
      </c>
      <c r="AA172" s="47"/>
      <c r="AB172" s="32" t="s">
        <v>84</v>
      </c>
      <c r="AC172" s="35" t="s">
        <v>142</v>
      </c>
      <c r="AD172" s="36" t="s">
        <v>120</v>
      </c>
      <c r="AE172" s="36"/>
      <c r="AF172" s="35" t="s">
        <v>144</v>
      </c>
      <c r="AG172" s="35" t="s">
        <v>1199</v>
      </c>
      <c r="AH172" s="39" t="s">
        <v>1160</v>
      </c>
      <c r="AI172" s="36" t="s">
        <v>141</v>
      </c>
    </row>
    <row r="173" spans="1:35" s="34" customFormat="1" ht="40.5" customHeight="1" x14ac:dyDescent="0.25">
      <c r="A173" s="48" t="s">
        <v>83</v>
      </c>
      <c r="B173" s="24" t="s">
        <v>1150</v>
      </c>
      <c r="C173" s="61" t="s">
        <v>1151</v>
      </c>
      <c r="D173" s="37"/>
      <c r="E173" s="60" t="s">
        <v>1156</v>
      </c>
      <c r="F173" s="37"/>
      <c r="G173" s="28">
        <v>796</v>
      </c>
      <c r="H173" s="28" t="s">
        <v>231</v>
      </c>
      <c r="I173" s="36" t="s">
        <v>139</v>
      </c>
      <c r="J173" s="37"/>
      <c r="K173" s="85"/>
      <c r="L173" s="85">
        <v>8</v>
      </c>
      <c r="M173" s="85">
        <v>8</v>
      </c>
      <c r="N173" s="85">
        <v>8</v>
      </c>
      <c r="O173" s="85">
        <v>8</v>
      </c>
      <c r="P173" s="85">
        <v>8</v>
      </c>
      <c r="Q173" s="85">
        <v>8</v>
      </c>
      <c r="R173" s="85">
        <v>8</v>
      </c>
      <c r="S173" s="85">
        <v>8</v>
      </c>
      <c r="T173" s="85">
        <v>8</v>
      </c>
      <c r="U173" s="85">
        <v>8</v>
      </c>
      <c r="V173" s="85"/>
      <c r="W173" s="29">
        <f t="shared" si="10"/>
        <v>80</v>
      </c>
      <c r="X173" s="57"/>
      <c r="Y173" s="86">
        <v>239.67</v>
      </c>
      <c r="Z173" s="38">
        <f t="shared" si="12"/>
        <v>19902.196799999998</v>
      </c>
      <c r="AA173" s="47"/>
      <c r="AB173" s="32" t="s">
        <v>84</v>
      </c>
      <c r="AC173" s="35" t="s">
        <v>142</v>
      </c>
      <c r="AD173" s="36" t="s">
        <v>120</v>
      </c>
      <c r="AE173" s="36"/>
      <c r="AF173" s="35" t="s">
        <v>144</v>
      </c>
      <c r="AG173" s="35" t="s">
        <v>1199</v>
      </c>
      <c r="AH173" s="39" t="s">
        <v>1160</v>
      </c>
      <c r="AI173" s="36" t="s">
        <v>141</v>
      </c>
    </row>
    <row r="174" spans="1:35" s="34" customFormat="1" ht="40.5" customHeight="1" x14ac:dyDescent="0.25">
      <c r="A174" s="48" t="s">
        <v>83</v>
      </c>
      <c r="B174" s="24" t="s">
        <v>1150</v>
      </c>
      <c r="C174" s="61" t="s">
        <v>1151</v>
      </c>
      <c r="D174" s="37"/>
      <c r="E174" s="60" t="s">
        <v>1157</v>
      </c>
      <c r="F174" s="37"/>
      <c r="G174" s="28">
        <v>796</v>
      </c>
      <c r="H174" s="28" t="s">
        <v>231</v>
      </c>
      <c r="I174" s="36" t="s">
        <v>139</v>
      </c>
      <c r="J174" s="37"/>
      <c r="K174" s="85"/>
      <c r="L174" s="85">
        <v>2</v>
      </c>
      <c r="M174" s="85">
        <v>2</v>
      </c>
      <c r="N174" s="85">
        <v>2</v>
      </c>
      <c r="O174" s="85">
        <v>2</v>
      </c>
      <c r="P174" s="85">
        <v>2</v>
      </c>
      <c r="Q174" s="85">
        <v>2</v>
      </c>
      <c r="R174" s="85">
        <v>2</v>
      </c>
      <c r="S174" s="85">
        <v>2</v>
      </c>
      <c r="T174" s="85">
        <v>2</v>
      </c>
      <c r="U174" s="85">
        <v>2</v>
      </c>
      <c r="V174" s="85"/>
      <c r="W174" s="29">
        <f t="shared" si="10"/>
        <v>20</v>
      </c>
      <c r="X174" s="57"/>
      <c r="Y174" s="86">
        <v>250.11</v>
      </c>
      <c r="Z174" s="38">
        <f t="shared" si="12"/>
        <v>5192.2836000000007</v>
      </c>
      <c r="AA174" s="47"/>
      <c r="AB174" s="32" t="s">
        <v>84</v>
      </c>
      <c r="AC174" s="35" t="s">
        <v>142</v>
      </c>
      <c r="AD174" s="36" t="s">
        <v>120</v>
      </c>
      <c r="AE174" s="36"/>
      <c r="AF174" s="35" t="s">
        <v>144</v>
      </c>
      <c r="AG174" s="35" t="s">
        <v>1199</v>
      </c>
      <c r="AH174" s="39" t="s">
        <v>1160</v>
      </c>
      <c r="AI174" s="36" t="s">
        <v>141</v>
      </c>
    </row>
    <row r="175" spans="1:35" s="34" customFormat="1" ht="40.5" customHeight="1" x14ac:dyDescent="0.25">
      <c r="A175" s="48" t="s">
        <v>83</v>
      </c>
      <c r="B175" s="24" t="s">
        <v>1150</v>
      </c>
      <c r="C175" s="61" t="s">
        <v>1151</v>
      </c>
      <c r="D175" s="37"/>
      <c r="E175" s="60" t="s">
        <v>151</v>
      </c>
      <c r="F175" s="37"/>
      <c r="G175" s="28">
        <v>796</v>
      </c>
      <c r="H175" s="28" t="s">
        <v>231</v>
      </c>
      <c r="I175" s="36" t="s">
        <v>139</v>
      </c>
      <c r="J175" s="37"/>
      <c r="K175" s="85"/>
      <c r="L175" s="85">
        <v>1</v>
      </c>
      <c r="M175" s="85">
        <v>1</v>
      </c>
      <c r="N175" s="85">
        <v>1</v>
      </c>
      <c r="O175" s="85">
        <v>1</v>
      </c>
      <c r="P175" s="85">
        <v>1</v>
      </c>
      <c r="Q175" s="85">
        <v>1</v>
      </c>
      <c r="R175" s="85">
        <v>1</v>
      </c>
      <c r="S175" s="85">
        <v>1</v>
      </c>
      <c r="T175" s="85">
        <v>1</v>
      </c>
      <c r="U175" s="85">
        <v>1</v>
      </c>
      <c r="V175" s="85"/>
      <c r="W175" s="29">
        <f t="shared" si="10"/>
        <v>10</v>
      </c>
      <c r="X175" s="57"/>
      <c r="Y175" s="86">
        <v>390.67</v>
      </c>
      <c r="Z175" s="38">
        <f t="shared" si="12"/>
        <v>4055.1546000000003</v>
      </c>
      <c r="AA175" s="47"/>
      <c r="AB175" s="32" t="s">
        <v>84</v>
      </c>
      <c r="AC175" s="35" t="s">
        <v>142</v>
      </c>
      <c r="AD175" s="36" t="s">
        <v>120</v>
      </c>
      <c r="AE175" s="36"/>
      <c r="AF175" s="35" t="s">
        <v>144</v>
      </c>
      <c r="AG175" s="35" t="s">
        <v>1199</v>
      </c>
      <c r="AH175" s="39" t="s">
        <v>1160</v>
      </c>
      <c r="AI175" s="36" t="s">
        <v>141</v>
      </c>
    </row>
    <row r="176" spans="1:35" s="34" customFormat="1" ht="40.5" customHeight="1" x14ac:dyDescent="0.25">
      <c r="A176" s="48" t="s">
        <v>83</v>
      </c>
      <c r="B176" s="24" t="s">
        <v>1150</v>
      </c>
      <c r="C176" s="61" t="s">
        <v>1151</v>
      </c>
      <c r="D176" s="37"/>
      <c r="E176" s="60" t="s">
        <v>1158</v>
      </c>
      <c r="F176" s="37"/>
      <c r="G176" s="28">
        <v>796</v>
      </c>
      <c r="H176" s="28" t="s">
        <v>231</v>
      </c>
      <c r="I176" s="36" t="s">
        <v>139</v>
      </c>
      <c r="J176" s="37"/>
      <c r="K176" s="85"/>
      <c r="L176" s="85">
        <v>2</v>
      </c>
      <c r="M176" s="85">
        <v>2</v>
      </c>
      <c r="N176" s="85">
        <v>2</v>
      </c>
      <c r="O176" s="85">
        <v>2</v>
      </c>
      <c r="P176" s="85">
        <v>2</v>
      </c>
      <c r="Q176" s="85">
        <v>2</v>
      </c>
      <c r="R176" s="85">
        <v>2</v>
      </c>
      <c r="S176" s="85">
        <v>2</v>
      </c>
      <c r="T176" s="85">
        <v>2</v>
      </c>
      <c r="U176" s="85">
        <v>2</v>
      </c>
      <c r="V176" s="85"/>
      <c r="W176" s="29">
        <f t="shared" si="10"/>
        <v>20</v>
      </c>
      <c r="X176" s="57"/>
      <c r="Y176" s="86">
        <v>646.33000000000004</v>
      </c>
      <c r="Z176" s="38">
        <f t="shared" si="12"/>
        <v>13417.810800000001</v>
      </c>
      <c r="AA176" s="47"/>
      <c r="AB176" s="32" t="s">
        <v>84</v>
      </c>
      <c r="AC176" s="35" t="s">
        <v>142</v>
      </c>
      <c r="AD176" s="36" t="s">
        <v>120</v>
      </c>
      <c r="AE176" s="36"/>
      <c r="AF176" s="35" t="s">
        <v>144</v>
      </c>
      <c r="AG176" s="35" t="s">
        <v>1199</v>
      </c>
      <c r="AH176" s="39" t="s">
        <v>1160</v>
      </c>
      <c r="AI176" s="36" t="s">
        <v>141</v>
      </c>
    </row>
    <row r="177" spans="1:35" s="34" customFormat="1" ht="40.5" customHeight="1" x14ac:dyDescent="0.25">
      <c r="A177" s="23" t="s">
        <v>85</v>
      </c>
      <c r="B177" s="24" t="s">
        <v>145</v>
      </c>
      <c r="C177" s="61" t="s">
        <v>146</v>
      </c>
      <c r="D177" s="37"/>
      <c r="E177" s="26" t="s">
        <v>172</v>
      </c>
      <c r="F177" s="37"/>
      <c r="G177" s="28">
        <v>796</v>
      </c>
      <c r="H177" s="28" t="s">
        <v>231</v>
      </c>
      <c r="I177" s="27" t="s">
        <v>139</v>
      </c>
      <c r="J177" s="37"/>
      <c r="K177" s="37">
        <v>1000</v>
      </c>
      <c r="L177" s="37">
        <v>1000</v>
      </c>
      <c r="M177" s="37">
        <v>1000</v>
      </c>
      <c r="N177" s="37">
        <v>1260</v>
      </c>
      <c r="O177" s="37">
        <v>1260</v>
      </c>
      <c r="P177" s="37">
        <v>1260</v>
      </c>
      <c r="Q177" s="37">
        <v>1260</v>
      </c>
      <c r="R177" s="37">
        <v>1260</v>
      </c>
      <c r="S177" s="37">
        <v>1260</v>
      </c>
      <c r="T177" s="37">
        <v>1260</v>
      </c>
      <c r="U177" s="37">
        <v>1260</v>
      </c>
      <c r="V177" s="37">
        <v>1200</v>
      </c>
      <c r="W177" s="29">
        <f t="shared" ref="W177:W188" si="13">SUM(J177:V177)</f>
        <v>14280</v>
      </c>
      <c r="X177" s="29"/>
      <c r="Y177" s="30">
        <v>6.5</v>
      </c>
      <c r="Z177" s="30">
        <f>Y177*W177*1.038</f>
        <v>96347.16</v>
      </c>
      <c r="AA177" s="31"/>
      <c r="AB177" s="32" t="s">
        <v>84</v>
      </c>
      <c r="AC177" s="25" t="s">
        <v>142</v>
      </c>
      <c r="AD177" s="27" t="s">
        <v>120</v>
      </c>
      <c r="AE177" s="27"/>
      <c r="AF177" s="25" t="s">
        <v>144</v>
      </c>
      <c r="AG177" s="25" t="s">
        <v>1321</v>
      </c>
      <c r="AH177" s="33" t="s">
        <v>140</v>
      </c>
      <c r="AI177" s="27" t="s">
        <v>141</v>
      </c>
    </row>
    <row r="178" spans="1:35" s="34" customFormat="1" ht="40.5" customHeight="1" x14ac:dyDescent="0.25">
      <c r="A178" s="48" t="s">
        <v>85</v>
      </c>
      <c r="B178" s="24" t="s">
        <v>145</v>
      </c>
      <c r="C178" s="61" t="s">
        <v>146</v>
      </c>
      <c r="D178" s="40"/>
      <c r="E178" s="26" t="s">
        <v>1219</v>
      </c>
      <c r="F178" s="41"/>
      <c r="G178" s="28">
        <v>796</v>
      </c>
      <c r="H178" s="28" t="s">
        <v>231</v>
      </c>
      <c r="I178" s="36" t="s">
        <v>139</v>
      </c>
      <c r="J178" s="40"/>
      <c r="K178" s="37">
        <v>10</v>
      </c>
      <c r="L178" s="37">
        <v>10</v>
      </c>
      <c r="M178" s="37">
        <v>10</v>
      </c>
      <c r="N178" s="37">
        <v>10</v>
      </c>
      <c r="O178" s="37">
        <v>10</v>
      </c>
      <c r="P178" s="37">
        <v>10</v>
      </c>
      <c r="Q178" s="37">
        <v>10</v>
      </c>
      <c r="R178" s="37">
        <v>10</v>
      </c>
      <c r="S178" s="37">
        <v>10</v>
      </c>
      <c r="T178" s="37">
        <v>10</v>
      </c>
      <c r="U178" s="37">
        <v>10</v>
      </c>
      <c r="V178" s="37">
        <v>10</v>
      </c>
      <c r="W178" s="29">
        <f t="shared" si="13"/>
        <v>120</v>
      </c>
      <c r="X178" s="49"/>
      <c r="Y178" s="38">
        <v>29.23</v>
      </c>
      <c r="Z178" s="30">
        <f t="shared" ref="Z178:Z188" si="14">Y178*W178*1.038</f>
        <v>3640.8888000000002</v>
      </c>
      <c r="AA178" s="47"/>
      <c r="AB178" s="32" t="s">
        <v>84</v>
      </c>
      <c r="AC178" s="35" t="s">
        <v>142</v>
      </c>
      <c r="AD178" s="36" t="s">
        <v>120</v>
      </c>
      <c r="AE178" s="36"/>
      <c r="AF178" s="35" t="s">
        <v>144</v>
      </c>
      <c r="AG178" s="35" t="s">
        <v>1321</v>
      </c>
      <c r="AH178" s="39" t="s">
        <v>140</v>
      </c>
      <c r="AI178" s="36" t="s">
        <v>141</v>
      </c>
    </row>
    <row r="179" spans="1:35" s="34" customFormat="1" ht="40.5" customHeight="1" x14ac:dyDescent="0.25">
      <c r="A179" s="48" t="s">
        <v>85</v>
      </c>
      <c r="B179" s="24" t="s">
        <v>145</v>
      </c>
      <c r="C179" s="61" t="s">
        <v>146</v>
      </c>
      <c r="D179" s="40"/>
      <c r="E179" s="26" t="s">
        <v>1267</v>
      </c>
      <c r="F179" s="41"/>
      <c r="G179" s="28">
        <v>796</v>
      </c>
      <c r="H179" s="28" t="s">
        <v>231</v>
      </c>
      <c r="I179" s="36" t="s">
        <v>139</v>
      </c>
      <c r="J179" s="40"/>
      <c r="K179" s="37"/>
      <c r="L179" s="37">
        <v>10</v>
      </c>
      <c r="M179" s="37">
        <v>10</v>
      </c>
      <c r="N179" s="37">
        <v>10</v>
      </c>
      <c r="O179" s="37">
        <v>10</v>
      </c>
      <c r="P179" s="37">
        <v>10</v>
      </c>
      <c r="Q179" s="37">
        <v>10</v>
      </c>
      <c r="R179" s="37">
        <v>10</v>
      </c>
      <c r="S179" s="37">
        <v>10</v>
      </c>
      <c r="T179" s="37"/>
      <c r="U179" s="37">
        <v>10</v>
      </c>
      <c r="V179" s="37"/>
      <c r="W179" s="29">
        <f t="shared" si="13"/>
        <v>90</v>
      </c>
      <c r="X179" s="49"/>
      <c r="Y179" s="38">
        <v>427.22</v>
      </c>
      <c r="Z179" s="30">
        <f t="shared" si="14"/>
        <v>39910.892400000004</v>
      </c>
      <c r="AA179" s="47"/>
      <c r="AB179" s="32" t="s">
        <v>84</v>
      </c>
      <c r="AC179" s="35" t="s">
        <v>142</v>
      </c>
      <c r="AD179" s="36" t="s">
        <v>120</v>
      </c>
      <c r="AE179" s="36"/>
      <c r="AF179" s="35" t="s">
        <v>144</v>
      </c>
      <c r="AG179" s="35" t="s">
        <v>1321</v>
      </c>
      <c r="AH179" s="39" t="s">
        <v>140</v>
      </c>
      <c r="AI179" s="36" t="s">
        <v>141</v>
      </c>
    </row>
    <row r="180" spans="1:35" s="34" customFormat="1" ht="40.5" customHeight="1" x14ac:dyDescent="0.25">
      <c r="A180" s="48" t="s">
        <v>85</v>
      </c>
      <c r="B180" s="24" t="s">
        <v>145</v>
      </c>
      <c r="C180" s="61" t="s">
        <v>146</v>
      </c>
      <c r="D180" s="40"/>
      <c r="E180" s="26" t="s">
        <v>1282</v>
      </c>
      <c r="F180" s="41"/>
      <c r="G180" s="28">
        <v>796</v>
      </c>
      <c r="H180" s="28" t="s">
        <v>231</v>
      </c>
      <c r="I180" s="36" t="s">
        <v>139</v>
      </c>
      <c r="J180" s="40"/>
      <c r="K180" s="37">
        <v>10</v>
      </c>
      <c r="L180" s="37">
        <v>10</v>
      </c>
      <c r="M180" s="37">
        <v>10</v>
      </c>
      <c r="N180" s="37">
        <v>10</v>
      </c>
      <c r="O180" s="37">
        <v>10</v>
      </c>
      <c r="P180" s="37">
        <v>10</v>
      </c>
      <c r="Q180" s="37">
        <v>10</v>
      </c>
      <c r="R180" s="37">
        <v>10</v>
      </c>
      <c r="S180" s="37">
        <v>10</v>
      </c>
      <c r="T180" s="37">
        <v>10</v>
      </c>
      <c r="U180" s="37">
        <v>10</v>
      </c>
      <c r="V180" s="37">
        <v>10</v>
      </c>
      <c r="W180" s="29">
        <f t="shared" si="13"/>
        <v>120</v>
      </c>
      <c r="X180" s="49"/>
      <c r="Y180" s="38">
        <v>65.38</v>
      </c>
      <c r="Z180" s="30">
        <f t="shared" si="14"/>
        <v>8143.7327999999998</v>
      </c>
      <c r="AA180" s="47"/>
      <c r="AB180" s="32" t="s">
        <v>84</v>
      </c>
      <c r="AC180" s="35" t="s">
        <v>142</v>
      </c>
      <c r="AD180" s="36" t="s">
        <v>120</v>
      </c>
      <c r="AE180" s="36"/>
      <c r="AF180" s="35" t="s">
        <v>144</v>
      </c>
      <c r="AG180" s="35" t="s">
        <v>1321</v>
      </c>
      <c r="AH180" s="39" t="s">
        <v>140</v>
      </c>
      <c r="AI180" s="36" t="s">
        <v>141</v>
      </c>
    </row>
    <row r="181" spans="1:35" s="34" customFormat="1" ht="40.5" customHeight="1" x14ac:dyDescent="0.25">
      <c r="A181" s="48" t="s">
        <v>85</v>
      </c>
      <c r="B181" s="24" t="s">
        <v>1358</v>
      </c>
      <c r="C181" s="61" t="s">
        <v>1405</v>
      </c>
      <c r="D181" s="40"/>
      <c r="E181" s="26" t="s">
        <v>1304</v>
      </c>
      <c r="F181" s="41"/>
      <c r="G181" s="28">
        <v>796</v>
      </c>
      <c r="H181" s="28" t="s">
        <v>231</v>
      </c>
      <c r="I181" s="36" t="s">
        <v>139</v>
      </c>
      <c r="J181" s="40"/>
      <c r="K181" s="37">
        <v>5</v>
      </c>
      <c r="L181" s="37">
        <v>5</v>
      </c>
      <c r="M181" s="37">
        <v>5</v>
      </c>
      <c r="N181" s="37">
        <v>5</v>
      </c>
      <c r="O181" s="37">
        <v>5</v>
      </c>
      <c r="P181" s="37">
        <v>5</v>
      </c>
      <c r="Q181" s="37">
        <v>5</v>
      </c>
      <c r="R181" s="37">
        <v>5</v>
      </c>
      <c r="S181" s="37">
        <v>5</v>
      </c>
      <c r="T181" s="37">
        <v>5</v>
      </c>
      <c r="U181" s="37">
        <v>5</v>
      </c>
      <c r="V181" s="37">
        <v>5</v>
      </c>
      <c r="W181" s="29">
        <f t="shared" si="13"/>
        <v>60</v>
      </c>
      <c r="X181" s="49"/>
      <c r="Y181" s="38">
        <v>123.18</v>
      </c>
      <c r="Z181" s="30">
        <f t="shared" si="14"/>
        <v>7671.6504000000004</v>
      </c>
      <c r="AA181" s="47"/>
      <c r="AB181" s="32" t="s">
        <v>84</v>
      </c>
      <c r="AC181" s="35" t="s">
        <v>142</v>
      </c>
      <c r="AD181" s="36" t="s">
        <v>120</v>
      </c>
      <c r="AE181" s="36"/>
      <c r="AF181" s="35" t="s">
        <v>144</v>
      </c>
      <c r="AG181" s="35" t="s">
        <v>1321</v>
      </c>
      <c r="AH181" s="39" t="s">
        <v>140</v>
      </c>
      <c r="AI181" s="36" t="s">
        <v>141</v>
      </c>
    </row>
    <row r="182" spans="1:35" s="34" customFormat="1" ht="40.5" customHeight="1" x14ac:dyDescent="0.25">
      <c r="A182" s="48" t="s">
        <v>85</v>
      </c>
      <c r="B182" s="24" t="s">
        <v>590</v>
      </c>
      <c r="C182" s="61" t="s">
        <v>585</v>
      </c>
      <c r="D182" s="40"/>
      <c r="E182" s="26" t="s">
        <v>417</v>
      </c>
      <c r="F182" s="41"/>
      <c r="G182" s="28">
        <v>796</v>
      </c>
      <c r="H182" s="28" t="s">
        <v>231</v>
      </c>
      <c r="I182" s="36" t="s">
        <v>139</v>
      </c>
      <c r="J182" s="40"/>
      <c r="K182" s="37">
        <v>100</v>
      </c>
      <c r="L182" s="37">
        <v>100</v>
      </c>
      <c r="M182" s="37">
        <v>100</v>
      </c>
      <c r="N182" s="37">
        <v>100</v>
      </c>
      <c r="O182" s="37">
        <v>100</v>
      </c>
      <c r="P182" s="37">
        <v>100</v>
      </c>
      <c r="Q182" s="37">
        <v>100</v>
      </c>
      <c r="R182" s="37">
        <v>100</v>
      </c>
      <c r="S182" s="37">
        <v>100</v>
      </c>
      <c r="T182" s="37">
        <v>100</v>
      </c>
      <c r="U182" s="37">
        <v>100</v>
      </c>
      <c r="V182" s="37">
        <v>100</v>
      </c>
      <c r="W182" s="29">
        <f t="shared" si="13"/>
        <v>1200</v>
      </c>
      <c r="X182" s="49"/>
      <c r="Y182" s="38">
        <v>29.55</v>
      </c>
      <c r="Z182" s="30">
        <f t="shared" si="14"/>
        <v>36807.480000000003</v>
      </c>
      <c r="AA182" s="47"/>
      <c r="AB182" s="32" t="s">
        <v>84</v>
      </c>
      <c r="AC182" s="35" t="s">
        <v>142</v>
      </c>
      <c r="AD182" s="36" t="s">
        <v>120</v>
      </c>
      <c r="AE182" s="36"/>
      <c r="AF182" s="35" t="s">
        <v>144</v>
      </c>
      <c r="AG182" s="35" t="s">
        <v>1321</v>
      </c>
      <c r="AH182" s="39" t="s">
        <v>140</v>
      </c>
      <c r="AI182" s="36" t="s">
        <v>141</v>
      </c>
    </row>
    <row r="183" spans="1:35" s="34" customFormat="1" ht="40.5" customHeight="1" x14ac:dyDescent="0.25">
      <c r="A183" s="48" t="s">
        <v>85</v>
      </c>
      <c r="B183" s="24" t="s">
        <v>625</v>
      </c>
      <c r="C183" s="61" t="s">
        <v>622</v>
      </c>
      <c r="D183" s="40"/>
      <c r="E183" s="26" t="s">
        <v>152</v>
      </c>
      <c r="F183" s="41"/>
      <c r="G183" s="28">
        <v>796</v>
      </c>
      <c r="H183" s="28" t="s">
        <v>231</v>
      </c>
      <c r="I183" s="36" t="s">
        <v>139</v>
      </c>
      <c r="J183" s="40"/>
      <c r="K183" s="37">
        <v>180</v>
      </c>
      <c r="L183" s="37">
        <v>180</v>
      </c>
      <c r="M183" s="37">
        <v>180</v>
      </c>
      <c r="N183" s="37">
        <v>180</v>
      </c>
      <c r="O183" s="37">
        <v>180</v>
      </c>
      <c r="P183" s="37">
        <v>180</v>
      </c>
      <c r="Q183" s="37">
        <v>180</v>
      </c>
      <c r="R183" s="37">
        <v>180</v>
      </c>
      <c r="S183" s="37">
        <v>180</v>
      </c>
      <c r="T183" s="37">
        <v>180</v>
      </c>
      <c r="U183" s="37">
        <v>180</v>
      </c>
      <c r="V183" s="37">
        <v>180</v>
      </c>
      <c r="W183" s="29">
        <f t="shared" si="13"/>
        <v>2160</v>
      </c>
      <c r="X183" s="49"/>
      <c r="Y183" s="38">
        <v>41.67</v>
      </c>
      <c r="Z183" s="30">
        <f t="shared" si="14"/>
        <v>93427.473599999998</v>
      </c>
      <c r="AA183" s="47"/>
      <c r="AB183" s="32" t="s">
        <v>84</v>
      </c>
      <c r="AC183" s="35" t="s">
        <v>142</v>
      </c>
      <c r="AD183" s="36" t="s">
        <v>120</v>
      </c>
      <c r="AE183" s="36"/>
      <c r="AF183" s="35" t="s">
        <v>144</v>
      </c>
      <c r="AG183" s="35" t="s">
        <v>1321</v>
      </c>
      <c r="AH183" s="39" t="s">
        <v>140</v>
      </c>
      <c r="AI183" s="36" t="s">
        <v>141</v>
      </c>
    </row>
    <row r="184" spans="1:35" s="34" customFormat="1" ht="40.5" customHeight="1" x14ac:dyDescent="0.25">
      <c r="A184" s="48" t="s">
        <v>85</v>
      </c>
      <c r="B184" s="24" t="s">
        <v>627</v>
      </c>
      <c r="C184" s="61" t="s">
        <v>624</v>
      </c>
      <c r="D184" s="40"/>
      <c r="E184" s="26" t="s">
        <v>615</v>
      </c>
      <c r="F184" s="41"/>
      <c r="G184" s="28">
        <v>796</v>
      </c>
      <c r="H184" s="28" t="s">
        <v>231</v>
      </c>
      <c r="I184" s="36" t="s">
        <v>139</v>
      </c>
      <c r="J184" s="40"/>
      <c r="K184" s="37">
        <v>50</v>
      </c>
      <c r="L184" s="37">
        <v>50</v>
      </c>
      <c r="M184" s="37">
        <v>50</v>
      </c>
      <c r="N184" s="37">
        <v>50</v>
      </c>
      <c r="O184" s="37">
        <v>50</v>
      </c>
      <c r="P184" s="37">
        <v>50</v>
      </c>
      <c r="Q184" s="37">
        <v>50</v>
      </c>
      <c r="R184" s="37">
        <v>50</v>
      </c>
      <c r="S184" s="37">
        <v>50</v>
      </c>
      <c r="T184" s="37">
        <v>50</v>
      </c>
      <c r="U184" s="37">
        <v>50</v>
      </c>
      <c r="V184" s="37">
        <v>50</v>
      </c>
      <c r="W184" s="29">
        <f t="shared" si="13"/>
        <v>600</v>
      </c>
      <c r="X184" s="49"/>
      <c r="Y184" s="38">
        <v>95</v>
      </c>
      <c r="Z184" s="30">
        <f t="shared" si="14"/>
        <v>59166</v>
      </c>
      <c r="AA184" s="47"/>
      <c r="AB184" s="32" t="s">
        <v>84</v>
      </c>
      <c r="AC184" s="35" t="s">
        <v>142</v>
      </c>
      <c r="AD184" s="36" t="s">
        <v>120</v>
      </c>
      <c r="AE184" s="36"/>
      <c r="AF184" s="35" t="s">
        <v>144</v>
      </c>
      <c r="AG184" s="35" t="s">
        <v>1321</v>
      </c>
      <c r="AH184" s="39" t="s">
        <v>140</v>
      </c>
      <c r="AI184" s="36" t="s">
        <v>141</v>
      </c>
    </row>
    <row r="185" spans="1:35" s="34" customFormat="1" ht="40.5" customHeight="1" x14ac:dyDescent="0.25">
      <c r="A185" s="48" t="s">
        <v>85</v>
      </c>
      <c r="B185" s="24" t="s">
        <v>689</v>
      </c>
      <c r="C185" s="61" t="s">
        <v>688</v>
      </c>
      <c r="D185" s="40"/>
      <c r="E185" s="26" t="s">
        <v>169</v>
      </c>
      <c r="F185" s="41"/>
      <c r="G185" s="28">
        <v>796</v>
      </c>
      <c r="H185" s="28" t="s">
        <v>231</v>
      </c>
      <c r="I185" s="36" t="s">
        <v>139</v>
      </c>
      <c r="J185" s="40"/>
      <c r="K185" s="37">
        <v>300</v>
      </c>
      <c r="L185" s="37">
        <v>300</v>
      </c>
      <c r="M185" s="37">
        <v>300</v>
      </c>
      <c r="N185" s="37">
        <v>300</v>
      </c>
      <c r="O185" s="37">
        <v>300</v>
      </c>
      <c r="P185" s="37">
        <v>300</v>
      </c>
      <c r="Q185" s="37">
        <v>300</v>
      </c>
      <c r="R185" s="37">
        <v>300</v>
      </c>
      <c r="S185" s="37">
        <v>300</v>
      </c>
      <c r="T185" s="37">
        <v>300</v>
      </c>
      <c r="U185" s="37">
        <v>300</v>
      </c>
      <c r="V185" s="37">
        <v>300</v>
      </c>
      <c r="W185" s="29">
        <f t="shared" si="13"/>
        <v>3600</v>
      </c>
      <c r="X185" s="49"/>
      <c r="Y185" s="38">
        <v>19.829999999999998</v>
      </c>
      <c r="Z185" s="30">
        <f t="shared" si="14"/>
        <v>74100.744000000006</v>
      </c>
      <c r="AA185" s="47"/>
      <c r="AB185" s="32" t="s">
        <v>84</v>
      </c>
      <c r="AC185" s="35" t="s">
        <v>142</v>
      </c>
      <c r="AD185" s="36" t="s">
        <v>120</v>
      </c>
      <c r="AE185" s="36"/>
      <c r="AF185" s="35" t="s">
        <v>144</v>
      </c>
      <c r="AG185" s="35" t="s">
        <v>1321</v>
      </c>
      <c r="AH185" s="39" t="s">
        <v>140</v>
      </c>
      <c r="AI185" s="36" t="s">
        <v>141</v>
      </c>
    </row>
    <row r="186" spans="1:35" s="34" customFormat="1" ht="40.5" customHeight="1" x14ac:dyDescent="0.25">
      <c r="A186" s="48" t="s">
        <v>85</v>
      </c>
      <c r="B186" s="24" t="s">
        <v>1360</v>
      </c>
      <c r="C186" s="61" t="s">
        <v>1360</v>
      </c>
      <c r="D186" s="40"/>
      <c r="E186" s="26" t="s">
        <v>1345</v>
      </c>
      <c r="F186" s="41"/>
      <c r="G186" s="28">
        <v>796</v>
      </c>
      <c r="H186" s="28" t="s">
        <v>231</v>
      </c>
      <c r="I186" s="36" t="s">
        <v>139</v>
      </c>
      <c r="J186" s="40"/>
      <c r="K186" s="37">
        <v>15</v>
      </c>
      <c r="L186" s="37">
        <v>15</v>
      </c>
      <c r="M186" s="37">
        <v>15</v>
      </c>
      <c r="N186" s="37">
        <v>15</v>
      </c>
      <c r="O186" s="37">
        <v>15</v>
      </c>
      <c r="P186" s="37">
        <v>15</v>
      </c>
      <c r="Q186" s="37">
        <v>15</v>
      </c>
      <c r="R186" s="37">
        <v>15</v>
      </c>
      <c r="S186" s="37">
        <v>15</v>
      </c>
      <c r="T186" s="37">
        <v>15</v>
      </c>
      <c r="U186" s="37">
        <v>15</v>
      </c>
      <c r="V186" s="37">
        <v>15</v>
      </c>
      <c r="W186" s="29">
        <f t="shared" si="13"/>
        <v>180</v>
      </c>
      <c r="X186" s="49"/>
      <c r="Y186" s="38">
        <v>160</v>
      </c>
      <c r="Z186" s="30">
        <f t="shared" si="14"/>
        <v>29894.400000000001</v>
      </c>
      <c r="AA186" s="47"/>
      <c r="AB186" s="32" t="s">
        <v>84</v>
      </c>
      <c r="AC186" s="35" t="s">
        <v>142</v>
      </c>
      <c r="AD186" s="36" t="s">
        <v>120</v>
      </c>
      <c r="AE186" s="36"/>
      <c r="AF186" s="35" t="s">
        <v>144</v>
      </c>
      <c r="AG186" s="35" t="s">
        <v>1321</v>
      </c>
      <c r="AH186" s="39" t="s">
        <v>140</v>
      </c>
      <c r="AI186" s="36" t="s">
        <v>141</v>
      </c>
    </row>
    <row r="187" spans="1:35" s="34" customFormat="1" ht="40.5" customHeight="1" x14ac:dyDescent="0.25">
      <c r="A187" s="48" t="s">
        <v>85</v>
      </c>
      <c r="B187" s="24" t="s">
        <v>1360</v>
      </c>
      <c r="C187" s="61" t="s">
        <v>1360</v>
      </c>
      <c r="D187" s="40"/>
      <c r="E187" s="26" t="s">
        <v>1307</v>
      </c>
      <c r="F187" s="41"/>
      <c r="G187" s="28">
        <v>796</v>
      </c>
      <c r="H187" s="28" t="s">
        <v>231</v>
      </c>
      <c r="I187" s="36" t="s">
        <v>139</v>
      </c>
      <c r="J187" s="40"/>
      <c r="K187" s="37">
        <v>25</v>
      </c>
      <c r="L187" s="37">
        <v>25</v>
      </c>
      <c r="M187" s="37">
        <v>25</v>
      </c>
      <c r="N187" s="37">
        <v>25</v>
      </c>
      <c r="O187" s="37">
        <v>25</v>
      </c>
      <c r="P187" s="37">
        <v>25</v>
      </c>
      <c r="Q187" s="37">
        <v>25</v>
      </c>
      <c r="R187" s="37">
        <v>25</v>
      </c>
      <c r="S187" s="37">
        <v>25</v>
      </c>
      <c r="T187" s="37">
        <v>25</v>
      </c>
      <c r="U187" s="37">
        <v>25</v>
      </c>
      <c r="V187" s="37">
        <v>25</v>
      </c>
      <c r="W187" s="29">
        <f t="shared" si="13"/>
        <v>300</v>
      </c>
      <c r="X187" s="49"/>
      <c r="Y187" s="38">
        <v>120.82</v>
      </c>
      <c r="Z187" s="30">
        <f t="shared" si="14"/>
        <v>37623.347999999998</v>
      </c>
      <c r="AA187" s="47"/>
      <c r="AB187" s="32" t="s">
        <v>84</v>
      </c>
      <c r="AC187" s="35" t="s">
        <v>142</v>
      </c>
      <c r="AD187" s="36" t="s">
        <v>120</v>
      </c>
      <c r="AE187" s="36"/>
      <c r="AF187" s="35" t="s">
        <v>144</v>
      </c>
      <c r="AG187" s="35" t="s">
        <v>1321</v>
      </c>
      <c r="AH187" s="39" t="s">
        <v>140</v>
      </c>
      <c r="AI187" s="36" t="s">
        <v>141</v>
      </c>
    </row>
    <row r="188" spans="1:35" s="34" customFormat="1" ht="40.5" customHeight="1" x14ac:dyDescent="0.25">
      <c r="A188" s="48" t="s">
        <v>85</v>
      </c>
      <c r="B188" s="24" t="s">
        <v>1150</v>
      </c>
      <c r="C188" s="61" t="s">
        <v>1151</v>
      </c>
      <c r="D188" s="40"/>
      <c r="E188" s="26" t="s">
        <v>1156</v>
      </c>
      <c r="F188" s="41"/>
      <c r="G188" s="28">
        <v>796</v>
      </c>
      <c r="H188" s="28" t="s">
        <v>231</v>
      </c>
      <c r="I188" s="36" t="s">
        <v>139</v>
      </c>
      <c r="J188" s="40"/>
      <c r="K188" s="37"/>
      <c r="L188" s="37">
        <v>5</v>
      </c>
      <c r="M188" s="37">
        <v>5</v>
      </c>
      <c r="N188" s="37">
        <v>5</v>
      </c>
      <c r="O188" s="37">
        <v>5</v>
      </c>
      <c r="P188" s="37">
        <v>5</v>
      </c>
      <c r="Q188" s="37">
        <v>5</v>
      </c>
      <c r="R188" s="37">
        <v>5</v>
      </c>
      <c r="S188" s="37">
        <v>5</v>
      </c>
      <c r="T188" s="37">
        <v>5</v>
      </c>
      <c r="U188" s="37">
        <v>5</v>
      </c>
      <c r="V188" s="37"/>
      <c r="W188" s="29">
        <f t="shared" si="13"/>
        <v>50</v>
      </c>
      <c r="X188" s="49"/>
      <c r="Y188" s="38">
        <v>239.67</v>
      </c>
      <c r="Z188" s="30">
        <f t="shared" si="14"/>
        <v>12438.873</v>
      </c>
      <c r="AA188" s="47"/>
      <c r="AB188" s="32" t="s">
        <v>84</v>
      </c>
      <c r="AC188" s="35" t="s">
        <v>142</v>
      </c>
      <c r="AD188" s="36" t="s">
        <v>120</v>
      </c>
      <c r="AE188" s="36"/>
      <c r="AF188" s="35" t="s">
        <v>144</v>
      </c>
      <c r="AG188" s="35" t="s">
        <v>1321</v>
      </c>
      <c r="AH188" s="39" t="s">
        <v>140</v>
      </c>
      <c r="AI188" s="36" t="s">
        <v>141</v>
      </c>
    </row>
    <row r="189" spans="1:35" s="34" customFormat="1" ht="30" customHeight="1" x14ac:dyDescent="0.25">
      <c r="A189" s="37">
        <v>14</v>
      </c>
      <c r="B189" s="55" t="s">
        <v>927</v>
      </c>
      <c r="C189" s="55" t="s">
        <v>687</v>
      </c>
      <c r="D189" s="40"/>
      <c r="E189" s="83" t="s">
        <v>928</v>
      </c>
      <c r="F189" s="41"/>
      <c r="G189" s="56">
        <v>796</v>
      </c>
      <c r="H189" s="56" t="s">
        <v>231</v>
      </c>
      <c r="I189" s="27" t="s">
        <v>139</v>
      </c>
      <c r="J189" s="40"/>
      <c r="K189" s="83">
        <v>1</v>
      </c>
      <c r="L189" s="83"/>
      <c r="M189" s="83">
        <v>1</v>
      </c>
      <c r="N189" s="83"/>
      <c r="O189" s="83"/>
      <c r="P189" s="83">
        <v>1</v>
      </c>
      <c r="Q189" s="83"/>
      <c r="R189" s="83"/>
      <c r="S189" s="83">
        <v>1</v>
      </c>
      <c r="T189" s="83"/>
      <c r="U189" s="83"/>
      <c r="V189" s="83">
        <v>1</v>
      </c>
      <c r="W189" s="29">
        <f t="shared" ref="W189:W252" si="15">SUM(J189:V189)</f>
        <v>5</v>
      </c>
      <c r="X189" s="49"/>
      <c r="Y189" s="38">
        <v>249.42</v>
      </c>
      <c r="Z189" s="30">
        <f t="shared" ref="Z189:Z252" si="16">Y189*W189*1.038</f>
        <v>1294.4898000000001</v>
      </c>
      <c r="AA189" s="37"/>
      <c r="AB189" s="32" t="s">
        <v>84</v>
      </c>
      <c r="AC189" s="25" t="s">
        <v>142</v>
      </c>
      <c r="AD189" s="27" t="s">
        <v>120</v>
      </c>
      <c r="AE189" s="27"/>
      <c r="AF189" s="25" t="s">
        <v>144</v>
      </c>
      <c r="AG189" s="25" t="s">
        <v>1198</v>
      </c>
      <c r="AH189" s="33" t="s">
        <v>229</v>
      </c>
      <c r="AI189" s="27" t="s">
        <v>141</v>
      </c>
    </row>
    <row r="190" spans="1:35" s="34" customFormat="1" ht="30" customHeight="1" x14ac:dyDescent="0.25">
      <c r="A190" s="37">
        <v>14</v>
      </c>
      <c r="B190" s="55" t="s">
        <v>927</v>
      </c>
      <c r="C190" s="55" t="s">
        <v>687</v>
      </c>
      <c r="D190" s="40"/>
      <c r="E190" s="83" t="s">
        <v>929</v>
      </c>
      <c r="F190" s="41"/>
      <c r="G190" s="56">
        <v>796</v>
      </c>
      <c r="H190" s="56" t="s">
        <v>231</v>
      </c>
      <c r="I190" s="27" t="s">
        <v>139</v>
      </c>
      <c r="J190" s="40"/>
      <c r="K190" s="83">
        <v>1</v>
      </c>
      <c r="L190" s="83"/>
      <c r="M190" s="83">
        <v>1</v>
      </c>
      <c r="N190" s="83"/>
      <c r="O190" s="83"/>
      <c r="P190" s="83">
        <v>1</v>
      </c>
      <c r="Q190" s="83"/>
      <c r="R190" s="83"/>
      <c r="S190" s="83">
        <v>1</v>
      </c>
      <c r="T190" s="83"/>
      <c r="U190" s="83"/>
      <c r="V190" s="83">
        <v>1</v>
      </c>
      <c r="W190" s="29">
        <f t="shared" si="15"/>
        <v>5</v>
      </c>
      <c r="X190" s="49"/>
      <c r="Y190" s="38">
        <v>17.88</v>
      </c>
      <c r="Z190" s="30">
        <f t="shared" si="16"/>
        <v>92.797199999999989</v>
      </c>
      <c r="AA190" s="37"/>
      <c r="AB190" s="32" t="s">
        <v>84</v>
      </c>
      <c r="AC190" s="25" t="s">
        <v>142</v>
      </c>
      <c r="AD190" s="27" t="s">
        <v>120</v>
      </c>
      <c r="AE190" s="27"/>
      <c r="AF190" s="25" t="s">
        <v>144</v>
      </c>
      <c r="AG190" s="25" t="s">
        <v>1198</v>
      </c>
      <c r="AH190" s="33" t="s">
        <v>229</v>
      </c>
      <c r="AI190" s="27" t="s">
        <v>141</v>
      </c>
    </row>
    <row r="191" spans="1:35" s="34" customFormat="1" ht="30" customHeight="1" x14ac:dyDescent="0.25">
      <c r="A191" s="37">
        <v>14</v>
      </c>
      <c r="B191" s="55" t="s">
        <v>927</v>
      </c>
      <c r="C191" s="55" t="s">
        <v>687</v>
      </c>
      <c r="D191" s="40"/>
      <c r="E191" s="83" t="s">
        <v>930</v>
      </c>
      <c r="F191" s="41"/>
      <c r="G191" s="56">
        <v>796</v>
      </c>
      <c r="H191" s="56" t="s">
        <v>231</v>
      </c>
      <c r="I191" s="27" t="s">
        <v>139</v>
      </c>
      <c r="J191" s="40"/>
      <c r="K191" s="83"/>
      <c r="L191" s="83"/>
      <c r="M191" s="83"/>
      <c r="N191" s="83">
        <v>1</v>
      </c>
      <c r="O191" s="83"/>
      <c r="P191" s="83"/>
      <c r="Q191" s="83"/>
      <c r="R191" s="83">
        <v>1</v>
      </c>
      <c r="S191" s="83"/>
      <c r="T191" s="83"/>
      <c r="U191" s="83"/>
      <c r="V191" s="83">
        <v>1</v>
      </c>
      <c r="W191" s="29">
        <f t="shared" si="15"/>
        <v>3</v>
      </c>
      <c r="X191" s="49"/>
      <c r="Y191" s="38">
        <v>356.53</v>
      </c>
      <c r="Z191" s="30">
        <f t="shared" si="16"/>
        <v>1110.23442</v>
      </c>
      <c r="AA191" s="37"/>
      <c r="AB191" s="32" t="s">
        <v>84</v>
      </c>
      <c r="AC191" s="25" t="s">
        <v>142</v>
      </c>
      <c r="AD191" s="27" t="s">
        <v>120</v>
      </c>
      <c r="AE191" s="27"/>
      <c r="AF191" s="25" t="s">
        <v>144</v>
      </c>
      <c r="AG191" s="25" t="s">
        <v>1198</v>
      </c>
      <c r="AH191" s="33" t="s">
        <v>229</v>
      </c>
      <c r="AI191" s="27" t="s">
        <v>141</v>
      </c>
    </row>
    <row r="192" spans="1:35" s="34" customFormat="1" ht="30" customHeight="1" x14ac:dyDescent="0.25">
      <c r="A192" s="37">
        <v>14</v>
      </c>
      <c r="B192" s="55" t="s">
        <v>927</v>
      </c>
      <c r="C192" s="55" t="s">
        <v>687</v>
      </c>
      <c r="D192" s="40"/>
      <c r="E192" s="83" t="s">
        <v>931</v>
      </c>
      <c r="F192" s="41"/>
      <c r="G192" s="56">
        <v>796</v>
      </c>
      <c r="H192" s="56" t="s">
        <v>231</v>
      </c>
      <c r="I192" s="27" t="s">
        <v>139</v>
      </c>
      <c r="J192" s="40"/>
      <c r="K192" s="83"/>
      <c r="L192" s="83">
        <v>1</v>
      </c>
      <c r="M192" s="83">
        <v>1</v>
      </c>
      <c r="N192" s="83">
        <v>1</v>
      </c>
      <c r="O192" s="83">
        <v>1</v>
      </c>
      <c r="P192" s="83">
        <v>1</v>
      </c>
      <c r="Q192" s="83">
        <v>1</v>
      </c>
      <c r="R192" s="83">
        <v>1</v>
      </c>
      <c r="S192" s="83">
        <v>1</v>
      </c>
      <c r="T192" s="83">
        <v>1</v>
      </c>
      <c r="U192" s="83">
        <v>1</v>
      </c>
      <c r="V192" s="83"/>
      <c r="W192" s="29">
        <f t="shared" si="15"/>
        <v>10</v>
      </c>
      <c r="X192" s="49"/>
      <c r="Y192" s="38">
        <v>30.58</v>
      </c>
      <c r="Z192" s="30">
        <f t="shared" si="16"/>
        <v>317.42039999999997</v>
      </c>
      <c r="AA192" s="37"/>
      <c r="AB192" s="32" t="s">
        <v>84</v>
      </c>
      <c r="AC192" s="25" t="s">
        <v>142</v>
      </c>
      <c r="AD192" s="27" t="s">
        <v>120</v>
      </c>
      <c r="AE192" s="27"/>
      <c r="AF192" s="25" t="s">
        <v>144</v>
      </c>
      <c r="AG192" s="25" t="s">
        <v>1198</v>
      </c>
      <c r="AH192" s="33" t="s">
        <v>229</v>
      </c>
      <c r="AI192" s="27" t="s">
        <v>141</v>
      </c>
    </row>
    <row r="193" spans="1:35" s="34" customFormat="1" ht="30" customHeight="1" x14ac:dyDescent="0.25">
      <c r="A193" s="37">
        <v>14</v>
      </c>
      <c r="B193" s="55" t="s">
        <v>927</v>
      </c>
      <c r="C193" s="55" t="s">
        <v>687</v>
      </c>
      <c r="D193" s="40"/>
      <c r="E193" s="83" t="s">
        <v>932</v>
      </c>
      <c r="F193" s="41"/>
      <c r="G193" s="56">
        <v>796</v>
      </c>
      <c r="H193" s="56" t="s">
        <v>231</v>
      </c>
      <c r="I193" s="27" t="s">
        <v>139</v>
      </c>
      <c r="J193" s="40"/>
      <c r="K193" s="83"/>
      <c r="L193" s="83">
        <v>1</v>
      </c>
      <c r="M193" s="83">
        <v>1</v>
      </c>
      <c r="N193" s="83">
        <v>1</v>
      </c>
      <c r="O193" s="83">
        <v>1</v>
      </c>
      <c r="P193" s="83">
        <v>1</v>
      </c>
      <c r="Q193" s="83">
        <v>1</v>
      </c>
      <c r="R193" s="83">
        <v>1</v>
      </c>
      <c r="S193" s="83">
        <v>1</v>
      </c>
      <c r="T193" s="83">
        <v>1</v>
      </c>
      <c r="U193" s="83">
        <v>1</v>
      </c>
      <c r="V193" s="83"/>
      <c r="W193" s="29">
        <f t="shared" si="15"/>
        <v>10</v>
      </c>
      <c r="X193" s="49"/>
      <c r="Y193" s="38">
        <v>131.06</v>
      </c>
      <c r="Z193" s="30">
        <f t="shared" si="16"/>
        <v>1360.4027999999998</v>
      </c>
      <c r="AA193" s="37"/>
      <c r="AB193" s="32" t="s">
        <v>84</v>
      </c>
      <c r="AC193" s="25" t="s">
        <v>142</v>
      </c>
      <c r="AD193" s="27" t="s">
        <v>120</v>
      </c>
      <c r="AE193" s="27"/>
      <c r="AF193" s="25" t="s">
        <v>144</v>
      </c>
      <c r="AG193" s="25" t="s">
        <v>1198</v>
      </c>
      <c r="AH193" s="33" t="s">
        <v>229</v>
      </c>
      <c r="AI193" s="27" t="s">
        <v>141</v>
      </c>
    </row>
    <row r="194" spans="1:35" s="34" customFormat="1" ht="30" customHeight="1" x14ac:dyDescent="0.25">
      <c r="A194" s="37">
        <v>14</v>
      </c>
      <c r="B194" s="55" t="s">
        <v>927</v>
      </c>
      <c r="C194" s="55" t="s">
        <v>687</v>
      </c>
      <c r="D194" s="40"/>
      <c r="E194" s="83" t="s">
        <v>933</v>
      </c>
      <c r="F194" s="41"/>
      <c r="G194" s="56">
        <v>796</v>
      </c>
      <c r="H194" s="56" t="s">
        <v>231</v>
      </c>
      <c r="I194" s="27" t="s">
        <v>139</v>
      </c>
      <c r="J194" s="40"/>
      <c r="K194" s="83">
        <v>1</v>
      </c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29">
        <f t="shared" si="15"/>
        <v>1</v>
      </c>
      <c r="X194" s="49"/>
      <c r="Y194" s="38">
        <v>62.98</v>
      </c>
      <c r="Z194" s="30">
        <f t="shared" si="16"/>
        <v>65.373239999999996</v>
      </c>
      <c r="AA194" s="37"/>
      <c r="AB194" s="32" t="s">
        <v>84</v>
      </c>
      <c r="AC194" s="25" t="s">
        <v>142</v>
      </c>
      <c r="AD194" s="27" t="s">
        <v>120</v>
      </c>
      <c r="AE194" s="27"/>
      <c r="AF194" s="25" t="s">
        <v>144</v>
      </c>
      <c r="AG194" s="25" t="s">
        <v>1198</v>
      </c>
      <c r="AH194" s="33" t="s">
        <v>229</v>
      </c>
      <c r="AI194" s="27" t="s">
        <v>141</v>
      </c>
    </row>
    <row r="195" spans="1:35" s="34" customFormat="1" ht="30" customHeight="1" x14ac:dyDescent="0.25">
      <c r="A195" s="37">
        <v>14</v>
      </c>
      <c r="B195" s="55" t="s">
        <v>927</v>
      </c>
      <c r="C195" s="55" t="s">
        <v>687</v>
      </c>
      <c r="D195" s="40"/>
      <c r="E195" s="83" t="s">
        <v>934</v>
      </c>
      <c r="F195" s="41"/>
      <c r="G195" s="56">
        <v>796</v>
      </c>
      <c r="H195" s="56" t="s">
        <v>231</v>
      </c>
      <c r="I195" s="27" t="s">
        <v>139</v>
      </c>
      <c r="J195" s="40"/>
      <c r="K195" s="83">
        <v>2</v>
      </c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29">
        <f t="shared" si="15"/>
        <v>2</v>
      </c>
      <c r="X195" s="49"/>
      <c r="Y195" s="38">
        <v>64.2</v>
      </c>
      <c r="Z195" s="30">
        <f t="shared" si="16"/>
        <v>133.2792</v>
      </c>
      <c r="AA195" s="37"/>
      <c r="AB195" s="32" t="s">
        <v>84</v>
      </c>
      <c r="AC195" s="25" t="s">
        <v>142</v>
      </c>
      <c r="AD195" s="27" t="s">
        <v>120</v>
      </c>
      <c r="AE195" s="27"/>
      <c r="AF195" s="25" t="s">
        <v>144</v>
      </c>
      <c r="AG195" s="25" t="s">
        <v>1198</v>
      </c>
      <c r="AH195" s="33" t="s">
        <v>229</v>
      </c>
      <c r="AI195" s="27" t="s">
        <v>141</v>
      </c>
    </row>
    <row r="196" spans="1:35" s="34" customFormat="1" ht="30" customHeight="1" x14ac:dyDescent="0.25">
      <c r="A196" s="37">
        <v>14</v>
      </c>
      <c r="B196" s="55" t="s">
        <v>927</v>
      </c>
      <c r="C196" s="55" t="s">
        <v>687</v>
      </c>
      <c r="D196" s="40"/>
      <c r="E196" s="83" t="s">
        <v>935</v>
      </c>
      <c r="F196" s="41"/>
      <c r="G196" s="56">
        <v>796</v>
      </c>
      <c r="H196" s="56" t="s">
        <v>231</v>
      </c>
      <c r="I196" s="27" t="s">
        <v>139</v>
      </c>
      <c r="J196" s="40"/>
      <c r="K196" s="83">
        <v>2</v>
      </c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29">
        <f t="shared" si="15"/>
        <v>2</v>
      </c>
      <c r="X196" s="49"/>
      <c r="Y196" s="38">
        <v>308.83</v>
      </c>
      <c r="Z196" s="30">
        <f t="shared" si="16"/>
        <v>641.13108</v>
      </c>
      <c r="AA196" s="37"/>
      <c r="AB196" s="32" t="s">
        <v>84</v>
      </c>
      <c r="AC196" s="25" t="s">
        <v>142</v>
      </c>
      <c r="AD196" s="27" t="s">
        <v>120</v>
      </c>
      <c r="AE196" s="27"/>
      <c r="AF196" s="25" t="s">
        <v>144</v>
      </c>
      <c r="AG196" s="25" t="s">
        <v>1198</v>
      </c>
      <c r="AH196" s="33" t="s">
        <v>229</v>
      </c>
      <c r="AI196" s="27" t="s">
        <v>141</v>
      </c>
    </row>
    <row r="197" spans="1:35" s="34" customFormat="1" ht="30" customHeight="1" x14ac:dyDescent="0.25">
      <c r="A197" s="37">
        <v>14</v>
      </c>
      <c r="B197" s="55" t="s">
        <v>927</v>
      </c>
      <c r="C197" s="55" t="s">
        <v>687</v>
      </c>
      <c r="D197" s="40"/>
      <c r="E197" s="83" t="s">
        <v>936</v>
      </c>
      <c r="F197" s="41"/>
      <c r="G197" s="56">
        <v>796</v>
      </c>
      <c r="H197" s="56" t="s">
        <v>231</v>
      </c>
      <c r="I197" s="27" t="s">
        <v>139</v>
      </c>
      <c r="J197" s="40"/>
      <c r="K197" s="83">
        <v>1</v>
      </c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29">
        <f t="shared" si="15"/>
        <v>1</v>
      </c>
      <c r="X197" s="49"/>
      <c r="Y197" s="38">
        <v>790.23</v>
      </c>
      <c r="Z197" s="30">
        <f t="shared" si="16"/>
        <v>820.25873999999999</v>
      </c>
      <c r="AA197" s="37"/>
      <c r="AB197" s="32" t="s">
        <v>84</v>
      </c>
      <c r="AC197" s="25" t="s">
        <v>142</v>
      </c>
      <c r="AD197" s="27" t="s">
        <v>120</v>
      </c>
      <c r="AE197" s="27"/>
      <c r="AF197" s="25" t="s">
        <v>144</v>
      </c>
      <c r="AG197" s="25" t="s">
        <v>1198</v>
      </c>
      <c r="AH197" s="33" t="s">
        <v>229</v>
      </c>
      <c r="AI197" s="27" t="s">
        <v>141</v>
      </c>
    </row>
    <row r="198" spans="1:35" s="34" customFormat="1" ht="30" customHeight="1" x14ac:dyDescent="0.25">
      <c r="A198" s="37">
        <v>14</v>
      </c>
      <c r="B198" s="55" t="s">
        <v>927</v>
      </c>
      <c r="C198" s="55" t="s">
        <v>687</v>
      </c>
      <c r="D198" s="40"/>
      <c r="E198" s="83" t="s">
        <v>937</v>
      </c>
      <c r="F198" s="41"/>
      <c r="G198" s="56">
        <v>796</v>
      </c>
      <c r="H198" s="56" t="s">
        <v>231</v>
      </c>
      <c r="I198" s="27" t="s">
        <v>139</v>
      </c>
      <c r="J198" s="40"/>
      <c r="K198" s="83">
        <v>1</v>
      </c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29">
        <f t="shared" si="15"/>
        <v>1</v>
      </c>
      <c r="X198" s="49"/>
      <c r="Y198" s="38">
        <v>276.18</v>
      </c>
      <c r="Z198" s="30">
        <f t="shared" si="16"/>
        <v>286.67484000000002</v>
      </c>
      <c r="AA198" s="37"/>
      <c r="AB198" s="32" t="s">
        <v>84</v>
      </c>
      <c r="AC198" s="25" t="s">
        <v>142</v>
      </c>
      <c r="AD198" s="27" t="s">
        <v>120</v>
      </c>
      <c r="AE198" s="27"/>
      <c r="AF198" s="25" t="s">
        <v>144</v>
      </c>
      <c r="AG198" s="25" t="s">
        <v>1198</v>
      </c>
      <c r="AH198" s="33" t="s">
        <v>229</v>
      </c>
      <c r="AI198" s="27" t="s">
        <v>141</v>
      </c>
    </row>
    <row r="199" spans="1:35" s="34" customFormat="1" ht="30" customHeight="1" x14ac:dyDescent="0.25">
      <c r="A199" s="37">
        <v>14</v>
      </c>
      <c r="B199" s="55" t="s">
        <v>927</v>
      </c>
      <c r="C199" s="55" t="s">
        <v>687</v>
      </c>
      <c r="D199" s="40"/>
      <c r="E199" s="83" t="s">
        <v>938</v>
      </c>
      <c r="F199" s="41"/>
      <c r="G199" s="56">
        <v>796</v>
      </c>
      <c r="H199" s="56" t="s">
        <v>231</v>
      </c>
      <c r="I199" s="27" t="s">
        <v>139</v>
      </c>
      <c r="J199" s="40"/>
      <c r="K199" s="83">
        <v>1</v>
      </c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29">
        <f t="shared" si="15"/>
        <v>1</v>
      </c>
      <c r="X199" s="49"/>
      <c r="Y199" s="38">
        <v>2117.08</v>
      </c>
      <c r="Z199" s="30">
        <f t="shared" si="16"/>
        <v>2197.5290399999999</v>
      </c>
      <c r="AA199" s="37"/>
      <c r="AB199" s="32" t="s">
        <v>84</v>
      </c>
      <c r="AC199" s="25" t="s">
        <v>142</v>
      </c>
      <c r="AD199" s="27" t="s">
        <v>120</v>
      </c>
      <c r="AE199" s="27"/>
      <c r="AF199" s="25" t="s">
        <v>144</v>
      </c>
      <c r="AG199" s="25" t="s">
        <v>1198</v>
      </c>
      <c r="AH199" s="33" t="s">
        <v>229</v>
      </c>
      <c r="AI199" s="27" t="s">
        <v>141</v>
      </c>
    </row>
    <row r="200" spans="1:35" s="34" customFormat="1" ht="30" customHeight="1" x14ac:dyDescent="0.25">
      <c r="A200" s="37">
        <v>14</v>
      </c>
      <c r="B200" s="55" t="s">
        <v>927</v>
      </c>
      <c r="C200" s="55" t="s">
        <v>687</v>
      </c>
      <c r="D200" s="40"/>
      <c r="E200" s="83" t="s">
        <v>939</v>
      </c>
      <c r="F200" s="41"/>
      <c r="G200" s="56">
        <v>796</v>
      </c>
      <c r="H200" s="56" t="s">
        <v>231</v>
      </c>
      <c r="I200" s="27" t="s">
        <v>139</v>
      </c>
      <c r="J200" s="40"/>
      <c r="K200" s="83"/>
      <c r="L200" s="83"/>
      <c r="M200" s="83"/>
      <c r="N200" s="83">
        <v>1</v>
      </c>
      <c r="O200" s="83"/>
      <c r="P200" s="83"/>
      <c r="Q200" s="83">
        <v>1</v>
      </c>
      <c r="R200" s="83"/>
      <c r="S200" s="83"/>
      <c r="T200" s="83">
        <v>1</v>
      </c>
      <c r="U200" s="83"/>
      <c r="V200" s="83">
        <v>1</v>
      </c>
      <c r="W200" s="29">
        <f t="shared" si="15"/>
        <v>4</v>
      </c>
      <c r="X200" s="49"/>
      <c r="Y200" s="38">
        <v>112.78</v>
      </c>
      <c r="Z200" s="30">
        <f t="shared" si="16"/>
        <v>468.26256000000001</v>
      </c>
      <c r="AA200" s="37"/>
      <c r="AB200" s="32" t="s">
        <v>84</v>
      </c>
      <c r="AC200" s="25" t="s">
        <v>142</v>
      </c>
      <c r="AD200" s="27" t="s">
        <v>120</v>
      </c>
      <c r="AE200" s="27"/>
      <c r="AF200" s="25" t="s">
        <v>144</v>
      </c>
      <c r="AG200" s="25" t="s">
        <v>1198</v>
      </c>
      <c r="AH200" s="33" t="s">
        <v>229</v>
      </c>
      <c r="AI200" s="27" t="s">
        <v>141</v>
      </c>
    </row>
    <row r="201" spans="1:35" s="34" customFormat="1" ht="30" customHeight="1" x14ac:dyDescent="0.25">
      <c r="A201" s="37">
        <v>14</v>
      </c>
      <c r="B201" s="55" t="s">
        <v>927</v>
      </c>
      <c r="C201" s="55" t="s">
        <v>687</v>
      </c>
      <c r="D201" s="40"/>
      <c r="E201" s="83" t="s">
        <v>940</v>
      </c>
      <c r="F201" s="41"/>
      <c r="G201" s="56">
        <v>796</v>
      </c>
      <c r="H201" s="56" t="s">
        <v>231</v>
      </c>
      <c r="I201" s="27" t="s">
        <v>139</v>
      </c>
      <c r="J201" s="40"/>
      <c r="K201" s="83"/>
      <c r="L201" s="83"/>
      <c r="M201" s="83">
        <v>1</v>
      </c>
      <c r="N201" s="83"/>
      <c r="O201" s="83"/>
      <c r="P201" s="83"/>
      <c r="Q201" s="83">
        <v>1</v>
      </c>
      <c r="R201" s="83"/>
      <c r="S201" s="83"/>
      <c r="T201" s="83"/>
      <c r="U201" s="83">
        <v>1</v>
      </c>
      <c r="V201" s="83"/>
      <c r="W201" s="29">
        <f t="shared" si="15"/>
        <v>3</v>
      </c>
      <c r="X201" s="49"/>
      <c r="Y201" s="38">
        <v>36.380000000000003</v>
      </c>
      <c r="Z201" s="30">
        <f t="shared" si="16"/>
        <v>113.28732000000002</v>
      </c>
      <c r="AA201" s="37"/>
      <c r="AB201" s="32" t="s">
        <v>84</v>
      </c>
      <c r="AC201" s="25" t="s">
        <v>142</v>
      </c>
      <c r="AD201" s="27" t="s">
        <v>120</v>
      </c>
      <c r="AE201" s="27"/>
      <c r="AF201" s="25" t="s">
        <v>144</v>
      </c>
      <c r="AG201" s="25" t="s">
        <v>1198</v>
      </c>
      <c r="AH201" s="33" t="s">
        <v>229</v>
      </c>
      <c r="AI201" s="27" t="s">
        <v>141</v>
      </c>
    </row>
    <row r="202" spans="1:35" s="34" customFormat="1" ht="30" customHeight="1" x14ac:dyDescent="0.25">
      <c r="A202" s="37">
        <v>14</v>
      </c>
      <c r="B202" s="55" t="s">
        <v>927</v>
      </c>
      <c r="C202" s="55" t="s">
        <v>687</v>
      </c>
      <c r="D202" s="40"/>
      <c r="E202" s="83" t="s">
        <v>941</v>
      </c>
      <c r="F202" s="41"/>
      <c r="G202" s="56">
        <v>796</v>
      </c>
      <c r="H202" s="56" t="s">
        <v>231</v>
      </c>
      <c r="I202" s="27" t="s">
        <v>139</v>
      </c>
      <c r="J202" s="40"/>
      <c r="K202" s="83">
        <v>1</v>
      </c>
      <c r="L202" s="83"/>
      <c r="M202" s="83">
        <v>1</v>
      </c>
      <c r="N202" s="83"/>
      <c r="O202" s="83"/>
      <c r="P202" s="83">
        <v>1</v>
      </c>
      <c r="Q202" s="83"/>
      <c r="R202" s="83"/>
      <c r="S202" s="83">
        <v>1</v>
      </c>
      <c r="T202" s="83"/>
      <c r="U202" s="83"/>
      <c r="V202" s="83">
        <v>1</v>
      </c>
      <c r="W202" s="29">
        <f t="shared" si="15"/>
        <v>5</v>
      </c>
      <c r="X202" s="49"/>
      <c r="Y202" s="38">
        <v>15.52</v>
      </c>
      <c r="Z202" s="30">
        <f t="shared" si="16"/>
        <v>80.5488</v>
      </c>
      <c r="AA202" s="37"/>
      <c r="AB202" s="32" t="s">
        <v>84</v>
      </c>
      <c r="AC202" s="25" t="s">
        <v>142</v>
      </c>
      <c r="AD202" s="27" t="s">
        <v>120</v>
      </c>
      <c r="AE202" s="27"/>
      <c r="AF202" s="25" t="s">
        <v>144</v>
      </c>
      <c r="AG202" s="25" t="s">
        <v>1198</v>
      </c>
      <c r="AH202" s="33" t="s">
        <v>229</v>
      </c>
      <c r="AI202" s="27" t="s">
        <v>141</v>
      </c>
    </row>
    <row r="203" spans="1:35" s="34" customFormat="1" ht="30" customHeight="1" x14ac:dyDescent="0.25">
      <c r="A203" s="37">
        <v>14</v>
      </c>
      <c r="B203" s="55" t="s">
        <v>927</v>
      </c>
      <c r="C203" s="55" t="s">
        <v>687</v>
      </c>
      <c r="D203" s="40"/>
      <c r="E203" s="83" t="s">
        <v>942</v>
      </c>
      <c r="F203" s="41"/>
      <c r="G203" s="56">
        <v>796</v>
      </c>
      <c r="H203" s="56" t="s">
        <v>231</v>
      </c>
      <c r="I203" s="27" t="s">
        <v>139</v>
      </c>
      <c r="J203" s="40"/>
      <c r="K203" s="83">
        <v>1</v>
      </c>
      <c r="L203" s="83"/>
      <c r="M203" s="83">
        <v>1</v>
      </c>
      <c r="N203" s="83"/>
      <c r="O203" s="83"/>
      <c r="P203" s="83">
        <v>1</v>
      </c>
      <c r="Q203" s="83"/>
      <c r="R203" s="83"/>
      <c r="S203" s="83">
        <v>1</v>
      </c>
      <c r="T203" s="83"/>
      <c r="U203" s="83"/>
      <c r="V203" s="83">
        <v>1</v>
      </c>
      <c r="W203" s="29">
        <f t="shared" si="15"/>
        <v>5</v>
      </c>
      <c r="X203" s="49"/>
      <c r="Y203" s="38">
        <v>76.52</v>
      </c>
      <c r="Z203" s="30">
        <f t="shared" si="16"/>
        <v>397.1388</v>
      </c>
      <c r="AA203" s="37"/>
      <c r="AB203" s="32" t="s">
        <v>84</v>
      </c>
      <c r="AC203" s="25" t="s">
        <v>142</v>
      </c>
      <c r="AD203" s="27" t="s">
        <v>120</v>
      </c>
      <c r="AE203" s="27"/>
      <c r="AF203" s="25" t="s">
        <v>144</v>
      </c>
      <c r="AG203" s="25" t="s">
        <v>1198</v>
      </c>
      <c r="AH203" s="33" t="s">
        <v>229</v>
      </c>
      <c r="AI203" s="27" t="s">
        <v>141</v>
      </c>
    </row>
    <row r="204" spans="1:35" s="34" customFormat="1" ht="30" customHeight="1" x14ac:dyDescent="0.25">
      <c r="A204" s="37">
        <v>14</v>
      </c>
      <c r="B204" s="55" t="s">
        <v>927</v>
      </c>
      <c r="C204" s="55" t="s">
        <v>687</v>
      </c>
      <c r="D204" s="40"/>
      <c r="E204" s="83" t="s">
        <v>943</v>
      </c>
      <c r="F204" s="41"/>
      <c r="G204" s="56">
        <v>796</v>
      </c>
      <c r="H204" s="56" t="s">
        <v>231</v>
      </c>
      <c r="I204" s="27" t="s">
        <v>139</v>
      </c>
      <c r="J204" s="40"/>
      <c r="K204" s="83"/>
      <c r="L204" s="83"/>
      <c r="M204" s="83"/>
      <c r="N204" s="83">
        <v>1</v>
      </c>
      <c r="O204" s="83"/>
      <c r="P204" s="83"/>
      <c r="Q204" s="83">
        <v>1</v>
      </c>
      <c r="R204" s="83"/>
      <c r="S204" s="83"/>
      <c r="T204" s="83">
        <v>1</v>
      </c>
      <c r="U204" s="83"/>
      <c r="V204" s="83">
        <v>1</v>
      </c>
      <c r="W204" s="29">
        <f t="shared" si="15"/>
        <v>4</v>
      </c>
      <c r="X204" s="49"/>
      <c r="Y204" s="38">
        <v>44.67</v>
      </c>
      <c r="Z204" s="30">
        <f t="shared" si="16"/>
        <v>185.46984</v>
      </c>
      <c r="AA204" s="37"/>
      <c r="AB204" s="32" t="s">
        <v>84</v>
      </c>
      <c r="AC204" s="25" t="s">
        <v>142</v>
      </c>
      <c r="AD204" s="27" t="s">
        <v>120</v>
      </c>
      <c r="AE204" s="27"/>
      <c r="AF204" s="25" t="s">
        <v>144</v>
      </c>
      <c r="AG204" s="25" t="s">
        <v>1198</v>
      </c>
      <c r="AH204" s="33" t="s">
        <v>229</v>
      </c>
      <c r="AI204" s="27" t="s">
        <v>141</v>
      </c>
    </row>
    <row r="205" spans="1:35" s="34" customFormat="1" ht="30" customHeight="1" x14ac:dyDescent="0.25">
      <c r="A205" s="37">
        <v>14</v>
      </c>
      <c r="B205" s="55" t="s">
        <v>927</v>
      </c>
      <c r="C205" s="55" t="s">
        <v>687</v>
      </c>
      <c r="D205" s="40"/>
      <c r="E205" s="83" t="s">
        <v>944</v>
      </c>
      <c r="F205" s="41"/>
      <c r="G205" s="56">
        <v>796</v>
      </c>
      <c r="H205" s="56" t="s">
        <v>231</v>
      </c>
      <c r="I205" s="27" t="s">
        <v>139</v>
      </c>
      <c r="J205" s="40"/>
      <c r="K205" s="83">
        <v>2</v>
      </c>
      <c r="L205" s="83">
        <v>2</v>
      </c>
      <c r="M205" s="83">
        <v>2</v>
      </c>
      <c r="N205" s="83">
        <v>2</v>
      </c>
      <c r="O205" s="83">
        <v>2</v>
      </c>
      <c r="P205" s="83">
        <v>2</v>
      </c>
      <c r="Q205" s="83">
        <v>2</v>
      </c>
      <c r="R205" s="83">
        <v>2</v>
      </c>
      <c r="S205" s="83">
        <v>2</v>
      </c>
      <c r="T205" s="83">
        <v>2</v>
      </c>
      <c r="U205" s="83">
        <v>2</v>
      </c>
      <c r="V205" s="83">
        <v>3</v>
      </c>
      <c r="W205" s="29">
        <f t="shared" si="15"/>
        <v>25</v>
      </c>
      <c r="X205" s="49"/>
      <c r="Y205" s="38">
        <v>9.02</v>
      </c>
      <c r="Z205" s="30">
        <f t="shared" si="16"/>
        <v>234.06900000000002</v>
      </c>
      <c r="AA205" s="37"/>
      <c r="AB205" s="32" t="s">
        <v>84</v>
      </c>
      <c r="AC205" s="25" t="s">
        <v>142</v>
      </c>
      <c r="AD205" s="27" t="s">
        <v>120</v>
      </c>
      <c r="AE205" s="27"/>
      <c r="AF205" s="25" t="s">
        <v>144</v>
      </c>
      <c r="AG205" s="25" t="s">
        <v>1198</v>
      </c>
      <c r="AH205" s="33" t="s">
        <v>229</v>
      </c>
      <c r="AI205" s="27" t="s">
        <v>141</v>
      </c>
    </row>
    <row r="206" spans="1:35" s="34" customFormat="1" ht="30" customHeight="1" x14ac:dyDescent="0.25">
      <c r="A206" s="37">
        <v>14</v>
      </c>
      <c r="B206" s="55" t="s">
        <v>927</v>
      </c>
      <c r="C206" s="55" t="s">
        <v>687</v>
      </c>
      <c r="D206" s="40"/>
      <c r="E206" s="83" t="s">
        <v>945</v>
      </c>
      <c r="F206" s="41"/>
      <c r="G206" s="56">
        <v>796</v>
      </c>
      <c r="H206" s="56" t="s">
        <v>231</v>
      </c>
      <c r="I206" s="27" t="s">
        <v>139</v>
      </c>
      <c r="J206" s="40"/>
      <c r="K206" s="83"/>
      <c r="L206" s="83">
        <v>1</v>
      </c>
      <c r="M206" s="83">
        <v>1</v>
      </c>
      <c r="N206" s="83">
        <v>1</v>
      </c>
      <c r="O206" s="83">
        <v>1</v>
      </c>
      <c r="P206" s="83">
        <v>1</v>
      </c>
      <c r="Q206" s="83">
        <v>1</v>
      </c>
      <c r="R206" s="83">
        <v>1</v>
      </c>
      <c r="S206" s="83">
        <v>1</v>
      </c>
      <c r="T206" s="83">
        <v>1</v>
      </c>
      <c r="U206" s="83">
        <v>1</v>
      </c>
      <c r="V206" s="83"/>
      <c r="W206" s="29">
        <f t="shared" si="15"/>
        <v>10</v>
      </c>
      <c r="X206" s="49"/>
      <c r="Y206" s="38">
        <v>12.3</v>
      </c>
      <c r="Z206" s="30">
        <f t="shared" si="16"/>
        <v>127.67400000000001</v>
      </c>
      <c r="AA206" s="37"/>
      <c r="AB206" s="32" t="s">
        <v>84</v>
      </c>
      <c r="AC206" s="25" t="s">
        <v>142</v>
      </c>
      <c r="AD206" s="27" t="s">
        <v>120</v>
      </c>
      <c r="AE206" s="27"/>
      <c r="AF206" s="25" t="s">
        <v>144</v>
      </c>
      <c r="AG206" s="25" t="s">
        <v>1198</v>
      </c>
      <c r="AH206" s="33" t="s">
        <v>229</v>
      </c>
      <c r="AI206" s="27" t="s">
        <v>141</v>
      </c>
    </row>
    <row r="207" spans="1:35" s="34" customFormat="1" ht="30" customHeight="1" x14ac:dyDescent="0.25">
      <c r="A207" s="37">
        <v>14</v>
      </c>
      <c r="B207" s="55" t="s">
        <v>927</v>
      </c>
      <c r="C207" s="55" t="s">
        <v>687</v>
      </c>
      <c r="D207" s="40"/>
      <c r="E207" s="83" t="s">
        <v>946</v>
      </c>
      <c r="F207" s="41"/>
      <c r="G207" s="56">
        <v>796</v>
      </c>
      <c r="H207" s="56" t="s">
        <v>231</v>
      </c>
      <c r="I207" s="27" t="s">
        <v>139</v>
      </c>
      <c r="J207" s="40"/>
      <c r="K207" s="83">
        <v>1</v>
      </c>
      <c r="L207" s="83">
        <v>1</v>
      </c>
      <c r="M207" s="83"/>
      <c r="N207" s="83"/>
      <c r="O207" s="83"/>
      <c r="P207" s="83"/>
      <c r="Q207" s="83"/>
      <c r="R207" s="83"/>
      <c r="S207" s="83"/>
      <c r="T207" s="83"/>
      <c r="U207" s="83"/>
      <c r="V207" s="83">
        <v>1</v>
      </c>
      <c r="W207" s="29">
        <f t="shared" si="15"/>
        <v>3</v>
      </c>
      <c r="X207" s="49"/>
      <c r="Y207" s="38">
        <v>730.55</v>
      </c>
      <c r="Z207" s="30">
        <f t="shared" si="16"/>
        <v>2274.9326999999998</v>
      </c>
      <c r="AA207" s="37"/>
      <c r="AB207" s="32" t="s">
        <v>84</v>
      </c>
      <c r="AC207" s="25" t="s">
        <v>142</v>
      </c>
      <c r="AD207" s="27" t="s">
        <v>120</v>
      </c>
      <c r="AE207" s="27"/>
      <c r="AF207" s="25" t="s">
        <v>144</v>
      </c>
      <c r="AG207" s="25" t="s">
        <v>1198</v>
      </c>
      <c r="AH207" s="33" t="s">
        <v>229</v>
      </c>
      <c r="AI207" s="27" t="s">
        <v>141</v>
      </c>
    </row>
    <row r="208" spans="1:35" s="34" customFormat="1" ht="30" customHeight="1" x14ac:dyDescent="0.25">
      <c r="A208" s="37">
        <v>14</v>
      </c>
      <c r="B208" s="55" t="s">
        <v>927</v>
      </c>
      <c r="C208" s="55" t="s">
        <v>687</v>
      </c>
      <c r="D208" s="40"/>
      <c r="E208" s="83" t="s">
        <v>947</v>
      </c>
      <c r="F208" s="41"/>
      <c r="G208" s="56">
        <v>796</v>
      </c>
      <c r="H208" s="56" t="s">
        <v>231</v>
      </c>
      <c r="I208" s="27" t="s">
        <v>139</v>
      </c>
      <c r="J208" s="40"/>
      <c r="K208" s="83">
        <v>1</v>
      </c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29">
        <f t="shared" si="15"/>
        <v>1</v>
      </c>
      <c r="X208" s="49"/>
      <c r="Y208" s="38">
        <v>57.93</v>
      </c>
      <c r="Z208" s="30">
        <f t="shared" si="16"/>
        <v>60.131340000000002</v>
      </c>
      <c r="AA208" s="37"/>
      <c r="AB208" s="32" t="s">
        <v>84</v>
      </c>
      <c r="AC208" s="25" t="s">
        <v>142</v>
      </c>
      <c r="AD208" s="27" t="s">
        <v>120</v>
      </c>
      <c r="AE208" s="27"/>
      <c r="AF208" s="25" t="s">
        <v>144</v>
      </c>
      <c r="AG208" s="25" t="s">
        <v>1198</v>
      </c>
      <c r="AH208" s="33" t="s">
        <v>229</v>
      </c>
      <c r="AI208" s="27" t="s">
        <v>141</v>
      </c>
    </row>
    <row r="209" spans="1:35" s="34" customFormat="1" ht="30" customHeight="1" x14ac:dyDescent="0.25">
      <c r="A209" s="37">
        <v>14</v>
      </c>
      <c r="B209" s="55" t="s">
        <v>927</v>
      </c>
      <c r="C209" s="55" t="s">
        <v>687</v>
      </c>
      <c r="D209" s="40"/>
      <c r="E209" s="83" t="s">
        <v>948</v>
      </c>
      <c r="F209" s="41"/>
      <c r="G209" s="56">
        <v>796</v>
      </c>
      <c r="H209" s="56" t="s">
        <v>231</v>
      </c>
      <c r="I209" s="27" t="s">
        <v>139</v>
      </c>
      <c r="J209" s="40"/>
      <c r="K209" s="83"/>
      <c r="L209" s="83">
        <v>1</v>
      </c>
      <c r="M209" s="83">
        <v>1</v>
      </c>
      <c r="N209" s="83">
        <v>1</v>
      </c>
      <c r="O209" s="83">
        <v>1</v>
      </c>
      <c r="P209" s="83">
        <v>1</v>
      </c>
      <c r="Q209" s="83">
        <v>1</v>
      </c>
      <c r="R209" s="83">
        <v>1</v>
      </c>
      <c r="S209" s="83">
        <v>1</v>
      </c>
      <c r="T209" s="83">
        <v>1</v>
      </c>
      <c r="U209" s="83">
        <v>1</v>
      </c>
      <c r="V209" s="83"/>
      <c r="W209" s="29">
        <f t="shared" si="15"/>
        <v>10</v>
      </c>
      <c r="X209" s="49"/>
      <c r="Y209" s="38">
        <v>6.22</v>
      </c>
      <c r="Z209" s="30">
        <f t="shared" si="16"/>
        <v>64.563599999999994</v>
      </c>
      <c r="AA209" s="37"/>
      <c r="AB209" s="32" t="s">
        <v>84</v>
      </c>
      <c r="AC209" s="25" t="s">
        <v>142</v>
      </c>
      <c r="AD209" s="27" t="s">
        <v>120</v>
      </c>
      <c r="AE209" s="27"/>
      <c r="AF209" s="25" t="s">
        <v>144</v>
      </c>
      <c r="AG209" s="25" t="s">
        <v>1198</v>
      </c>
      <c r="AH209" s="33" t="s">
        <v>229</v>
      </c>
      <c r="AI209" s="27" t="s">
        <v>141</v>
      </c>
    </row>
    <row r="210" spans="1:35" s="34" customFormat="1" ht="30" customHeight="1" x14ac:dyDescent="0.25">
      <c r="A210" s="37">
        <v>14</v>
      </c>
      <c r="B210" s="55" t="s">
        <v>927</v>
      </c>
      <c r="C210" s="55" t="s">
        <v>687</v>
      </c>
      <c r="D210" s="40"/>
      <c r="E210" s="83" t="s">
        <v>949</v>
      </c>
      <c r="F210" s="41"/>
      <c r="G210" s="56">
        <v>796</v>
      </c>
      <c r="H210" s="56" t="s">
        <v>231</v>
      </c>
      <c r="I210" s="27" t="s">
        <v>139</v>
      </c>
      <c r="J210" s="40"/>
      <c r="K210" s="83"/>
      <c r="L210" s="83">
        <v>20</v>
      </c>
      <c r="M210" s="83">
        <v>20</v>
      </c>
      <c r="N210" s="83">
        <v>20</v>
      </c>
      <c r="O210" s="83">
        <v>20</v>
      </c>
      <c r="P210" s="83">
        <v>20</v>
      </c>
      <c r="Q210" s="83">
        <v>20</v>
      </c>
      <c r="R210" s="83">
        <v>20</v>
      </c>
      <c r="S210" s="83">
        <v>20</v>
      </c>
      <c r="T210" s="83">
        <v>20</v>
      </c>
      <c r="U210" s="83">
        <v>20</v>
      </c>
      <c r="V210" s="83"/>
      <c r="W210" s="29">
        <f t="shared" si="15"/>
        <v>200</v>
      </c>
      <c r="X210" s="49"/>
      <c r="Y210" s="38">
        <v>3.41</v>
      </c>
      <c r="Z210" s="30">
        <f t="shared" si="16"/>
        <v>707.91600000000005</v>
      </c>
      <c r="AA210" s="37"/>
      <c r="AB210" s="32" t="s">
        <v>84</v>
      </c>
      <c r="AC210" s="25" t="s">
        <v>142</v>
      </c>
      <c r="AD210" s="27" t="s">
        <v>120</v>
      </c>
      <c r="AE210" s="27"/>
      <c r="AF210" s="25" t="s">
        <v>144</v>
      </c>
      <c r="AG210" s="25" t="s">
        <v>1198</v>
      </c>
      <c r="AH210" s="33" t="s">
        <v>229</v>
      </c>
      <c r="AI210" s="27" t="s">
        <v>141</v>
      </c>
    </row>
    <row r="211" spans="1:35" s="34" customFormat="1" ht="30" customHeight="1" x14ac:dyDescent="0.25">
      <c r="A211" s="37">
        <v>14</v>
      </c>
      <c r="B211" s="55" t="s">
        <v>927</v>
      </c>
      <c r="C211" s="55" t="s">
        <v>687</v>
      </c>
      <c r="D211" s="40"/>
      <c r="E211" s="83" t="s">
        <v>950</v>
      </c>
      <c r="F211" s="41"/>
      <c r="G211" s="56">
        <v>796</v>
      </c>
      <c r="H211" s="56" t="s">
        <v>231</v>
      </c>
      <c r="I211" s="27" t="s">
        <v>139</v>
      </c>
      <c r="J211" s="40"/>
      <c r="K211" s="83"/>
      <c r="L211" s="83">
        <v>1</v>
      </c>
      <c r="M211" s="83">
        <v>1</v>
      </c>
      <c r="N211" s="83">
        <v>1</v>
      </c>
      <c r="O211" s="83">
        <v>1</v>
      </c>
      <c r="P211" s="83">
        <v>1</v>
      </c>
      <c r="Q211" s="83">
        <v>1</v>
      </c>
      <c r="R211" s="83">
        <v>1</v>
      </c>
      <c r="S211" s="83">
        <v>1</v>
      </c>
      <c r="T211" s="83">
        <v>1</v>
      </c>
      <c r="U211" s="83">
        <v>1</v>
      </c>
      <c r="V211" s="83"/>
      <c r="W211" s="29">
        <f t="shared" si="15"/>
        <v>10</v>
      </c>
      <c r="X211" s="49"/>
      <c r="Y211" s="38">
        <v>16.12</v>
      </c>
      <c r="Z211" s="30">
        <f t="shared" si="16"/>
        <v>167.32560000000004</v>
      </c>
      <c r="AA211" s="37"/>
      <c r="AB211" s="32" t="s">
        <v>84</v>
      </c>
      <c r="AC211" s="25" t="s">
        <v>142</v>
      </c>
      <c r="AD211" s="27" t="s">
        <v>120</v>
      </c>
      <c r="AE211" s="27"/>
      <c r="AF211" s="25" t="s">
        <v>144</v>
      </c>
      <c r="AG211" s="25" t="s">
        <v>1198</v>
      </c>
      <c r="AH211" s="33" t="s">
        <v>229</v>
      </c>
      <c r="AI211" s="27" t="s">
        <v>141</v>
      </c>
    </row>
    <row r="212" spans="1:35" s="34" customFormat="1" ht="30" customHeight="1" x14ac:dyDescent="0.25">
      <c r="A212" s="37">
        <v>14</v>
      </c>
      <c r="B212" s="55" t="s">
        <v>927</v>
      </c>
      <c r="C212" s="55" t="s">
        <v>687</v>
      </c>
      <c r="D212" s="40"/>
      <c r="E212" s="83" t="s">
        <v>951</v>
      </c>
      <c r="F212" s="41"/>
      <c r="G212" s="56">
        <v>796</v>
      </c>
      <c r="H212" s="56" t="s">
        <v>231</v>
      </c>
      <c r="I212" s="27" t="s">
        <v>139</v>
      </c>
      <c r="J212" s="40"/>
      <c r="K212" s="83">
        <v>1</v>
      </c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29">
        <f t="shared" si="15"/>
        <v>1</v>
      </c>
      <c r="X212" s="49"/>
      <c r="Y212" s="38">
        <v>53.31</v>
      </c>
      <c r="Z212" s="30">
        <f t="shared" si="16"/>
        <v>55.335780000000007</v>
      </c>
      <c r="AA212" s="37"/>
      <c r="AB212" s="32" t="s">
        <v>84</v>
      </c>
      <c r="AC212" s="25" t="s">
        <v>142</v>
      </c>
      <c r="AD212" s="27" t="s">
        <v>120</v>
      </c>
      <c r="AE212" s="27"/>
      <c r="AF212" s="25" t="s">
        <v>144</v>
      </c>
      <c r="AG212" s="25" t="s">
        <v>1198</v>
      </c>
      <c r="AH212" s="33" t="s">
        <v>229</v>
      </c>
      <c r="AI212" s="27" t="s">
        <v>141</v>
      </c>
    </row>
    <row r="213" spans="1:35" s="34" customFormat="1" ht="30" customHeight="1" x14ac:dyDescent="0.25">
      <c r="A213" s="37">
        <v>14</v>
      </c>
      <c r="B213" s="55" t="s">
        <v>927</v>
      </c>
      <c r="C213" s="55" t="s">
        <v>687</v>
      </c>
      <c r="D213" s="40"/>
      <c r="E213" s="83" t="s">
        <v>952</v>
      </c>
      <c r="F213" s="41"/>
      <c r="G213" s="56">
        <v>796</v>
      </c>
      <c r="H213" s="56" t="s">
        <v>231</v>
      </c>
      <c r="I213" s="27" t="s">
        <v>139</v>
      </c>
      <c r="J213" s="40"/>
      <c r="K213" s="83">
        <v>1</v>
      </c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29">
        <f t="shared" si="15"/>
        <v>1</v>
      </c>
      <c r="X213" s="49"/>
      <c r="Y213" s="38">
        <v>164.64</v>
      </c>
      <c r="Z213" s="30">
        <f t="shared" si="16"/>
        <v>170.89632</v>
      </c>
      <c r="AA213" s="37"/>
      <c r="AB213" s="32" t="s">
        <v>84</v>
      </c>
      <c r="AC213" s="25" t="s">
        <v>142</v>
      </c>
      <c r="AD213" s="27" t="s">
        <v>120</v>
      </c>
      <c r="AE213" s="27"/>
      <c r="AF213" s="25" t="s">
        <v>144</v>
      </c>
      <c r="AG213" s="25" t="s">
        <v>1198</v>
      </c>
      <c r="AH213" s="33" t="s">
        <v>229</v>
      </c>
      <c r="AI213" s="27" t="s">
        <v>141</v>
      </c>
    </row>
    <row r="214" spans="1:35" s="34" customFormat="1" ht="30" customHeight="1" x14ac:dyDescent="0.25">
      <c r="A214" s="37">
        <v>14</v>
      </c>
      <c r="B214" s="55" t="s">
        <v>927</v>
      </c>
      <c r="C214" s="55" t="s">
        <v>687</v>
      </c>
      <c r="D214" s="40"/>
      <c r="E214" s="83" t="s">
        <v>953</v>
      </c>
      <c r="F214" s="41"/>
      <c r="G214" s="56">
        <v>796</v>
      </c>
      <c r="H214" s="56" t="s">
        <v>231</v>
      </c>
      <c r="I214" s="27" t="s">
        <v>139</v>
      </c>
      <c r="J214" s="40"/>
      <c r="K214" s="83"/>
      <c r="L214" s="83">
        <v>1</v>
      </c>
      <c r="M214" s="83">
        <v>1</v>
      </c>
      <c r="N214" s="83">
        <v>1</v>
      </c>
      <c r="O214" s="83">
        <v>1</v>
      </c>
      <c r="P214" s="83">
        <v>1</v>
      </c>
      <c r="Q214" s="83">
        <v>1</v>
      </c>
      <c r="R214" s="83">
        <v>1</v>
      </c>
      <c r="S214" s="83">
        <v>1</v>
      </c>
      <c r="T214" s="83">
        <v>1</v>
      </c>
      <c r="U214" s="83">
        <v>1</v>
      </c>
      <c r="V214" s="83"/>
      <c r="W214" s="29">
        <f t="shared" si="15"/>
        <v>10</v>
      </c>
      <c r="X214" s="49"/>
      <c r="Y214" s="38">
        <v>5.72</v>
      </c>
      <c r="Z214" s="30">
        <f t="shared" si="16"/>
        <v>59.373599999999996</v>
      </c>
      <c r="AA214" s="37"/>
      <c r="AB214" s="32" t="s">
        <v>84</v>
      </c>
      <c r="AC214" s="25" t="s">
        <v>142</v>
      </c>
      <c r="AD214" s="27" t="s">
        <v>120</v>
      </c>
      <c r="AE214" s="27"/>
      <c r="AF214" s="25" t="s">
        <v>144</v>
      </c>
      <c r="AG214" s="25" t="s">
        <v>1198</v>
      </c>
      <c r="AH214" s="33" t="s">
        <v>229</v>
      </c>
      <c r="AI214" s="27" t="s">
        <v>141</v>
      </c>
    </row>
    <row r="215" spans="1:35" s="34" customFormat="1" ht="30" customHeight="1" x14ac:dyDescent="0.25">
      <c r="A215" s="37">
        <v>14</v>
      </c>
      <c r="B215" s="55" t="s">
        <v>927</v>
      </c>
      <c r="C215" s="55" t="s">
        <v>687</v>
      </c>
      <c r="D215" s="40"/>
      <c r="E215" s="83" t="s">
        <v>954</v>
      </c>
      <c r="F215" s="41"/>
      <c r="G215" s="56">
        <v>796</v>
      </c>
      <c r="H215" s="56" t="s">
        <v>231</v>
      </c>
      <c r="I215" s="27" t="s">
        <v>139</v>
      </c>
      <c r="J215" s="40"/>
      <c r="K215" s="83">
        <v>2</v>
      </c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29">
        <f t="shared" si="15"/>
        <v>2</v>
      </c>
      <c r="X215" s="49"/>
      <c r="Y215" s="38">
        <v>159.33000000000001</v>
      </c>
      <c r="Z215" s="30">
        <f t="shared" si="16"/>
        <v>330.76908000000003</v>
      </c>
      <c r="AA215" s="37"/>
      <c r="AB215" s="32" t="s">
        <v>84</v>
      </c>
      <c r="AC215" s="25" t="s">
        <v>142</v>
      </c>
      <c r="AD215" s="27" t="s">
        <v>120</v>
      </c>
      <c r="AE215" s="27"/>
      <c r="AF215" s="25" t="s">
        <v>144</v>
      </c>
      <c r="AG215" s="25" t="s">
        <v>1198</v>
      </c>
      <c r="AH215" s="33" t="s">
        <v>229</v>
      </c>
      <c r="AI215" s="27" t="s">
        <v>141</v>
      </c>
    </row>
    <row r="216" spans="1:35" s="34" customFormat="1" ht="30" customHeight="1" x14ac:dyDescent="0.25">
      <c r="A216" s="37">
        <v>14</v>
      </c>
      <c r="B216" s="55" t="s">
        <v>927</v>
      </c>
      <c r="C216" s="55" t="s">
        <v>687</v>
      </c>
      <c r="D216" s="40"/>
      <c r="E216" s="83" t="s">
        <v>955</v>
      </c>
      <c r="F216" s="41"/>
      <c r="G216" s="56">
        <v>796</v>
      </c>
      <c r="H216" s="56" t="s">
        <v>231</v>
      </c>
      <c r="I216" s="27" t="s">
        <v>139</v>
      </c>
      <c r="J216" s="40"/>
      <c r="K216" s="83">
        <v>5</v>
      </c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29">
        <f t="shared" si="15"/>
        <v>5</v>
      </c>
      <c r="X216" s="49"/>
      <c r="Y216" s="38">
        <v>326.13</v>
      </c>
      <c r="Z216" s="30">
        <f t="shared" si="16"/>
        <v>1692.6147000000001</v>
      </c>
      <c r="AA216" s="37"/>
      <c r="AB216" s="32" t="s">
        <v>84</v>
      </c>
      <c r="AC216" s="25" t="s">
        <v>142</v>
      </c>
      <c r="AD216" s="27" t="s">
        <v>120</v>
      </c>
      <c r="AE216" s="27"/>
      <c r="AF216" s="25" t="s">
        <v>144</v>
      </c>
      <c r="AG216" s="25" t="s">
        <v>1198</v>
      </c>
      <c r="AH216" s="33" t="s">
        <v>229</v>
      </c>
      <c r="AI216" s="27" t="s">
        <v>141</v>
      </c>
    </row>
    <row r="217" spans="1:35" s="34" customFormat="1" ht="30" customHeight="1" x14ac:dyDescent="0.25">
      <c r="A217" s="37">
        <v>14</v>
      </c>
      <c r="B217" s="55" t="s">
        <v>927</v>
      </c>
      <c r="C217" s="55" t="s">
        <v>687</v>
      </c>
      <c r="D217" s="40"/>
      <c r="E217" s="83" t="s">
        <v>956</v>
      </c>
      <c r="F217" s="41"/>
      <c r="G217" s="56">
        <v>796</v>
      </c>
      <c r="H217" s="56" t="s">
        <v>231</v>
      </c>
      <c r="I217" s="27" t="s">
        <v>139</v>
      </c>
      <c r="J217" s="40"/>
      <c r="K217" s="83">
        <v>3</v>
      </c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29">
        <f t="shared" si="15"/>
        <v>3</v>
      </c>
      <c r="X217" s="49"/>
      <c r="Y217" s="38">
        <v>277.42</v>
      </c>
      <c r="Z217" s="30">
        <f t="shared" si="16"/>
        <v>863.88588000000004</v>
      </c>
      <c r="AA217" s="37"/>
      <c r="AB217" s="32" t="s">
        <v>84</v>
      </c>
      <c r="AC217" s="25" t="s">
        <v>142</v>
      </c>
      <c r="AD217" s="27" t="s">
        <v>120</v>
      </c>
      <c r="AE217" s="27"/>
      <c r="AF217" s="25" t="s">
        <v>144</v>
      </c>
      <c r="AG217" s="25" t="s">
        <v>1198</v>
      </c>
      <c r="AH217" s="33" t="s">
        <v>229</v>
      </c>
      <c r="AI217" s="27" t="s">
        <v>141</v>
      </c>
    </row>
    <row r="218" spans="1:35" s="34" customFormat="1" ht="30" customHeight="1" x14ac:dyDescent="0.25">
      <c r="A218" s="37">
        <v>14</v>
      </c>
      <c r="B218" s="55" t="s">
        <v>927</v>
      </c>
      <c r="C218" s="55" t="s">
        <v>687</v>
      </c>
      <c r="D218" s="40"/>
      <c r="E218" s="83" t="s">
        <v>957</v>
      </c>
      <c r="F218" s="41"/>
      <c r="G218" s="56">
        <v>796</v>
      </c>
      <c r="H218" s="56" t="s">
        <v>231</v>
      </c>
      <c r="I218" s="27" t="s">
        <v>139</v>
      </c>
      <c r="J218" s="40"/>
      <c r="K218" s="83">
        <v>2</v>
      </c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29">
        <f t="shared" si="15"/>
        <v>2</v>
      </c>
      <c r="X218" s="49"/>
      <c r="Y218" s="38">
        <v>103.83</v>
      </c>
      <c r="Z218" s="30">
        <f t="shared" si="16"/>
        <v>215.55108000000001</v>
      </c>
      <c r="AA218" s="37"/>
      <c r="AB218" s="32" t="s">
        <v>84</v>
      </c>
      <c r="AC218" s="25" t="s">
        <v>142</v>
      </c>
      <c r="AD218" s="27" t="s">
        <v>120</v>
      </c>
      <c r="AE218" s="27"/>
      <c r="AF218" s="25" t="s">
        <v>144</v>
      </c>
      <c r="AG218" s="25" t="s">
        <v>1198</v>
      </c>
      <c r="AH218" s="33" t="s">
        <v>229</v>
      </c>
      <c r="AI218" s="27" t="s">
        <v>141</v>
      </c>
    </row>
    <row r="219" spans="1:35" s="34" customFormat="1" ht="30" customHeight="1" x14ac:dyDescent="0.25">
      <c r="A219" s="37">
        <v>14</v>
      </c>
      <c r="B219" s="55" t="s">
        <v>927</v>
      </c>
      <c r="C219" s="55" t="s">
        <v>687</v>
      </c>
      <c r="D219" s="40"/>
      <c r="E219" s="83" t="s">
        <v>958</v>
      </c>
      <c r="F219" s="41"/>
      <c r="G219" s="56">
        <v>796</v>
      </c>
      <c r="H219" s="56" t="s">
        <v>231</v>
      </c>
      <c r="I219" s="27" t="s">
        <v>139</v>
      </c>
      <c r="J219" s="40"/>
      <c r="K219" s="83"/>
      <c r="L219" s="83">
        <v>2</v>
      </c>
      <c r="M219" s="83">
        <v>2</v>
      </c>
      <c r="N219" s="83">
        <v>2</v>
      </c>
      <c r="O219" s="83">
        <v>2</v>
      </c>
      <c r="P219" s="83">
        <v>2</v>
      </c>
      <c r="Q219" s="83">
        <v>2</v>
      </c>
      <c r="R219" s="83">
        <v>2</v>
      </c>
      <c r="S219" s="83">
        <v>2</v>
      </c>
      <c r="T219" s="83">
        <v>2</v>
      </c>
      <c r="U219" s="83">
        <v>2</v>
      </c>
      <c r="V219" s="83"/>
      <c r="W219" s="29">
        <f t="shared" si="15"/>
        <v>20</v>
      </c>
      <c r="X219" s="49"/>
      <c r="Y219" s="38">
        <v>21.61</v>
      </c>
      <c r="Z219" s="30">
        <f t="shared" si="16"/>
        <v>448.62360000000001</v>
      </c>
      <c r="AA219" s="37"/>
      <c r="AB219" s="32" t="s">
        <v>84</v>
      </c>
      <c r="AC219" s="25" t="s">
        <v>142</v>
      </c>
      <c r="AD219" s="27" t="s">
        <v>120</v>
      </c>
      <c r="AE219" s="27"/>
      <c r="AF219" s="25" t="s">
        <v>144</v>
      </c>
      <c r="AG219" s="25" t="s">
        <v>1198</v>
      </c>
      <c r="AH219" s="33" t="s">
        <v>229</v>
      </c>
      <c r="AI219" s="27" t="s">
        <v>141</v>
      </c>
    </row>
    <row r="220" spans="1:35" s="34" customFormat="1" ht="30" customHeight="1" x14ac:dyDescent="0.25">
      <c r="A220" s="37">
        <v>14</v>
      </c>
      <c r="B220" s="55" t="s">
        <v>927</v>
      </c>
      <c r="C220" s="55" t="s">
        <v>687</v>
      </c>
      <c r="D220" s="40"/>
      <c r="E220" s="83" t="s">
        <v>959</v>
      </c>
      <c r="F220" s="41"/>
      <c r="G220" s="56">
        <v>796</v>
      </c>
      <c r="H220" s="56" t="s">
        <v>231</v>
      </c>
      <c r="I220" s="27" t="s">
        <v>139</v>
      </c>
      <c r="J220" s="40"/>
      <c r="K220" s="83"/>
      <c r="L220" s="83">
        <v>2</v>
      </c>
      <c r="M220" s="83">
        <v>2</v>
      </c>
      <c r="N220" s="83">
        <v>2</v>
      </c>
      <c r="O220" s="83">
        <v>2</v>
      </c>
      <c r="P220" s="83">
        <v>2</v>
      </c>
      <c r="Q220" s="83">
        <v>2</v>
      </c>
      <c r="R220" s="83">
        <v>2</v>
      </c>
      <c r="S220" s="83">
        <v>2</v>
      </c>
      <c r="T220" s="83">
        <v>2</v>
      </c>
      <c r="U220" s="83">
        <v>2</v>
      </c>
      <c r="V220" s="83"/>
      <c r="W220" s="29">
        <f t="shared" si="15"/>
        <v>20</v>
      </c>
      <c r="X220" s="49"/>
      <c r="Y220" s="38">
        <v>9.11</v>
      </c>
      <c r="Z220" s="30">
        <f t="shared" si="16"/>
        <v>189.12359999999998</v>
      </c>
      <c r="AA220" s="37"/>
      <c r="AB220" s="32" t="s">
        <v>84</v>
      </c>
      <c r="AC220" s="25" t="s">
        <v>142</v>
      </c>
      <c r="AD220" s="27" t="s">
        <v>120</v>
      </c>
      <c r="AE220" s="27"/>
      <c r="AF220" s="25" t="s">
        <v>144</v>
      </c>
      <c r="AG220" s="25" t="s">
        <v>1198</v>
      </c>
      <c r="AH220" s="33" t="s">
        <v>229</v>
      </c>
      <c r="AI220" s="27" t="s">
        <v>141</v>
      </c>
    </row>
    <row r="221" spans="1:35" s="34" customFormat="1" ht="30" customHeight="1" x14ac:dyDescent="0.25">
      <c r="A221" s="37">
        <v>14</v>
      </c>
      <c r="B221" s="55" t="s">
        <v>927</v>
      </c>
      <c r="C221" s="55" t="s">
        <v>687</v>
      </c>
      <c r="D221" s="40"/>
      <c r="E221" s="83" t="s">
        <v>960</v>
      </c>
      <c r="F221" s="41"/>
      <c r="G221" s="56">
        <v>796</v>
      </c>
      <c r="H221" s="56" t="s">
        <v>231</v>
      </c>
      <c r="I221" s="27" t="s">
        <v>139</v>
      </c>
      <c r="J221" s="40"/>
      <c r="K221" s="83">
        <v>2</v>
      </c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29">
        <f t="shared" si="15"/>
        <v>2</v>
      </c>
      <c r="X221" s="49"/>
      <c r="Y221" s="38">
        <v>94.59</v>
      </c>
      <c r="Z221" s="30">
        <f t="shared" si="16"/>
        <v>196.36884000000001</v>
      </c>
      <c r="AA221" s="37"/>
      <c r="AB221" s="32" t="s">
        <v>84</v>
      </c>
      <c r="AC221" s="25" t="s">
        <v>142</v>
      </c>
      <c r="AD221" s="27" t="s">
        <v>120</v>
      </c>
      <c r="AE221" s="27"/>
      <c r="AF221" s="25" t="s">
        <v>144</v>
      </c>
      <c r="AG221" s="25" t="s">
        <v>1198</v>
      </c>
      <c r="AH221" s="33" t="s">
        <v>229</v>
      </c>
      <c r="AI221" s="27" t="s">
        <v>141</v>
      </c>
    </row>
    <row r="222" spans="1:35" s="34" customFormat="1" ht="30" customHeight="1" x14ac:dyDescent="0.25">
      <c r="A222" s="37">
        <v>14</v>
      </c>
      <c r="B222" s="55" t="s">
        <v>927</v>
      </c>
      <c r="C222" s="55" t="s">
        <v>687</v>
      </c>
      <c r="D222" s="40"/>
      <c r="E222" s="83" t="s">
        <v>961</v>
      </c>
      <c r="F222" s="41"/>
      <c r="G222" s="56">
        <v>796</v>
      </c>
      <c r="H222" s="56" t="s">
        <v>231</v>
      </c>
      <c r="I222" s="27" t="s">
        <v>139</v>
      </c>
      <c r="J222" s="40"/>
      <c r="K222" s="83"/>
      <c r="L222" s="83">
        <v>1</v>
      </c>
      <c r="M222" s="83">
        <v>1</v>
      </c>
      <c r="N222" s="83">
        <v>1</v>
      </c>
      <c r="O222" s="83">
        <v>1</v>
      </c>
      <c r="P222" s="83">
        <v>1</v>
      </c>
      <c r="Q222" s="83">
        <v>1</v>
      </c>
      <c r="R222" s="83">
        <v>1</v>
      </c>
      <c r="S222" s="83">
        <v>1</v>
      </c>
      <c r="T222" s="83">
        <v>1</v>
      </c>
      <c r="U222" s="83">
        <v>1</v>
      </c>
      <c r="V222" s="83"/>
      <c r="W222" s="29">
        <f t="shared" si="15"/>
        <v>10</v>
      </c>
      <c r="X222" s="49"/>
      <c r="Y222" s="38">
        <v>9.34</v>
      </c>
      <c r="Z222" s="30">
        <f t="shared" si="16"/>
        <v>96.949200000000005</v>
      </c>
      <c r="AA222" s="37"/>
      <c r="AB222" s="32" t="s">
        <v>84</v>
      </c>
      <c r="AC222" s="25" t="s">
        <v>142</v>
      </c>
      <c r="AD222" s="27" t="s">
        <v>120</v>
      </c>
      <c r="AE222" s="27"/>
      <c r="AF222" s="25" t="s">
        <v>144</v>
      </c>
      <c r="AG222" s="25" t="s">
        <v>1198</v>
      </c>
      <c r="AH222" s="33" t="s">
        <v>229</v>
      </c>
      <c r="AI222" s="27" t="s">
        <v>141</v>
      </c>
    </row>
    <row r="223" spans="1:35" s="34" customFormat="1" ht="30" customHeight="1" x14ac:dyDescent="0.25">
      <c r="A223" s="37">
        <v>14</v>
      </c>
      <c r="B223" s="55" t="s">
        <v>927</v>
      </c>
      <c r="C223" s="55" t="s">
        <v>687</v>
      </c>
      <c r="D223" s="40"/>
      <c r="E223" s="83" t="s">
        <v>962</v>
      </c>
      <c r="F223" s="41"/>
      <c r="G223" s="56">
        <v>796</v>
      </c>
      <c r="H223" s="56" t="s">
        <v>231</v>
      </c>
      <c r="I223" s="27" t="s">
        <v>139</v>
      </c>
      <c r="J223" s="40"/>
      <c r="K223" s="83"/>
      <c r="L223" s="83">
        <v>3</v>
      </c>
      <c r="M223" s="83">
        <v>3</v>
      </c>
      <c r="N223" s="83">
        <v>3</v>
      </c>
      <c r="O223" s="83">
        <v>3</v>
      </c>
      <c r="P223" s="83">
        <v>3</v>
      </c>
      <c r="Q223" s="83">
        <v>3</v>
      </c>
      <c r="R223" s="83">
        <v>3</v>
      </c>
      <c r="S223" s="83">
        <v>3</v>
      </c>
      <c r="T223" s="83">
        <v>3</v>
      </c>
      <c r="U223" s="83">
        <v>3</v>
      </c>
      <c r="V223" s="83"/>
      <c r="W223" s="29">
        <f t="shared" si="15"/>
        <v>30</v>
      </c>
      <c r="X223" s="49"/>
      <c r="Y223" s="38">
        <v>6.18</v>
      </c>
      <c r="Z223" s="30">
        <f t="shared" si="16"/>
        <v>192.44519999999997</v>
      </c>
      <c r="AA223" s="37"/>
      <c r="AB223" s="32" t="s">
        <v>84</v>
      </c>
      <c r="AC223" s="25" t="s">
        <v>142</v>
      </c>
      <c r="AD223" s="27" t="s">
        <v>120</v>
      </c>
      <c r="AE223" s="27"/>
      <c r="AF223" s="25" t="s">
        <v>144</v>
      </c>
      <c r="AG223" s="25" t="s">
        <v>1198</v>
      </c>
      <c r="AH223" s="33" t="s">
        <v>229</v>
      </c>
      <c r="AI223" s="27" t="s">
        <v>141</v>
      </c>
    </row>
    <row r="224" spans="1:35" s="34" customFormat="1" ht="30" customHeight="1" x14ac:dyDescent="0.25">
      <c r="A224" s="37">
        <v>14</v>
      </c>
      <c r="B224" s="55" t="s">
        <v>927</v>
      </c>
      <c r="C224" s="55" t="s">
        <v>687</v>
      </c>
      <c r="D224" s="40"/>
      <c r="E224" s="83" t="s">
        <v>963</v>
      </c>
      <c r="F224" s="41"/>
      <c r="G224" s="56">
        <v>796</v>
      </c>
      <c r="H224" s="56" t="s">
        <v>231</v>
      </c>
      <c r="I224" s="27" t="s">
        <v>139</v>
      </c>
      <c r="J224" s="40"/>
      <c r="K224" s="83">
        <v>2</v>
      </c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29">
        <f t="shared" si="15"/>
        <v>2</v>
      </c>
      <c r="X224" s="49"/>
      <c r="Y224" s="38">
        <v>33.25</v>
      </c>
      <c r="Z224" s="30">
        <f t="shared" si="16"/>
        <v>69.027000000000001</v>
      </c>
      <c r="AA224" s="37"/>
      <c r="AB224" s="32" t="s">
        <v>84</v>
      </c>
      <c r="AC224" s="25" t="s">
        <v>142</v>
      </c>
      <c r="AD224" s="27" t="s">
        <v>120</v>
      </c>
      <c r="AE224" s="27"/>
      <c r="AF224" s="25" t="s">
        <v>144</v>
      </c>
      <c r="AG224" s="25" t="s">
        <v>1198</v>
      </c>
      <c r="AH224" s="33" t="s">
        <v>229</v>
      </c>
      <c r="AI224" s="27" t="s">
        <v>141</v>
      </c>
    </row>
    <row r="225" spans="1:35" s="34" customFormat="1" ht="30" customHeight="1" x14ac:dyDescent="0.25">
      <c r="A225" s="37">
        <v>14</v>
      </c>
      <c r="B225" s="55" t="s">
        <v>927</v>
      </c>
      <c r="C225" s="55" t="s">
        <v>687</v>
      </c>
      <c r="D225" s="40"/>
      <c r="E225" s="83" t="s">
        <v>964</v>
      </c>
      <c r="F225" s="41"/>
      <c r="G225" s="56">
        <v>796</v>
      </c>
      <c r="H225" s="56" t="s">
        <v>231</v>
      </c>
      <c r="I225" s="27" t="s">
        <v>139</v>
      </c>
      <c r="J225" s="40"/>
      <c r="K225" s="83"/>
      <c r="L225" s="83">
        <v>1</v>
      </c>
      <c r="M225" s="83">
        <v>1</v>
      </c>
      <c r="N225" s="83">
        <v>1</v>
      </c>
      <c r="O225" s="83">
        <v>1</v>
      </c>
      <c r="P225" s="83">
        <v>1</v>
      </c>
      <c r="Q225" s="83">
        <v>1</v>
      </c>
      <c r="R225" s="83">
        <v>1</v>
      </c>
      <c r="S225" s="83">
        <v>1</v>
      </c>
      <c r="T225" s="83">
        <v>1</v>
      </c>
      <c r="U225" s="83">
        <v>1</v>
      </c>
      <c r="V225" s="83"/>
      <c r="W225" s="29">
        <f t="shared" si="15"/>
        <v>10</v>
      </c>
      <c r="X225" s="49"/>
      <c r="Y225" s="38">
        <v>15.89</v>
      </c>
      <c r="Z225" s="30">
        <f t="shared" si="16"/>
        <v>164.93820000000002</v>
      </c>
      <c r="AA225" s="37"/>
      <c r="AB225" s="32" t="s">
        <v>84</v>
      </c>
      <c r="AC225" s="25" t="s">
        <v>142</v>
      </c>
      <c r="AD225" s="27" t="s">
        <v>120</v>
      </c>
      <c r="AE225" s="27"/>
      <c r="AF225" s="25" t="s">
        <v>144</v>
      </c>
      <c r="AG225" s="25" t="s">
        <v>1198</v>
      </c>
      <c r="AH225" s="33" t="s">
        <v>229</v>
      </c>
      <c r="AI225" s="27" t="s">
        <v>141</v>
      </c>
    </row>
    <row r="226" spans="1:35" s="34" customFormat="1" ht="30" customHeight="1" x14ac:dyDescent="0.25">
      <c r="A226" s="37">
        <v>14</v>
      </c>
      <c r="B226" s="55" t="s">
        <v>927</v>
      </c>
      <c r="C226" s="55" t="s">
        <v>687</v>
      </c>
      <c r="D226" s="40"/>
      <c r="E226" s="83" t="s">
        <v>965</v>
      </c>
      <c r="F226" s="41"/>
      <c r="G226" s="56">
        <v>796</v>
      </c>
      <c r="H226" s="56" t="s">
        <v>231</v>
      </c>
      <c r="I226" s="27" t="s">
        <v>139</v>
      </c>
      <c r="J226" s="40"/>
      <c r="K226" s="83"/>
      <c r="L226" s="83">
        <v>15</v>
      </c>
      <c r="M226" s="83">
        <v>15</v>
      </c>
      <c r="N226" s="83">
        <v>15</v>
      </c>
      <c r="O226" s="83">
        <v>15</v>
      </c>
      <c r="P226" s="83">
        <v>15</v>
      </c>
      <c r="Q226" s="83">
        <v>15</v>
      </c>
      <c r="R226" s="83">
        <v>15</v>
      </c>
      <c r="S226" s="83">
        <v>15</v>
      </c>
      <c r="T226" s="83">
        <v>15</v>
      </c>
      <c r="U226" s="83">
        <v>15</v>
      </c>
      <c r="V226" s="83"/>
      <c r="W226" s="29">
        <f t="shared" si="15"/>
        <v>150</v>
      </c>
      <c r="X226" s="49"/>
      <c r="Y226" s="38">
        <v>44.88</v>
      </c>
      <c r="Z226" s="30">
        <f t="shared" si="16"/>
        <v>6987.8159999999998</v>
      </c>
      <c r="AA226" s="37"/>
      <c r="AB226" s="32" t="s">
        <v>84</v>
      </c>
      <c r="AC226" s="25" t="s">
        <v>142</v>
      </c>
      <c r="AD226" s="27" t="s">
        <v>120</v>
      </c>
      <c r="AE226" s="27"/>
      <c r="AF226" s="25" t="s">
        <v>144</v>
      </c>
      <c r="AG226" s="25" t="s">
        <v>1198</v>
      </c>
      <c r="AH226" s="33" t="s">
        <v>229</v>
      </c>
      <c r="AI226" s="27" t="s">
        <v>141</v>
      </c>
    </row>
    <row r="227" spans="1:35" s="34" customFormat="1" ht="30" customHeight="1" x14ac:dyDescent="0.25">
      <c r="A227" s="37">
        <v>14</v>
      </c>
      <c r="B227" s="55" t="s">
        <v>927</v>
      </c>
      <c r="C227" s="55" t="s">
        <v>687</v>
      </c>
      <c r="D227" s="40"/>
      <c r="E227" s="83" t="s">
        <v>966</v>
      </c>
      <c r="F227" s="41"/>
      <c r="G227" s="56">
        <v>796</v>
      </c>
      <c r="H227" s="56" t="s">
        <v>231</v>
      </c>
      <c r="I227" s="27" t="s">
        <v>139</v>
      </c>
      <c r="J227" s="40"/>
      <c r="K227" s="83"/>
      <c r="L227" s="83">
        <v>1</v>
      </c>
      <c r="M227" s="83">
        <v>1</v>
      </c>
      <c r="N227" s="83">
        <v>1</v>
      </c>
      <c r="O227" s="83">
        <v>1</v>
      </c>
      <c r="P227" s="83">
        <v>1</v>
      </c>
      <c r="Q227" s="83">
        <v>1</v>
      </c>
      <c r="R227" s="83">
        <v>1</v>
      </c>
      <c r="S227" s="83">
        <v>1</v>
      </c>
      <c r="T227" s="83">
        <v>1</v>
      </c>
      <c r="U227" s="83">
        <v>1</v>
      </c>
      <c r="V227" s="83"/>
      <c r="W227" s="29">
        <f t="shared" si="15"/>
        <v>10</v>
      </c>
      <c r="X227" s="49"/>
      <c r="Y227" s="38">
        <v>12.89</v>
      </c>
      <c r="Z227" s="30">
        <f t="shared" si="16"/>
        <v>133.79820000000001</v>
      </c>
      <c r="AA227" s="37"/>
      <c r="AB227" s="32" t="s">
        <v>84</v>
      </c>
      <c r="AC227" s="25" t="s">
        <v>142</v>
      </c>
      <c r="AD227" s="27" t="s">
        <v>120</v>
      </c>
      <c r="AE227" s="27"/>
      <c r="AF227" s="25" t="s">
        <v>144</v>
      </c>
      <c r="AG227" s="25" t="s">
        <v>1198</v>
      </c>
      <c r="AH227" s="33" t="s">
        <v>229</v>
      </c>
      <c r="AI227" s="27" t="s">
        <v>141</v>
      </c>
    </row>
    <row r="228" spans="1:35" s="34" customFormat="1" ht="30" customHeight="1" x14ac:dyDescent="0.25">
      <c r="A228" s="37">
        <v>14</v>
      </c>
      <c r="B228" s="55" t="s">
        <v>927</v>
      </c>
      <c r="C228" s="55" t="s">
        <v>687</v>
      </c>
      <c r="D228" s="40"/>
      <c r="E228" s="83" t="s">
        <v>967</v>
      </c>
      <c r="F228" s="41"/>
      <c r="G228" s="56">
        <v>796</v>
      </c>
      <c r="H228" s="56" t="s">
        <v>231</v>
      </c>
      <c r="I228" s="27" t="s">
        <v>139</v>
      </c>
      <c r="J228" s="40"/>
      <c r="K228" s="83"/>
      <c r="L228" s="83">
        <v>5</v>
      </c>
      <c r="M228" s="83">
        <v>5</v>
      </c>
      <c r="N228" s="83">
        <v>5</v>
      </c>
      <c r="O228" s="83">
        <v>5</v>
      </c>
      <c r="P228" s="83">
        <v>5</v>
      </c>
      <c r="Q228" s="83">
        <v>5</v>
      </c>
      <c r="R228" s="83">
        <v>5</v>
      </c>
      <c r="S228" s="83">
        <v>5</v>
      </c>
      <c r="T228" s="83">
        <v>5</v>
      </c>
      <c r="U228" s="83">
        <v>5</v>
      </c>
      <c r="V228" s="83"/>
      <c r="W228" s="29">
        <f t="shared" si="15"/>
        <v>50</v>
      </c>
      <c r="X228" s="49"/>
      <c r="Y228" s="38">
        <v>2.92</v>
      </c>
      <c r="Z228" s="30">
        <f t="shared" si="16"/>
        <v>151.548</v>
      </c>
      <c r="AA228" s="37"/>
      <c r="AB228" s="32" t="s">
        <v>84</v>
      </c>
      <c r="AC228" s="25" t="s">
        <v>142</v>
      </c>
      <c r="AD228" s="27" t="s">
        <v>120</v>
      </c>
      <c r="AE228" s="27"/>
      <c r="AF228" s="25" t="s">
        <v>144</v>
      </c>
      <c r="AG228" s="25" t="s">
        <v>1198</v>
      </c>
      <c r="AH228" s="33" t="s">
        <v>229</v>
      </c>
      <c r="AI228" s="27" t="s">
        <v>141</v>
      </c>
    </row>
    <row r="229" spans="1:35" s="34" customFormat="1" ht="30" customHeight="1" x14ac:dyDescent="0.25">
      <c r="A229" s="37">
        <v>14</v>
      </c>
      <c r="B229" s="55" t="s">
        <v>927</v>
      </c>
      <c r="C229" s="55" t="s">
        <v>687</v>
      </c>
      <c r="D229" s="40"/>
      <c r="E229" s="83" t="s">
        <v>968</v>
      </c>
      <c r="F229" s="41"/>
      <c r="G229" s="56">
        <v>796</v>
      </c>
      <c r="H229" s="56" t="s">
        <v>231</v>
      </c>
      <c r="I229" s="27" t="s">
        <v>139</v>
      </c>
      <c r="J229" s="40"/>
      <c r="K229" s="83">
        <v>2</v>
      </c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29">
        <f t="shared" si="15"/>
        <v>2</v>
      </c>
      <c r="X229" s="49"/>
      <c r="Y229" s="38">
        <v>17.84</v>
      </c>
      <c r="Z229" s="30">
        <f t="shared" si="16"/>
        <v>37.03584</v>
      </c>
      <c r="AA229" s="37"/>
      <c r="AB229" s="32" t="s">
        <v>84</v>
      </c>
      <c r="AC229" s="25" t="s">
        <v>142</v>
      </c>
      <c r="AD229" s="27" t="s">
        <v>120</v>
      </c>
      <c r="AE229" s="27"/>
      <c r="AF229" s="25" t="s">
        <v>144</v>
      </c>
      <c r="AG229" s="25" t="s">
        <v>1198</v>
      </c>
      <c r="AH229" s="33" t="s">
        <v>229</v>
      </c>
      <c r="AI229" s="27" t="s">
        <v>141</v>
      </c>
    </row>
    <row r="230" spans="1:35" s="34" customFormat="1" ht="30" customHeight="1" x14ac:dyDescent="0.25">
      <c r="A230" s="37">
        <v>14</v>
      </c>
      <c r="B230" s="55" t="s">
        <v>927</v>
      </c>
      <c r="C230" s="55" t="s">
        <v>687</v>
      </c>
      <c r="D230" s="40"/>
      <c r="E230" s="83" t="s">
        <v>969</v>
      </c>
      <c r="F230" s="41"/>
      <c r="G230" s="56">
        <v>796</v>
      </c>
      <c r="H230" s="56" t="s">
        <v>231</v>
      </c>
      <c r="I230" s="27" t="s">
        <v>139</v>
      </c>
      <c r="J230" s="40"/>
      <c r="K230" s="83">
        <v>1</v>
      </c>
      <c r="L230" s="83">
        <v>1</v>
      </c>
      <c r="M230" s="83">
        <v>1</v>
      </c>
      <c r="N230" s="83">
        <v>1</v>
      </c>
      <c r="O230" s="83">
        <v>1</v>
      </c>
      <c r="P230" s="83">
        <v>1</v>
      </c>
      <c r="Q230" s="83">
        <v>1</v>
      </c>
      <c r="R230" s="83">
        <v>1</v>
      </c>
      <c r="S230" s="83">
        <v>1</v>
      </c>
      <c r="T230" s="83">
        <v>1</v>
      </c>
      <c r="U230" s="83">
        <v>1</v>
      </c>
      <c r="V230" s="83"/>
      <c r="W230" s="29">
        <f t="shared" si="15"/>
        <v>11</v>
      </c>
      <c r="X230" s="49"/>
      <c r="Y230" s="38">
        <v>169.61</v>
      </c>
      <c r="Z230" s="30">
        <f t="shared" si="16"/>
        <v>1936.60698</v>
      </c>
      <c r="AA230" s="37"/>
      <c r="AB230" s="32" t="s">
        <v>84</v>
      </c>
      <c r="AC230" s="25" t="s">
        <v>142</v>
      </c>
      <c r="AD230" s="27" t="s">
        <v>120</v>
      </c>
      <c r="AE230" s="27"/>
      <c r="AF230" s="25" t="s">
        <v>144</v>
      </c>
      <c r="AG230" s="25" t="s">
        <v>1198</v>
      </c>
      <c r="AH230" s="33" t="s">
        <v>229</v>
      </c>
      <c r="AI230" s="27" t="s">
        <v>141</v>
      </c>
    </row>
    <row r="231" spans="1:35" s="34" customFormat="1" ht="30" customHeight="1" x14ac:dyDescent="0.25">
      <c r="A231" s="37">
        <v>14</v>
      </c>
      <c r="B231" s="55" t="s">
        <v>927</v>
      </c>
      <c r="C231" s="55" t="s">
        <v>687</v>
      </c>
      <c r="D231" s="40"/>
      <c r="E231" s="83" t="s">
        <v>970</v>
      </c>
      <c r="F231" s="41"/>
      <c r="G231" s="56">
        <v>796</v>
      </c>
      <c r="H231" s="56" t="s">
        <v>231</v>
      </c>
      <c r="I231" s="27" t="s">
        <v>139</v>
      </c>
      <c r="J231" s="40"/>
      <c r="K231" s="83">
        <v>2</v>
      </c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29">
        <f t="shared" si="15"/>
        <v>2</v>
      </c>
      <c r="X231" s="49"/>
      <c r="Y231" s="38">
        <v>54.21</v>
      </c>
      <c r="Z231" s="30">
        <f t="shared" si="16"/>
        <v>112.53996000000001</v>
      </c>
      <c r="AA231" s="37"/>
      <c r="AB231" s="32" t="s">
        <v>84</v>
      </c>
      <c r="AC231" s="25" t="s">
        <v>142</v>
      </c>
      <c r="AD231" s="27" t="s">
        <v>120</v>
      </c>
      <c r="AE231" s="27"/>
      <c r="AF231" s="25" t="s">
        <v>144</v>
      </c>
      <c r="AG231" s="25" t="s">
        <v>1198</v>
      </c>
      <c r="AH231" s="33" t="s">
        <v>229</v>
      </c>
      <c r="AI231" s="27" t="s">
        <v>141</v>
      </c>
    </row>
    <row r="232" spans="1:35" s="34" customFormat="1" ht="30" customHeight="1" x14ac:dyDescent="0.25">
      <c r="A232" s="37">
        <v>14</v>
      </c>
      <c r="B232" s="55" t="s">
        <v>927</v>
      </c>
      <c r="C232" s="55" t="s">
        <v>687</v>
      </c>
      <c r="D232" s="40"/>
      <c r="E232" s="83" t="s">
        <v>971</v>
      </c>
      <c r="F232" s="41"/>
      <c r="G232" s="56">
        <v>796</v>
      </c>
      <c r="H232" s="56" t="s">
        <v>231</v>
      </c>
      <c r="I232" s="27" t="s">
        <v>139</v>
      </c>
      <c r="J232" s="40"/>
      <c r="K232" s="83">
        <v>2</v>
      </c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29">
        <f t="shared" si="15"/>
        <v>2</v>
      </c>
      <c r="X232" s="49"/>
      <c r="Y232" s="38">
        <v>36.770000000000003</v>
      </c>
      <c r="Z232" s="30">
        <f t="shared" si="16"/>
        <v>76.334520000000012</v>
      </c>
      <c r="AA232" s="37"/>
      <c r="AB232" s="32" t="s">
        <v>84</v>
      </c>
      <c r="AC232" s="25" t="s">
        <v>142</v>
      </c>
      <c r="AD232" s="27" t="s">
        <v>120</v>
      </c>
      <c r="AE232" s="27"/>
      <c r="AF232" s="25" t="s">
        <v>144</v>
      </c>
      <c r="AG232" s="25" t="s">
        <v>1198</v>
      </c>
      <c r="AH232" s="33" t="s">
        <v>229</v>
      </c>
      <c r="AI232" s="27" t="s">
        <v>141</v>
      </c>
    </row>
    <row r="233" spans="1:35" s="34" customFormat="1" ht="30" customHeight="1" x14ac:dyDescent="0.25">
      <c r="A233" s="37">
        <v>14</v>
      </c>
      <c r="B233" s="55" t="s">
        <v>927</v>
      </c>
      <c r="C233" s="55" t="s">
        <v>687</v>
      </c>
      <c r="D233" s="40"/>
      <c r="E233" s="83" t="s">
        <v>972</v>
      </c>
      <c r="F233" s="41"/>
      <c r="G233" s="56">
        <v>796</v>
      </c>
      <c r="H233" s="56" t="s">
        <v>231</v>
      </c>
      <c r="I233" s="27" t="s">
        <v>139</v>
      </c>
      <c r="J233" s="40"/>
      <c r="K233" s="83">
        <v>1</v>
      </c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29">
        <f t="shared" si="15"/>
        <v>1</v>
      </c>
      <c r="X233" s="49"/>
      <c r="Y233" s="38">
        <v>285.83</v>
      </c>
      <c r="Z233" s="30">
        <f t="shared" si="16"/>
        <v>296.69153999999997</v>
      </c>
      <c r="AA233" s="37"/>
      <c r="AB233" s="32" t="s">
        <v>84</v>
      </c>
      <c r="AC233" s="25" t="s">
        <v>142</v>
      </c>
      <c r="AD233" s="27" t="s">
        <v>120</v>
      </c>
      <c r="AE233" s="27"/>
      <c r="AF233" s="25" t="s">
        <v>144</v>
      </c>
      <c r="AG233" s="25" t="s">
        <v>1198</v>
      </c>
      <c r="AH233" s="33" t="s">
        <v>229</v>
      </c>
      <c r="AI233" s="27" t="s">
        <v>141</v>
      </c>
    </row>
    <row r="234" spans="1:35" s="34" customFormat="1" ht="30" customHeight="1" x14ac:dyDescent="0.25">
      <c r="A234" s="37">
        <v>14</v>
      </c>
      <c r="B234" s="55" t="s">
        <v>927</v>
      </c>
      <c r="C234" s="55" t="s">
        <v>687</v>
      </c>
      <c r="D234" s="40"/>
      <c r="E234" s="83" t="s">
        <v>973</v>
      </c>
      <c r="F234" s="41"/>
      <c r="G234" s="56">
        <v>796</v>
      </c>
      <c r="H234" s="56" t="s">
        <v>231</v>
      </c>
      <c r="I234" s="27" t="s">
        <v>139</v>
      </c>
      <c r="J234" s="40"/>
      <c r="K234" s="83">
        <v>1</v>
      </c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29">
        <f t="shared" si="15"/>
        <v>1</v>
      </c>
      <c r="X234" s="49"/>
      <c r="Y234" s="38">
        <v>459.91</v>
      </c>
      <c r="Z234" s="30">
        <f t="shared" si="16"/>
        <v>477.38658000000004</v>
      </c>
      <c r="AA234" s="37"/>
      <c r="AB234" s="32" t="s">
        <v>84</v>
      </c>
      <c r="AC234" s="25" t="s">
        <v>142</v>
      </c>
      <c r="AD234" s="27" t="s">
        <v>120</v>
      </c>
      <c r="AE234" s="27"/>
      <c r="AF234" s="25" t="s">
        <v>144</v>
      </c>
      <c r="AG234" s="25" t="s">
        <v>1198</v>
      </c>
      <c r="AH234" s="33" t="s">
        <v>229</v>
      </c>
      <c r="AI234" s="27" t="s">
        <v>141</v>
      </c>
    </row>
    <row r="235" spans="1:35" s="34" customFormat="1" ht="30" customHeight="1" x14ac:dyDescent="0.25">
      <c r="A235" s="37">
        <v>14</v>
      </c>
      <c r="B235" s="55" t="s">
        <v>927</v>
      </c>
      <c r="C235" s="55" t="s">
        <v>687</v>
      </c>
      <c r="D235" s="40"/>
      <c r="E235" s="83" t="s">
        <v>974</v>
      </c>
      <c r="F235" s="41"/>
      <c r="G235" s="56">
        <v>796</v>
      </c>
      <c r="H235" s="56" t="s">
        <v>231</v>
      </c>
      <c r="I235" s="27" t="s">
        <v>139</v>
      </c>
      <c r="J235" s="40"/>
      <c r="K235" s="83">
        <v>1</v>
      </c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29">
        <f t="shared" si="15"/>
        <v>1</v>
      </c>
      <c r="X235" s="49"/>
      <c r="Y235" s="38">
        <v>56.6</v>
      </c>
      <c r="Z235" s="30">
        <f t="shared" si="16"/>
        <v>58.750800000000005</v>
      </c>
      <c r="AA235" s="37"/>
      <c r="AB235" s="32" t="s">
        <v>84</v>
      </c>
      <c r="AC235" s="25" t="s">
        <v>142</v>
      </c>
      <c r="AD235" s="27" t="s">
        <v>120</v>
      </c>
      <c r="AE235" s="27"/>
      <c r="AF235" s="25" t="s">
        <v>144</v>
      </c>
      <c r="AG235" s="25" t="s">
        <v>1198</v>
      </c>
      <c r="AH235" s="33" t="s">
        <v>229</v>
      </c>
      <c r="AI235" s="27" t="s">
        <v>141</v>
      </c>
    </row>
    <row r="236" spans="1:35" s="34" customFormat="1" ht="30" customHeight="1" x14ac:dyDescent="0.25">
      <c r="A236" s="37">
        <v>14</v>
      </c>
      <c r="B236" s="55" t="s">
        <v>927</v>
      </c>
      <c r="C236" s="55" t="s">
        <v>687</v>
      </c>
      <c r="D236" s="40"/>
      <c r="E236" s="83" t="s">
        <v>975</v>
      </c>
      <c r="F236" s="41"/>
      <c r="G236" s="56">
        <v>796</v>
      </c>
      <c r="H236" s="56" t="s">
        <v>231</v>
      </c>
      <c r="I236" s="27" t="s">
        <v>139</v>
      </c>
      <c r="J236" s="40"/>
      <c r="K236" s="83">
        <v>2</v>
      </c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29">
        <f t="shared" si="15"/>
        <v>2</v>
      </c>
      <c r="X236" s="49"/>
      <c r="Y236" s="38">
        <v>355.89</v>
      </c>
      <c r="Z236" s="30">
        <f t="shared" si="16"/>
        <v>738.82763999999997</v>
      </c>
      <c r="AA236" s="37"/>
      <c r="AB236" s="32" t="s">
        <v>84</v>
      </c>
      <c r="AC236" s="25" t="s">
        <v>142</v>
      </c>
      <c r="AD236" s="27" t="s">
        <v>120</v>
      </c>
      <c r="AE236" s="27"/>
      <c r="AF236" s="25" t="s">
        <v>144</v>
      </c>
      <c r="AG236" s="25" t="s">
        <v>1198</v>
      </c>
      <c r="AH236" s="33" t="s">
        <v>229</v>
      </c>
      <c r="AI236" s="27" t="s">
        <v>141</v>
      </c>
    </row>
    <row r="237" spans="1:35" s="34" customFormat="1" ht="30" customHeight="1" x14ac:dyDescent="0.25">
      <c r="A237" s="37">
        <v>14</v>
      </c>
      <c r="B237" s="55" t="s">
        <v>927</v>
      </c>
      <c r="C237" s="55" t="s">
        <v>687</v>
      </c>
      <c r="D237" s="40"/>
      <c r="E237" s="83" t="s">
        <v>976</v>
      </c>
      <c r="F237" s="41"/>
      <c r="G237" s="56">
        <v>796</v>
      </c>
      <c r="H237" s="56" t="s">
        <v>231</v>
      </c>
      <c r="I237" s="27" t="s">
        <v>139</v>
      </c>
      <c r="J237" s="40"/>
      <c r="K237" s="83">
        <v>2</v>
      </c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29">
        <f t="shared" si="15"/>
        <v>2</v>
      </c>
      <c r="X237" s="49"/>
      <c r="Y237" s="38">
        <v>24.94</v>
      </c>
      <c r="Z237" s="30">
        <f t="shared" si="16"/>
        <v>51.775440000000003</v>
      </c>
      <c r="AA237" s="37"/>
      <c r="AB237" s="32" t="s">
        <v>84</v>
      </c>
      <c r="AC237" s="25" t="s">
        <v>142</v>
      </c>
      <c r="AD237" s="27" t="s">
        <v>120</v>
      </c>
      <c r="AE237" s="27"/>
      <c r="AF237" s="25" t="s">
        <v>144</v>
      </c>
      <c r="AG237" s="25" t="s">
        <v>1198</v>
      </c>
      <c r="AH237" s="33" t="s">
        <v>229</v>
      </c>
      <c r="AI237" s="27" t="s">
        <v>141</v>
      </c>
    </row>
    <row r="238" spans="1:35" s="34" customFormat="1" ht="30" customHeight="1" x14ac:dyDescent="0.25">
      <c r="A238" s="37">
        <v>14</v>
      </c>
      <c r="B238" s="55" t="s">
        <v>927</v>
      </c>
      <c r="C238" s="55" t="s">
        <v>687</v>
      </c>
      <c r="D238" s="40"/>
      <c r="E238" s="83" t="s">
        <v>977</v>
      </c>
      <c r="F238" s="41"/>
      <c r="G238" s="56">
        <v>796</v>
      </c>
      <c r="H238" s="56" t="s">
        <v>231</v>
      </c>
      <c r="I238" s="27" t="s">
        <v>139</v>
      </c>
      <c r="J238" s="40"/>
      <c r="K238" s="83">
        <v>1</v>
      </c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29">
        <f t="shared" si="15"/>
        <v>1</v>
      </c>
      <c r="X238" s="49"/>
      <c r="Y238" s="38">
        <v>567.38</v>
      </c>
      <c r="Z238" s="30">
        <f t="shared" si="16"/>
        <v>588.94043999999997</v>
      </c>
      <c r="AA238" s="37"/>
      <c r="AB238" s="32" t="s">
        <v>84</v>
      </c>
      <c r="AC238" s="25" t="s">
        <v>142</v>
      </c>
      <c r="AD238" s="27" t="s">
        <v>120</v>
      </c>
      <c r="AE238" s="27"/>
      <c r="AF238" s="25" t="s">
        <v>144</v>
      </c>
      <c r="AG238" s="25" t="s">
        <v>1198</v>
      </c>
      <c r="AH238" s="33" t="s">
        <v>229</v>
      </c>
      <c r="AI238" s="27" t="s">
        <v>141</v>
      </c>
    </row>
    <row r="239" spans="1:35" s="34" customFormat="1" ht="30" customHeight="1" x14ac:dyDescent="0.25">
      <c r="A239" s="37">
        <v>14</v>
      </c>
      <c r="B239" s="55" t="s">
        <v>927</v>
      </c>
      <c r="C239" s="55" t="s">
        <v>687</v>
      </c>
      <c r="D239" s="40"/>
      <c r="E239" s="83" t="s">
        <v>978</v>
      </c>
      <c r="F239" s="41"/>
      <c r="G239" s="56">
        <v>796</v>
      </c>
      <c r="H239" s="56" t="s">
        <v>231</v>
      </c>
      <c r="I239" s="27" t="s">
        <v>139</v>
      </c>
      <c r="J239" s="40"/>
      <c r="K239" s="83">
        <v>2</v>
      </c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29">
        <f t="shared" si="15"/>
        <v>2</v>
      </c>
      <c r="X239" s="49"/>
      <c r="Y239" s="38">
        <v>411.08</v>
      </c>
      <c r="Z239" s="30">
        <f t="shared" si="16"/>
        <v>853.40207999999996</v>
      </c>
      <c r="AA239" s="37"/>
      <c r="AB239" s="32" t="s">
        <v>84</v>
      </c>
      <c r="AC239" s="25" t="s">
        <v>142</v>
      </c>
      <c r="AD239" s="27" t="s">
        <v>120</v>
      </c>
      <c r="AE239" s="27"/>
      <c r="AF239" s="25" t="s">
        <v>144</v>
      </c>
      <c r="AG239" s="25" t="s">
        <v>1198</v>
      </c>
      <c r="AH239" s="33" t="s">
        <v>229</v>
      </c>
      <c r="AI239" s="27" t="s">
        <v>141</v>
      </c>
    </row>
    <row r="240" spans="1:35" s="34" customFormat="1" ht="30" customHeight="1" x14ac:dyDescent="0.25">
      <c r="A240" s="37">
        <v>14</v>
      </c>
      <c r="B240" s="55" t="s">
        <v>927</v>
      </c>
      <c r="C240" s="55" t="s">
        <v>687</v>
      </c>
      <c r="D240" s="40"/>
      <c r="E240" s="83" t="s">
        <v>979</v>
      </c>
      <c r="F240" s="41"/>
      <c r="G240" s="56">
        <v>796</v>
      </c>
      <c r="H240" s="56" t="s">
        <v>231</v>
      </c>
      <c r="I240" s="27" t="s">
        <v>139</v>
      </c>
      <c r="J240" s="40"/>
      <c r="K240" s="83">
        <v>1</v>
      </c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29">
        <f t="shared" si="15"/>
        <v>1</v>
      </c>
      <c r="X240" s="49"/>
      <c r="Y240" s="38">
        <v>1451.12</v>
      </c>
      <c r="Z240" s="30">
        <f t="shared" si="16"/>
        <v>1506.2625599999999</v>
      </c>
      <c r="AA240" s="37"/>
      <c r="AB240" s="32" t="s">
        <v>84</v>
      </c>
      <c r="AC240" s="25" t="s">
        <v>142</v>
      </c>
      <c r="AD240" s="27" t="s">
        <v>120</v>
      </c>
      <c r="AE240" s="27"/>
      <c r="AF240" s="25" t="s">
        <v>144</v>
      </c>
      <c r="AG240" s="25" t="s">
        <v>1198</v>
      </c>
      <c r="AH240" s="33" t="s">
        <v>229</v>
      </c>
      <c r="AI240" s="27" t="s">
        <v>141</v>
      </c>
    </row>
    <row r="241" spans="1:35" s="34" customFormat="1" ht="30" customHeight="1" x14ac:dyDescent="0.25">
      <c r="A241" s="37">
        <v>14</v>
      </c>
      <c r="B241" s="55" t="s">
        <v>927</v>
      </c>
      <c r="C241" s="55" t="s">
        <v>687</v>
      </c>
      <c r="D241" s="40"/>
      <c r="E241" s="83" t="s">
        <v>980</v>
      </c>
      <c r="F241" s="41"/>
      <c r="G241" s="56">
        <v>796</v>
      </c>
      <c r="H241" s="56" t="s">
        <v>231</v>
      </c>
      <c r="I241" s="27" t="s">
        <v>139</v>
      </c>
      <c r="J241" s="40"/>
      <c r="K241" s="83">
        <v>1</v>
      </c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29">
        <f t="shared" si="15"/>
        <v>1</v>
      </c>
      <c r="X241" s="49"/>
      <c r="Y241" s="38">
        <v>1104.8699999999999</v>
      </c>
      <c r="Z241" s="30">
        <f t="shared" si="16"/>
        <v>1146.8550599999999</v>
      </c>
      <c r="AA241" s="37"/>
      <c r="AB241" s="32" t="s">
        <v>84</v>
      </c>
      <c r="AC241" s="25" t="s">
        <v>142</v>
      </c>
      <c r="AD241" s="27" t="s">
        <v>120</v>
      </c>
      <c r="AE241" s="27"/>
      <c r="AF241" s="25" t="s">
        <v>144</v>
      </c>
      <c r="AG241" s="25" t="s">
        <v>1198</v>
      </c>
      <c r="AH241" s="33" t="s">
        <v>229</v>
      </c>
      <c r="AI241" s="27" t="s">
        <v>141</v>
      </c>
    </row>
    <row r="242" spans="1:35" s="34" customFormat="1" ht="30" customHeight="1" x14ac:dyDescent="0.25">
      <c r="A242" s="37">
        <v>14</v>
      </c>
      <c r="B242" s="55" t="s">
        <v>927</v>
      </c>
      <c r="C242" s="55" t="s">
        <v>687</v>
      </c>
      <c r="D242" s="40"/>
      <c r="E242" s="83" t="s">
        <v>981</v>
      </c>
      <c r="F242" s="41"/>
      <c r="G242" s="56">
        <v>796</v>
      </c>
      <c r="H242" s="56" t="s">
        <v>231</v>
      </c>
      <c r="I242" s="27" t="s">
        <v>139</v>
      </c>
      <c r="J242" s="40"/>
      <c r="K242" s="83">
        <v>3</v>
      </c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29">
        <f t="shared" si="15"/>
        <v>3</v>
      </c>
      <c r="X242" s="49"/>
      <c r="Y242" s="38">
        <v>243.4</v>
      </c>
      <c r="Z242" s="30">
        <f t="shared" si="16"/>
        <v>757.94760000000008</v>
      </c>
      <c r="AA242" s="37"/>
      <c r="AB242" s="32" t="s">
        <v>84</v>
      </c>
      <c r="AC242" s="25" t="s">
        <v>142</v>
      </c>
      <c r="AD242" s="27" t="s">
        <v>120</v>
      </c>
      <c r="AE242" s="27"/>
      <c r="AF242" s="25" t="s">
        <v>144</v>
      </c>
      <c r="AG242" s="25" t="s">
        <v>1198</v>
      </c>
      <c r="AH242" s="33" t="s">
        <v>229</v>
      </c>
      <c r="AI242" s="27" t="s">
        <v>141</v>
      </c>
    </row>
    <row r="243" spans="1:35" s="34" customFormat="1" ht="30" customHeight="1" x14ac:dyDescent="0.25">
      <c r="A243" s="37">
        <v>14</v>
      </c>
      <c r="B243" s="55" t="s">
        <v>927</v>
      </c>
      <c r="C243" s="55" t="s">
        <v>687</v>
      </c>
      <c r="D243" s="40"/>
      <c r="E243" s="83" t="s">
        <v>982</v>
      </c>
      <c r="F243" s="41"/>
      <c r="G243" s="56">
        <v>796</v>
      </c>
      <c r="H243" s="56" t="s">
        <v>231</v>
      </c>
      <c r="I243" s="27" t="s">
        <v>139</v>
      </c>
      <c r="J243" s="40"/>
      <c r="K243" s="83">
        <v>1</v>
      </c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29">
        <f t="shared" si="15"/>
        <v>1</v>
      </c>
      <c r="X243" s="49"/>
      <c r="Y243" s="38">
        <v>108.09</v>
      </c>
      <c r="Z243" s="30">
        <f t="shared" si="16"/>
        <v>112.19742000000001</v>
      </c>
      <c r="AA243" s="37"/>
      <c r="AB243" s="32" t="s">
        <v>84</v>
      </c>
      <c r="AC243" s="25" t="s">
        <v>142</v>
      </c>
      <c r="AD243" s="27" t="s">
        <v>120</v>
      </c>
      <c r="AE243" s="27"/>
      <c r="AF243" s="25" t="s">
        <v>144</v>
      </c>
      <c r="AG243" s="25" t="s">
        <v>1198</v>
      </c>
      <c r="AH243" s="33" t="s">
        <v>229</v>
      </c>
      <c r="AI243" s="27" t="s">
        <v>141</v>
      </c>
    </row>
    <row r="244" spans="1:35" s="34" customFormat="1" ht="30" customHeight="1" x14ac:dyDescent="0.25">
      <c r="A244" s="37">
        <v>14</v>
      </c>
      <c r="B244" s="55" t="s">
        <v>927</v>
      </c>
      <c r="C244" s="55" t="s">
        <v>687</v>
      </c>
      <c r="D244" s="40"/>
      <c r="E244" s="83" t="s">
        <v>983</v>
      </c>
      <c r="F244" s="41"/>
      <c r="G244" s="56">
        <v>796</v>
      </c>
      <c r="H244" s="56" t="s">
        <v>231</v>
      </c>
      <c r="I244" s="27" t="s">
        <v>139</v>
      </c>
      <c r="J244" s="40"/>
      <c r="K244" s="83"/>
      <c r="L244" s="83">
        <v>1</v>
      </c>
      <c r="M244" s="83">
        <v>1</v>
      </c>
      <c r="N244" s="83">
        <v>1</v>
      </c>
      <c r="O244" s="83">
        <v>1</v>
      </c>
      <c r="P244" s="83">
        <v>1</v>
      </c>
      <c r="Q244" s="83">
        <v>1</v>
      </c>
      <c r="R244" s="83">
        <v>1</v>
      </c>
      <c r="S244" s="83">
        <v>1</v>
      </c>
      <c r="T244" s="83">
        <v>1</v>
      </c>
      <c r="U244" s="83">
        <v>1</v>
      </c>
      <c r="V244" s="83"/>
      <c r="W244" s="29">
        <f t="shared" si="15"/>
        <v>10</v>
      </c>
      <c r="X244" s="49"/>
      <c r="Y244" s="38">
        <v>28.93</v>
      </c>
      <c r="Z244" s="30">
        <f t="shared" si="16"/>
        <v>300.29340000000002</v>
      </c>
      <c r="AA244" s="37"/>
      <c r="AB244" s="32" t="s">
        <v>84</v>
      </c>
      <c r="AC244" s="25" t="s">
        <v>142</v>
      </c>
      <c r="AD244" s="27" t="s">
        <v>120</v>
      </c>
      <c r="AE244" s="27"/>
      <c r="AF244" s="25" t="s">
        <v>144</v>
      </c>
      <c r="AG244" s="25" t="s">
        <v>1198</v>
      </c>
      <c r="AH244" s="33" t="s">
        <v>229</v>
      </c>
      <c r="AI244" s="27" t="s">
        <v>141</v>
      </c>
    </row>
    <row r="245" spans="1:35" s="34" customFormat="1" ht="30" customHeight="1" x14ac:dyDescent="0.25">
      <c r="A245" s="37">
        <v>14</v>
      </c>
      <c r="B245" s="55" t="s">
        <v>927</v>
      </c>
      <c r="C245" s="55" t="s">
        <v>687</v>
      </c>
      <c r="D245" s="40"/>
      <c r="E245" s="83" t="s">
        <v>984</v>
      </c>
      <c r="F245" s="41"/>
      <c r="G245" s="56">
        <v>796</v>
      </c>
      <c r="H245" s="56" t="s">
        <v>231</v>
      </c>
      <c r="I245" s="27" t="s">
        <v>139</v>
      </c>
      <c r="J245" s="40"/>
      <c r="K245" s="83"/>
      <c r="L245" s="83">
        <v>5</v>
      </c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29">
        <f t="shared" si="15"/>
        <v>5</v>
      </c>
      <c r="X245" s="49"/>
      <c r="Y245" s="38">
        <v>23.46</v>
      </c>
      <c r="Z245" s="30">
        <f t="shared" si="16"/>
        <v>121.75740000000002</v>
      </c>
      <c r="AA245" s="37"/>
      <c r="AB245" s="32" t="s">
        <v>84</v>
      </c>
      <c r="AC245" s="25" t="s">
        <v>142</v>
      </c>
      <c r="AD245" s="27" t="s">
        <v>120</v>
      </c>
      <c r="AE245" s="27"/>
      <c r="AF245" s="25" t="s">
        <v>144</v>
      </c>
      <c r="AG245" s="25" t="s">
        <v>1198</v>
      </c>
      <c r="AH245" s="33" t="s">
        <v>229</v>
      </c>
      <c r="AI245" s="27" t="s">
        <v>141</v>
      </c>
    </row>
    <row r="246" spans="1:35" s="34" customFormat="1" ht="30" customHeight="1" x14ac:dyDescent="0.25">
      <c r="A246" s="37">
        <v>14</v>
      </c>
      <c r="B246" s="55" t="s">
        <v>927</v>
      </c>
      <c r="C246" s="55" t="s">
        <v>687</v>
      </c>
      <c r="D246" s="40"/>
      <c r="E246" s="83" t="s">
        <v>985</v>
      </c>
      <c r="F246" s="41"/>
      <c r="G246" s="56">
        <v>796</v>
      </c>
      <c r="H246" s="56" t="s">
        <v>231</v>
      </c>
      <c r="I246" s="27" t="s">
        <v>139</v>
      </c>
      <c r="J246" s="40"/>
      <c r="K246" s="83">
        <v>2</v>
      </c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29">
        <f t="shared" si="15"/>
        <v>2</v>
      </c>
      <c r="X246" s="49"/>
      <c r="Y246" s="38">
        <v>70.7</v>
      </c>
      <c r="Z246" s="30">
        <f t="shared" si="16"/>
        <v>146.7732</v>
      </c>
      <c r="AA246" s="37"/>
      <c r="AB246" s="32" t="s">
        <v>84</v>
      </c>
      <c r="AC246" s="25" t="s">
        <v>142</v>
      </c>
      <c r="AD246" s="27" t="s">
        <v>120</v>
      </c>
      <c r="AE246" s="27"/>
      <c r="AF246" s="25" t="s">
        <v>144</v>
      </c>
      <c r="AG246" s="25" t="s">
        <v>1198</v>
      </c>
      <c r="AH246" s="33" t="s">
        <v>229</v>
      </c>
      <c r="AI246" s="27" t="s">
        <v>141</v>
      </c>
    </row>
    <row r="247" spans="1:35" s="34" customFormat="1" ht="30" customHeight="1" x14ac:dyDescent="0.25">
      <c r="A247" s="37">
        <v>14</v>
      </c>
      <c r="B247" s="55" t="s">
        <v>927</v>
      </c>
      <c r="C247" s="55" t="s">
        <v>687</v>
      </c>
      <c r="D247" s="40"/>
      <c r="E247" s="83" t="s">
        <v>986</v>
      </c>
      <c r="F247" s="41"/>
      <c r="G247" s="56">
        <v>796</v>
      </c>
      <c r="H247" s="56" t="s">
        <v>231</v>
      </c>
      <c r="I247" s="27" t="s">
        <v>139</v>
      </c>
      <c r="J247" s="40"/>
      <c r="K247" s="83"/>
      <c r="L247" s="83">
        <v>5</v>
      </c>
      <c r="M247" s="83">
        <v>5</v>
      </c>
      <c r="N247" s="83">
        <v>5</v>
      </c>
      <c r="O247" s="83">
        <v>5</v>
      </c>
      <c r="P247" s="83">
        <v>5</v>
      </c>
      <c r="Q247" s="83">
        <v>5</v>
      </c>
      <c r="R247" s="83">
        <v>5</v>
      </c>
      <c r="S247" s="83">
        <v>5</v>
      </c>
      <c r="T247" s="83">
        <v>5</v>
      </c>
      <c r="U247" s="83">
        <v>5</v>
      </c>
      <c r="V247" s="83"/>
      <c r="W247" s="29">
        <f t="shared" si="15"/>
        <v>50</v>
      </c>
      <c r="X247" s="49"/>
      <c r="Y247" s="38">
        <v>141.47999999999999</v>
      </c>
      <c r="Z247" s="30">
        <f t="shared" si="16"/>
        <v>7342.811999999999</v>
      </c>
      <c r="AA247" s="37"/>
      <c r="AB247" s="32" t="s">
        <v>84</v>
      </c>
      <c r="AC247" s="25" t="s">
        <v>142</v>
      </c>
      <c r="AD247" s="27" t="s">
        <v>120</v>
      </c>
      <c r="AE247" s="27"/>
      <c r="AF247" s="25" t="s">
        <v>144</v>
      </c>
      <c r="AG247" s="25" t="s">
        <v>1198</v>
      </c>
      <c r="AH247" s="33" t="s">
        <v>229</v>
      </c>
      <c r="AI247" s="27" t="s">
        <v>141</v>
      </c>
    </row>
    <row r="248" spans="1:35" s="34" customFormat="1" ht="30" customHeight="1" x14ac:dyDescent="0.25">
      <c r="A248" s="37">
        <v>14</v>
      </c>
      <c r="B248" s="55" t="s">
        <v>927</v>
      </c>
      <c r="C248" s="55" t="s">
        <v>687</v>
      </c>
      <c r="D248" s="40"/>
      <c r="E248" s="83" t="s">
        <v>987</v>
      </c>
      <c r="F248" s="41"/>
      <c r="G248" s="56">
        <v>796</v>
      </c>
      <c r="H248" s="56" t="s">
        <v>231</v>
      </c>
      <c r="I248" s="27" t="s">
        <v>139</v>
      </c>
      <c r="J248" s="40"/>
      <c r="K248" s="83"/>
      <c r="L248" s="83">
        <v>1</v>
      </c>
      <c r="M248" s="83">
        <v>1</v>
      </c>
      <c r="N248" s="83">
        <v>1</v>
      </c>
      <c r="O248" s="83">
        <v>1</v>
      </c>
      <c r="P248" s="83">
        <v>1</v>
      </c>
      <c r="Q248" s="83">
        <v>1</v>
      </c>
      <c r="R248" s="83">
        <v>1</v>
      </c>
      <c r="S248" s="83">
        <v>1</v>
      </c>
      <c r="T248" s="83">
        <v>1</v>
      </c>
      <c r="U248" s="83">
        <v>1</v>
      </c>
      <c r="V248" s="83"/>
      <c r="W248" s="29">
        <f t="shared" si="15"/>
        <v>10</v>
      </c>
      <c r="X248" s="49"/>
      <c r="Y248" s="38">
        <v>86.05</v>
      </c>
      <c r="Z248" s="30">
        <f t="shared" si="16"/>
        <v>893.19900000000007</v>
      </c>
      <c r="AA248" s="37"/>
      <c r="AB248" s="32" t="s">
        <v>84</v>
      </c>
      <c r="AC248" s="25" t="s">
        <v>142</v>
      </c>
      <c r="AD248" s="27" t="s">
        <v>120</v>
      </c>
      <c r="AE248" s="27"/>
      <c r="AF248" s="25" t="s">
        <v>144</v>
      </c>
      <c r="AG248" s="25" t="s">
        <v>1198</v>
      </c>
      <c r="AH248" s="33" t="s">
        <v>229</v>
      </c>
      <c r="AI248" s="27" t="s">
        <v>141</v>
      </c>
    </row>
    <row r="249" spans="1:35" s="34" customFormat="1" ht="30" customHeight="1" x14ac:dyDescent="0.25">
      <c r="A249" s="37">
        <v>14</v>
      </c>
      <c r="B249" s="55" t="s">
        <v>927</v>
      </c>
      <c r="C249" s="55" t="s">
        <v>687</v>
      </c>
      <c r="D249" s="40"/>
      <c r="E249" s="83" t="s">
        <v>988</v>
      </c>
      <c r="F249" s="41"/>
      <c r="G249" s="56">
        <v>796</v>
      </c>
      <c r="H249" s="56" t="s">
        <v>231</v>
      </c>
      <c r="I249" s="27" t="s">
        <v>139</v>
      </c>
      <c r="J249" s="40"/>
      <c r="K249" s="83"/>
      <c r="L249" s="83">
        <v>1</v>
      </c>
      <c r="M249" s="83">
        <v>1</v>
      </c>
      <c r="N249" s="83">
        <v>1</v>
      </c>
      <c r="O249" s="83">
        <v>1</v>
      </c>
      <c r="P249" s="83">
        <v>1</v>
      </c>
      <c r="Q249" s="83">
        <v>1</v>
      </c>
      <c r="R249" s="83">
        <v>1</v>
      </c>
      <c r="S249" s="83">
        <v>1</v>
      </c>
      <c r="T249" s="83">
        <v>1</v>
      </c>
      <c r="U249" s="83">
        <v>1</v>
      </c>
      <c r="V249" s="83"/>
      <c r="W249" s="29">
        <f t="shared" si="15"/>
        <v>10</v>
      </c>
      <c r="X249" s="49"/>
      <c r="Y249" s="38">
        <v>24.25</v>
      </c>
      <c r="Z249" s="30">
        <f t="shared" si="16"/>
        <v>251.715</v>
      </c>
      <c r="AA249" s="37"/>
      <c r="AB249" s="32" t="s">
        <v>84</v>
      </c>
      <c r="AC249" s="25" t="s">
        <v>142</v>
      </c>
      <c r="AD249" s="27" t="s">
        <v>120</v>
      </c>
      <c r="AE249" s="27"/>
      <c r="AF249" s="25" t="s">
        <v>144</v>
      </c>
      <c r="AG249" s="25" t="s">
        <v>1198</v>
      </c>
      <c r="AH249" s="33" t="s">
        <v>229</v>
      </c>
      <c r="AI249" s="27" t="s">
        <v>141</v>
      </c>
    </row>
    <row r="250" spans="1:35" s="34" customFormat="1" ht="30" customHeight="1" x14ac:dyDescent="0.25">
      <c r="A250" s="37">
        <v>14</v>
      </c>
      <c r="B250" s="55" t="s">
        <v>927</v>
      </c>
      <c r="C250" s="55" t="s">
        <v>687</v>
      </c>
      <c r="D250" s="40"/>
      <c r="E250" s="83" t="s">
        <v>989</v>
      </c>
      <c r="F250" s="41"/>
      <c r="G250" s="56">
        <v>796</v>
      </c>
      <c r="H250" s="56" t="s">
        <v>231</v>
      </c>
      <c r="I250" s="27" t="s">
        <v>139</v>
      </c>
      <c r="J250" s="40"/>
      <c r="K250" s="83">
        <v>2</v>
      </c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29">
        <f t="shared" si="15"/>
        <v>2</v>
      </c>
      <c r="X250" s="49"/>
      <c r="Y250" s="38">
        <v>40.51</v>
      </c>
      <c r="Z250" s="30">
        <f t="shared" si="16"/>
        <v>84.098759999999999</v>
      </c>
      <c r="AA250" s="37"/>
      <c r="AB250" s="32" t="s">
        <v>84</v>
      </c>
      <c r="AC250" s="25" t="s">
        <v>142</v>
      </c>
      <c r="AD250" s="27" t="s">
        <v>120</v>
      </c>
      <c r="AE250" s="27"/>
      <c r="AF250" s="25" t="s">
        <v>144</v>
      </c>
      <c r="AG250" s="25" t="s">
        <v>1198</v>
      </c>
      <c r="AH250" s="33" t="s">
        <v>229</v>
      </c>
      <c r="AI250" s="27" t="s">
        <v>141</v>
      </c>
    </row>
    <row r="251" spans="1:35" s="34" customFormat="1" ht="30" customHeight="1" x14ac:dyDescent="0.25">
      <c r="A251" s="37">
        <v>14</v>
      </c>
      <c r="B251" s="55" t="s">
        <v>927</v>
      </c>
      <c r="C251" s="55" t="s">
        <v>687</v>
      </c>
      <c r="D251" s="40"/>
      <c r="E251" s="83" t="s">
        <v>990</v>
      </c>
      <c r="F251" s="41"/>
      <c r="G251" s="56">
        <v>796</v>
      </c>
      <c r="H251" s="56" t="s">
        <v>231</v>
      </c>
      <c r="I251" s="27" t="s">
        <v>139</v>
      </c>
      <c r="J251" s="40"/>
      <c r="K251" s="83">
        <v>2</v>
      </c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29">
        <f t="shared" si="15"/>
        <v>2</v>
      </c>
      <c r="X251" s="49"/>
      <c r="Y251" s="38">
        <v>32.08</v>
      </c>
      <c r="Z251" s="30">
        <f t="shared" si="16"/>
        <v>66.598079999999996</v>
      </c>
      <c r="AA251" s="37"/>
      <c r="AB251" s="32" t="s">
        <v>84</v>
      </c>
      <c r="AC251" s="25" t="s">
        <v>142</v>
      </c>
      <c r="AD251" s="27" t="s">
        <v>120</v>
      </c>
      <c r="AE251" s="27"/>
      <c r="AF251" s="25" t="s">
        <v>144</v>
      </c>
      <c r="AG251" s="25" t="s">
        <v>1198</v>
      </c>
      <c r="AH251" s="33" t="s">
        <v>229</v>
      </c>
      <c r="AI251" s="27" t="s">
        <v>141</v>
      </c>
    </row>
    <row r="252" spans="1:35" s="34" customFormat="1" ht="30" customHeight="1" x14ac:dyDescent="0.25">
      <c r="A252" s="37">
        <v>14</v>
      </c>
      <c r="B252" s="55" t="s">
        <v>927</v>
      </c>
      <c r="C252" s="55" t="s">
        <v>687</v>
      </c>
      <c r="D252" s="40"/>
      <c r="E252" s="83" t="s">
        <v>991</v>
      </c>
      <c r="F252" s="41"/>
      <c r="G252" s="56">
        <v>796</v>
      </c>
      <c r="H252" s="56" t="s">
        <v>231</v>
      </c>
      <c r="I252" s="27" t="s">
        <v>139</v>
      </c>
      <c r="J252" s="40"/>
      <c r="K252" s="83"/>
      <c r="L252" s="83">
        <v>1</v>
      </c>
      <c r="M252" s="83">
        <v>1</v>
      </c>
      <c r="N252" s="83">
        <v>1</v>
      </c>
      <c r="O252" s="83">
        <v>1</v>
      </c>
      <c r="P252" s="83">
        <v>1</v>
      </c>
      <c r="Q252" s="83">
        <v>1</v>
      </c>
      <c r="R252" s="83">
        <v>1</v>
      </c>
      <c r="S252" s="83">
        <v>1</v>
      </c>
      <c r="T252" s="83">
        <v>1</v>
      </c>
      <c r="U252" s="83">
        <v>1</v>
      </c>
      <c r="V252" s="83"/>
      <c r="W252" s="29">
        <f t="shared" si="15"/>
        <v>10</v>
      </c>
      <c r="X252" s="49"/>
      <c r="Y252" s="38">
        <v>19.079999999999998</v>
      </c>
      <c r="Z252" s="30">
        <f t="shared" si="16"/>
        <v>198.0504</v>
      </c>
      <c r="AA252" s="37"/>
      <c r="AB252" s="32" t="s">
        <v>84</v>
      </c>
      <c r="AC252" s="25" t="s">
        <v>142</v>
      </c>
      <c r="AD252" s="27" t="s">
        <v>120</v>
      </c>
      <c r="AE252" s="27"/>
      <c r="AF252" s="25" t="s">
        <v>144</v>
      </c>
      <c r="AG252" s="25" t="s">
        <v>1198</v>
      </c>
      <c r="AH252" s="33" t="s">
        <v>229</v>
      </c>
      <c r="AI252" s="27" t="s">
        <v>141</v>
      </c>
    </row>
    <row r="253" spans="1:35" s="34" customFormat="1" ht="30" customHeight="1" x14ac:dyDescent="0.25">
      <c r="A253" s="37">
        <v>14</v>
      </c>
      <c r="B253" s="55" t="s">
        <v>927</v>
      </c>
      <c r="C253" s="55" t="s">
        <v>687</v>
      </c>
      <c r="D253" s="40"/>
      <c r="E253" s="83" t="s">
        <v>992</v>
      </c>
      <c r="F253" s="41"/>
      <c r="G253" s="56">
        <v>796</v>
      </c>
      <c r="H253" s="56" t="s">
        <v>231</v>
      </c>
      <c r="I253" s="27" t="s">
        <v>139</v>
      </c>
      <c r="J253" s="40"/>
      <c r="K253" s="83"/>
      <c r="L253" s="83">
        <v>1</v>
      </c>
      <c r="M253" s="83">
        <v>1</v>
      </c>
      <c r="N253" s="83">
        <v>1</v>
      </c>
      <c r="O253" s="83">
        <v>1</v>
      </c>
      <c r="P253" s="83">
        <v>1</v>
      </c>
      <c r="Q253" s="83">
        <v>1</v>
      </c>
      <c r="R253" s="83">
        <v>1</v>
      </c>
      <c r="S253" s="83">
        <v>1</v>
      </c>
      <c r="T253" s="83">
        <v>1</v>
      </c>
      <c r="U253" s="83">
        <v>1</v>
      </c>
      <c r="V253" s="83"/>
      <c r="W253" s="29">
        <f t="shared" ref="W253:W316" si="17">SUM(J253:V253)</f>
        <v>10</v>
      </c>
      <c r="X253" s="49"/>
      <c r="Y253" s="38">
        <v>3.9</v>
      </c>
      <c r="Z253" s="30">
        <f t="shared" ref="Z253:Z316" si="18">Y253*W253*1.038</f>
        <v>40.481999999999999</v>
      </c>
      <c r="AA253" s="37"/>
      <c r="AB253" s="32" t="s">
        <v>84</v>
      </c>
      <c r="AC253" s="25" t="s">
        <v>142</v>
      </c>
      <c r="AD253" s="27" t="s">
        <v>120</v>
      </c>
      <c r="AE253" s="27"/>
      <c r="AF253" s="25" t="s">
        <v>144</v>
      </c>
      <c r="AG253" s="25" t="s">
        <v>1198</v>
      </c>
      <c r="AH253" s="33" t="s">
        <v>229</v>
      </c>
      <c r="AI253" s="27" t="s">
        <v>141</v>
      </c>
    </row>
    <row r="254" spans="1:35" s="34" customFormat="1" ht="30" customHeight="1" x14ac:dyDescent="0.25">
      <c r="A254" s="37">
        <v>14</v>
      </c>
      <c r="B254" s="55" t="s">
        <v>927</v>
      </c>
      <c r="C254" s="55" t="s">
        <v>687</v>
      </c>
      <c r="D254" s="40"/>
      <c r="E254" s="83" t="s">
        <v>993</v>
      </c>
      <c r="F254" s="41"/>
      <c r="G254" s="56">
        <v>796</v>
      </c>
      <c r="H254" s="56" t="s">
        <v>231</v>
      </c>
      <c r="I254" s="27" t="s">
        <v>139</v>
      </c>
      <c r="J254" s="40"/>
      <c r="K254" s="83"/>
      <c r="L254" s="83">
        <v>1</v>
      </c>
      <c r="M254" s="83"/>
      <c r="N254" s="83">
        <v>1</v>
      </c>
      <c r="O254" s="83"/>
      <c r="P254" s="83">
        <v>1</v>
      </c>
      <c r="Q254" s="83"/>
      <c r="R254" s="83">
        <v>1</v>
      </c>
      <c r="S254" s="83"/>
      <c r="T254" s="83">
        <v>1</v>
      </c>
      <c r="U254" s="83"/>
      <c r="V254" s="83"/>
      <c r="W254" s="29">
        <f t="shared" si="17"/>
        <v>5</v>
      </c>
      <c r="X254" s="49"/>
      <c r="Y254" s="38">
        <v>49.6</v>
      </c>
      <c r="Z254" s="30">
        <f t="shared" si="18"/>
        <v>257.42400000000004</v>
      </c>
      <c r="AA254" s="37"/>
      <c r="AB254" s="32" t="s">
        <v>84</v>
      </c>
      <c r="AC254" s="25" t="s">
        <v>142</v>
      </c>
      <c r="AD254" s="27" t="s">
        <v>120</v>
      </c>
      <c r="AE254" s="27"/>
      <c r="AF254" s="25" t="s">
        <v>144</v>
      </c>
      <c r="AG254" s="25" t="s">
        <v>1198</v>
      </c>
      <c r="AH254" s="33" t="s">
        <v>229</v>
      </c>
      <c r="AI254" s="27" t="s">
        <v>141</v>
      </c>
    </row>
    <row r="255" spans="1:35" s="34" customFormat="1" ht="30" customHeight="1" x14ac:dyDescent="0.25">
      <c r="A255" s="37">
        <v>14</v>
      </c>
      <c r="B255" s="55" t="s">
        <v>927</v>
      </c>
      <c r="C255" s="55" t="s">
        <v>687</v>
      </c>
      <c r="D255" s="40"/>
      <c r="E255" s="83" t="s">
        <v>994</v>
      </c>
      <c r="F255" s="41"/>
      <c r="G255" s="56">
        <v>796</v>
      </c>
      <c r="H255" s="56" t="s">
        <v>231</v>
      </c>
      <c r="I255" s="27" t="s">
        <v>139</v>
      </c>
      <c r="J255" s="40"/>
      <c r="K255" s="83"/>
      <c r="L255" s="83">
        <v>1</v>
      </c>
      <c r="M255" s="83"/>
      <c r="N255" s="83">
        <v>1</v>
      </c>
      <c r="O255" s="83"/>
      <c r="P255" s="83">
        <v>1</v>
      </c>
      <c r="Q255" s="83"/>
      <c r="R255" s="83">
        <v>1</v>
      </c>
      <c r="S255" s="83"/>
      <c r="T255" s="83">
        <v>1</v>
      </c>
      <c r="U255" s="83"/>
      <c r="V255" s="83"/>
      <c r="W255" s="29">
        <f t="shared" si="17"/>
        <v>5</v>
      </c>
      <c r="X255" s="49"/>
      <c r="Y255" s="38">
        <v>58.2</v>
      </c>
      <c r="Z255" s="30">
        <f t="shared" si="18"/>
        <v>302.05799999999999</v>
      </c>
      <c r="AA255" s="37"/>
      <c r="AB255" s="32" t="s">
        <v>84</v>
      </c>
      <c r="AC255" s="25" t="s">
        <v>142</v>
      </c>
      <c r="AD255" s="27" t="s">
        <v>120</v>
      </c>
      <c r="AE255" s="27"/>
      <c r="AF255" s="25" t="s">
        <v>144</v>
      </c>
      <c r="AG255" s="25" t="s">
        <v>1198</v>
      </c>
      <c r="AH255" s="33" t="s">
        <v>229</v>
      </c>
      <c r="AI255" s="27" t="s">
        <v>141</v>
      </c>
    </row>
    <row r="256" spans="1:35" s="34" customFormat="1" ht="30" customHeight="1" x14ac:dyDescent="0.25">
      <c r="A256" s="37">
        <v>14</v>
      </c>
      <c r="B256" s="55" t="s">
        <v>927</v>
      </c>
      <c r="C256" s="55" t="s">
        <v>687</v>
      </c>
      <c r="D256" s="40"/>
      <c r="E256" s="83" t="s">
        <v>995</v>
      </c>
      <c r="F256" s="41"/>
      <c r="G256" s="56">
        <v>796</v>
      </c>
      <c r="H256" s="56" t="s">
        <v>231</v>
      </c>
      <c r="I256" s="27" t="s">
        <v>139</v>
      </c>
      <c r="J256" s="40"/>
      <c r="K256" s="83"/>
      <c r="L256" s="83">
        <v>1</v>
      </c>
      <c r="M256" s="83">
        <v>1</v>
      </c>
      <c r="N256" s="83">
        <v>1</v>
      </c>
      <c r="O256" s="83">
        <v>1</v>
      </c>
      <c r="P256" s="83">
        <v>1</v>
      </c>
      <c r="Q256" s="83">
        <v>1</v>
      </c>
      <c r="R256" s="83">
        <v>1</v>
      </c>
      <c r="S256" s="83">
        <v>1</v>
      </c>
      <c r="T256" s="83">
        <v>1</v>
      </c>
      <c r="U256" s="83">
        <v>1</v>
      </c>
      <c r="V256" s="83"/>
      <c r="W256" s="29">
        <f t="shared" si="17"/>
        <v>10</v>
      </c>
      <c r="X256" s="49"/>
      <c r="Y256" s="38">
        <v>13.65</v>
      </c>
      <c r="Z256" s="30">
        <f t="shared" si="18"/>
        <v>141.68700000000001</v>
      </c>
      <c r="AA256" s="37"/>
      <c r="AB256" s="32" t="s">
        <v>84</v>
      </c>
      <c r="AC256" s="25" t="s">
        <v>142</v>
      </c>
      <c r="AD256" s="27" t="s">
        <v>120</v>
      </c>
      <c r="AE256" s="27"/>
      <c r="AF256" s="25" t="s">
        <v>144</v>
      </c>
      <c r="AG256" s="25" t="s">
        <v>1198</v>
      </c>
      <c r="AH256" s="33" t="s">
        <v>229</v>
      </c>
      <c r="AI256" s="27" t="s">
        <v>141</v>
      </c>
    </row>
    <row r="257" spans="1:35" s="34" customFormat="1" ht="30" customHeight="1" x14ac:dyDescent="0.25">
      <c r="A257" s="37">
        <v>14</v>
      </c>
      <c r="B257" s="55" t="s">
        <v>927</v>
      </c>
      <c r="C257" s="55" t="s">
        <v>687</v>
      </c>
      <c r="D257" s="40"/>
      <c r="E257" s="83" t="s">
        <v>996</v>
      </c>
      <c r="F257" s="41"/>
      <c r="G257" s="56">
        <v>796</v>
      </c>
      <c r="H257" s="56" t="s">
        <v>231</v>
      </c>
      <c r="I257" s="27" t="s">
        <v>139</v>
      </c>
      <c r="J257" s="40"/>
      <c r="K257" s="83">
        <v>1</v>
      </c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29">
        <f t="shared" si="17"/>
        <v>1</v>
      </c>
      <c r="X257" s="49"/>
      <c r="Y257" s="38">
        <v>540.80999999999995</v>
      </c>
      <c r="Z257" s="30">
        <f t="shared" si="18"/>
        <v>561.36077999999998</v>
      </c>
      <c r="AA257" s="37"/>
      <c r="AB257" s="32" t="s">
        <v>84</v>
      </c>
      <c r="AC257" s="25" t="s">
        <v>142</v>
      </c>
      <c r="AD257" s="27" t="s">
        <v>120</v>
      </c>
      <c r="AE257" s="27"/>
      <c r="AF257" s="25" t="s">
        <v>144</v>
      </c>
      <c r="AG257" s="25" t="s">
        <v>1198</v>
      </c>
      <c r="AH257" s="33" t="s">
        <v>229</v>
      </c>
      <c r="AI257" s="27" t="s">
        <v>141</v>
      </c>
    </row>
    <row r="258" spans="1:35" s="34" customFormat="1" ht="30" customHeight="1" x14ac:dyDescent="0.25">
      <c r="A258" s="37">
        <v>14</v>
      </c>
      <c r="B258" s="55" t="s">
        <v>927</v>
      </c>
      <c r="C258" s="55" t="s">
        <v>687</v>
      </c>
      <c r="D258" s="40"/>
      <c r="E258" s="83" t="s">
        <v>997</v>
      </c>
      <c r="F258" s="41"/>
      <c r="G258" s="56">
        <v>796</v>
      </c>
      <c r="H258" s="56" t="s">
        <v>231</v>
      </c>
      <c r="I258" s="27" t="s">
        <v>139</v>
      </c>
      <c r="J258" s="40"/>
      <c r="K258" s="83">
        <v>2</v>
      </c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29">
        <f t="shared" si="17"/>
        <v>2</v>
      </c>
      <c r="X258" s="49"/>
      <c r="Y258" s="38">
        <v>96.25</v>
      </c>
      <c r="Z258" s="30">
        <f t="shared" si="18"/>
        <v>199.815</v>
      </c>
      <c r="AA258" s="37"/>
      <c r="AB258" s="32" t="s">
        <v>84</v>
      </c>
      <c r="AC258" s="25" t="s">
        <v>142</v>
      </c>
      <c r="AD258" s="27" t="s">
        <v>120</v>
      </c>
      <c r="AE258" s="27"/>
      <c r="AF258" s="25" t="s">
        <v>144</v>
      </c>
      <c r="AG258" s="25" t="s">
        <v>1198</v>
      </c>
      <c r="AH258" s="33" t="s">
        <v>229</v>
      </c>
      <c r="AI258" s="27" t="s">
        <v>141</v>
      </c>
    </row>
    <row r="259" spans="1:35" s="34" customFormat="1" ht="30" customHeight="1" x14ac:dyDescent="0.25">
      <c r="A259" s="37">
        <v>14</v>
      </c>
      <c r="B259" s="55" t="s">
        <v>927</v>
      </c>
      <c r="C259" s="55" t="s">
        <v>687</v>
      </c>
      <c r="D259" s="40"/>
      <c r="E259" s="83" t="s">
        <v>998</v>
      </c>
      <c r="F259" s="41"/>
      <c r="G259" s="56">
        <v>796</v>
      </c>
      <c r="H259" s="56" t="s">
        <v>231</v>
      </c>
      <c r="I259" s="27" t="s">
        <v>139</v>
      </c>
      <c r="J259" s="40"/>
      <c r="K259" s="83">
        <v>2</v>
      </c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29">
        <f t="shared" si="17"/>
        <v>2</v>
      </c>
      <c r="X259" s="49"/>
      <c r="Y259" s="38">
        <v>26.23</v>
      </c>
      <c r="Z259" s="30">
        <f t="shared" si="18"/>
        <v>54.453480000000006</v>
      </c>
      <c r="AA259" s="37"/>
      <c r="AB259" s="32" t="s">
        <v>84</v>
      </c>
      <c r="AC259" s="25" t="s">
        <v>142</v>
      </c>
      <c r="AD259" s="27" t="s">
        <v>120</v>
      </c>
      <c r="AE259" s="27"/>
      <c r="AF259" s="25" t="s">
        <v>144</v>
      </c>
      <c r="AG259" s="25" t="s">
        <v>1198</v>
      </c>
      <c r="AH259" s="33" t="s">
        <v>229</v>
      </c>
      <c r="AI259" s="27" t="s">
        <v>141</v>
      </c>
    </row>
    <row r="260" spans="1:35" s="34" customFormat="1" ht="30" customHeight="1" x14ac:dyDescent="0.25">
      <c r="A260" s="37">
        <v>14</v>
      </c>
      <c r="B260" s="55" t="s">
        <v>927</v>
      </c>
      <c r="C260" s="55" t="s">
        <v>687</v>
      </c>
      <c r="D260" s="40"/>
      <c r="E260" s="83" t="s">
        <v>999</v>
      </c>
      <c r="F260" s="41"/>
      <c r="G260" s="56">
        <v>796</v>
      </c>
      <c r="H260" s="56" t="s">
        <v>231</v>
      </c>
      <c r="I260" s="27" t="s">
        <v>139</v>
      </c>
      <c r="J260" s="40"/>
      <c r="K260" s="83">
        <v>5</v>
      </c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29">
        <f t="shared" si="17"/>
        <v>5</v>
      </c>
      <c r="X260" s="49"/>
      <c r="Y260" s="38">
        <v>98.72</v>
      </c>
      <c r="Z260" s="30">
        <f t="shared" si="18"/>
        <v>512.35680000000002</v>
      </c>
      <c r="AA260" s="37"/>
      <c r="AB260" s="32" t="s">
        <v>84</v>
      </c>
      <c r="AC260" s="25" t="s">
        <v>142</v>
      </c>
      <c r="AD260" s="27" t="s">
        <v>120</v>
      </c>
      <c r="AE260" s="27"/>
      <c r="AF260" s="25" t="s">
        <v>144</v>
      </c>
      <c r="AG260" s="25" t="s">
        <v>1198</v>
      </c>
      <c r="AH260" s="33" t="s">
        <v>229</v>
      </c>
      <c r="AI260" s="27" t="s">
        <v>141</v>
      </c>
    </row>
    <row r="261" spans="1:35" s="34" customFormat="1" ht="30" customHeight="1" x14ac:dyDescent="0.25">
      <c r="A261" s="37">
        <v>14</v>
      </c>
      <c r="B261" s="55" t="s">
        <v>927</v>
      </c>
      <c r="C261" s="55" t="s">
        <v>687</v>
      </c>
      <c r="D261" s="40"/>
      <c r="E261" s="83" t="s">
        <v>1000</v>
      </c>
      <c r="F261" s="41"/>
      <c r="G261" s="56">
        <v>796</v>
      </c>
      <c r="H261" s="56" t="s">
        <v>231</v>
      </c>
      <c r="I261" s="27" t="s">
        <v>139</v>
      </c>
      <c r="J261" s="40"/>
      <c r="K261" s="83">
        <v>2</v>
      </c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29">
        <f t="shared" si="17"/>
        <v>2</v>
      </c>
      <c r="X261" s="49"/>
      <c r="Y261" s="38">
        <v>111.61</v>
      </c>
      <c r="Z261" s="30">
        <f t="shared" si="18"/>
        <v>231.70236</v>
      </c>
      <c r="AA261" s="37"/>
      <c r="AB261" s="32" t="s">
        <v>84</v>
      </c>
      <c r="AC261" s="25" t="s">
        <v>142</v>
      </c>
      <c r="AD261" s="27" t="s">
        <v>120</v>
      </c>
      <c r="AE261" s="27"/>
      <c r="AF261" s="25" t="s">
        <v>144</v>
      </c>
      <c r="AG261" s="25" t="s">
        <v>1198</v>
      </c>
      <c r="AH261" s="33" t="s">
        <v>229</v>
      </c>
      <c r="AI261" s="27" t="s">
        <v>141</v>
      </c>
    </row>
    <row r="262" spans="1:35" s="34" customFormat="1" ht="30" customHeight="1" x14ac:dyDescent="0.25">
      <c r="A262" s="37">
        <v>14</v>
      </c>
      <c r="B262" s="55" t="s">
        <v>927</v>
      </c>
      <c r="C262" s="55" t="s">
        <v>687</v>
      </c>
      <c r="D262" s="40"/>
      <c r="E262" s="83" t="s">
        <v>1001</v>
      </c>
      <c r="F262" s="41"/>
      <c r="G262" s="56">
        <v>796</v>
      </c>
      <c r="H262" s="56" t="s">
        <v>231</v>
      </c>
      <c r="I262" s="27" t="s">
        <v>139</v>
      </c>
      <c r="J262" s="40"/>
      <c r="K262" s="83"/>
      <c r="L262" s="83">
        <v>1</v>
      </c>
      <c r="M262" s="83">
        <v>1</v>
      </c>
      <c r="N262" s="83">
        <v>1</v>
      </c>
      <c r="O262" s="83">
        <v>1</v>
      </c>
      <c r="P262" s="83">
        <v>1</v>
      </c>
      <c r="Q262" s="83">
        <v>1</v>
      </c>
      <c r="R262" s="83">
        <v>1</v>
      </c>
      <c r="S262" s="83">
        <v>1</v>
      </c>
      <c r="T262" s="83">
        <v>1</v>
      </c>
      <c r="U262" s="83">
        <v>1</v>
      </c>
      <c r="V262" s="83"/>
      <c r="W262" s="29">
        <f t="shared" si="17"/>
        <v>10</v>
      </c>
      <c r="X262" s="49"/>
      <c r="Y262" s="38">
        <v>50.24</v>
      </c>
      <c r="Z262" s="30">
        <f t="shared" si="18"/>
        <v>521.49120000000005</v>
      </c>
      <c r="AA262" s="37"/>
      <c r="AB262" s="32" t="s">
        <v>84</v>
      </c>
      <c r="AC262" s="25" t="s">
        <v>142</v>
      </c>
      <c r="AD262" s="27" t="s">
        <v>120</v>
      </c>
      <c r="AE262" s="27"/>
      <c r="AF262" s="25" t="s">
        <v>144</v>
      </c>
      <c r="AG262" s="25" t="s">
        <v>1198</v>
      </c>
      <c r="AH262" s="33" t="s">
        <v>229</v>
      </c>
      <c r="AI262" s="27" t="s">
        <v>141</v>
      </c>
    </row>
    <row r="263" spans="1:35" s="34" customFormat="1" ht="30" customHeight="1" x14ac:dyDescent="0.25">
      <c r="A263" s="37">
        <v>14</v>
      </c>
      <c r="B263" s="55" t="s">
        <v>927</v>
      </c>
      <c r="C263" s="55" t="s">
        <v>687</v>
      </c>
      <c r="D263" s="40"/>
      <c r="E263" s="83" t="s">
        <v>1002</v>
      </c>
      <c r="F263" s="41"/>
      <c r="G263" s="56">
        <v>796</v>
      </c>
      <c r="H263" s="56" t="s">
        <v>231</v>
      </c>
      <c r="I263" s="27" t="s">
        <v>139</v>
      </c>
      <c r="J263" s="40"/>
      <c r="K263" s="83">
        <v>2</v>
      </c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29">
        <f t="shared" si="17"/>
        <v>2</v>
      </c>
      <c r="X263" s="49"/>
      <c r="Y263" s="38">
        <v>64.44</v>
      </c>
      <c r="Z263" s="30">
        <f t="shared" si="18"/>
        <v>133.77744000000001</v>
      </c>
      <c r="AA263" s="37"/>
      <c r="AB263" s="32" t="s">
        <v>84</v>
      </c>
      <c r="AC263" s="25" t="s">
        <v>142</v>
      </c>
      <c r="AD263" s="27" t="s">
        <v>120</v>
      </c>
      <c r="AE263" s="27"/>
      <c r="AF263" s="25" t="s">
        <v>144</v>
      </c>
      <c r="AG263" s="25" t="s">
        <v>1198</v>
      </c>
      <c r="AH263" s="33" t="s">
        <v>229</v>
      </c>
      <c r="AI263" s="27" t="s">
        <v>141</v>
      </c>
    </row>
    <row r="264" spans="1:35" s="34" customFormat="1" ht="30" customHeight="1" x14ac:dyDescent="0.25">
      <c r="A264" s="37">
        <v>14</v>
      </c>
      <c r="B264" s="55" t="s">
        <v>927</v>
      </c>
      <c r="C264" s="55" t="s">
        <v>687</v>
      </c>
      <c r="D264" s="40"/>
      <c r="E264" s="83" t="s">
        <v>1003</v>
      </c>
      <c r="F264" s="41"/>
      <c r="G264" s="56">
        <v>796</v>
      </c>
      <c r="H264" s="56" t="s">
        <v>231</v>
      </c>
      <c r="I264" s="27" t="s">
        <v>139</v>
      </c>
      <c r="J264" s="40"/>
      <c r="K264" s="83"/>
      <c r="L264" s="83">
        <v>1</v>
      </c>
      <c r="M264" s="83">
        <v>1</v>
      </c>
      <c r="N264" s="83">
        <v>1</v>
      </c>
      <c r="O264" s="83">
        <v>1</v>
      </c>
      <c r="P264" s="83">
        <v>1</v>
      </c>
      <c r="Q264" s="83">
        <v>1</v>
      </c>
      <c r="R264" s="83">
        <v>1</v>
      </c>
      <c r="S264" s="83">
        <v>1</v>
      </c>
      <c r="T264" s="83">
        <v>1</v>
      </c>
      <c r="U264" s="83">
        <v>1</v>
      </c>
      <c r="V264" s="83"/>
      <c r="W264" s="29">
        <f t="shared" si="17"/>
        <v>10</v>
      </c>
      <c r="X264" s="49"/>
      <c r="Y264" s="38">
        <v>13.62</v>
      </c>
      <c r="Z264" s="30">
        <f t="shared" si="18"/>
        <v>141.37559999999999</v>
      </c>
      <c r="AA264" s="37"/>
      <c r="AB264" s="32" t="s">
        <v>84</v>
      </c>
      <c r="AC264" s="25" t="s">
        <v>142</v>
      </c>
      <c r="AD264" s="27" t="s">
        <v>120</v>
      </c>
      <c r="AE264" s="27"/>
      <c r="AF264" s="25" t="s">
        <v>144</v>
      </c>
      <c r="AG264" s="25" t="s">
        <v>1198</v>
      </c>
      <c r="AH264" s="33" t="s">
        <v>229</v>
      </c>
      <c r="AI264" s="27" t="s">
        <v>141</v>
      </c>
    </row>
    <row r="265" spans="1:35" s="34" customFormat="1" ht="30" customHeight="1" x14ac:dyDescent="0.25">
      <c r="A265" s="37">
        <v>14</v>
      </c>
      <c r="B265" s="55" t="s">
        <v>927</v>
      </c>
      <c r="C265" s="55" t="s">
        <v>687</v>
      </c>
      <c r="D265" s="40"/>
      <c r="E265" s="83" t="s">
        <v>1004</v>
      </c>
      <c r="F265" s="41"/>
      <c r="G265" s="56">
        <v>796</v>
      </c>
      <c r="H265" s="56" t="s">
        <v>231</v>
      </c>
      <c r="I265" s="27" t="s">
        <v>139</v>
      </c>
      <c r="J265" s="40"/>
      <c r="K265" s="83">
        <v>1</v>
      </c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29">
        <f t="shared" si="17"/>
        <v>1</v>
      </c>
      <c r="X265" s="49"/>
      <c r="Y265" s="38">
        <v>216.14</v>
      </c>
      <c r="Z265" s="30">
        <f t="shared" si="18"/>
        <v>224.35332</v>
      </c>
      <c r="AA265" s="37"/>
      <c r="AB265" s="32" t="s">
        <v>84</v>
      </c>
      <c r="AC265" s="25" t="s">
        <v>142</v>
      </c>
      <c r="AD265" s="27" t="s">
        <v>120</v>
      </c>
      <c r="AE265" s="27"/>
      <c r="AF265" s="25" t="s">
        <v>144</v>
      </c>
      <c r="AG265" s="25" t="s">
        <v>1198</v>
      </c>
      <c r="AH265" s="33" t="s">
        <v>229</v>
      </c>
      <c r="AI265" s="27" t="s">
        <v>141</v>
      </c>
    </row>
    <row r="266" spans="1:35" s="34" customFormat="1" ht="30" customHeight="1" x14ac:dyDescent="0.25">
      <c r="A266" s="37">
        <v>14</v>
      </c>
      <c r="B266" s="55" t="s">
        <v>927</v>
      </c>
      <c r="C266" s="55" t="s">
        <v>687</v>
      </c>
      <c r="D266" s="40"/>
      <c r="E266" s="83" t="s">
        <v>1005</v>
      </c>
      <c r="F266" s="41"/>
      <c r="G266" s="56">
        <v>796</v>
      </c>
      <c r="H266" s="56" t="s">
        <v>231</v>
      </c>
      <c r="I266" s="27" t="s">
        <v>139</v>
      </c>
      <c r="J266" s="40"/>
      <c r="K266" s="83">
        <v>2</v>
      </c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29">
        <f t="shared" si="17"/>
        <v>2</v>
      </c>
      <c r="X266" s="49"/>
      <c r="Y266" s="38">
        <v>592.14</v>
      </c>
      <c r="Z266" s="30">
        <f t="shared" si="18"/>
        <v>1229.2826399999999</v>
      </c>
      <c r="AA266" s="37"/>
      <c r="AB266" s="32" t="s">
        <v>84</v>
      </c>
      <c r="AC266" s="25" t="s">
        <v>142</v>
      </c>
      <c r="AD266" s="27" t="s">
        <v>120</v>
      </c>
      <c r="AE266" s="27"/>
      <c r="AF266" s="25" t="s">
        <v>144</v>
      </c>
      <c r="AG266" s="25" t="s">
        <v>1198</v>
      </c>
      <c r="AH266" s="33" t="s">
        <v>229</v>
      </c>
      <c r="AI266" s="27" t="s">
        <v>141</v>
      </c>
    </row>
    <row r="267" spans="1:35" s="34" customFormat="1" ht="30" customHeight="1" x14ac:dyDescent="0.25">
      <c r="A267" s="37">
        <v>14</v>
      </c>
      <c r="B267" s="55" t="s">
        <v>927</v>
      </c>
      <c r="C267" s="55" t="s">
        <v>687</v>
      </c>
      <c r="D267" s="40"/>
      <c r="E267" s="83" t="s">
        <v>1006</v>
      </c>
      <c r="F267" s="41"/>
      <c r="G267" s="56">
        <v>796</v>
      </c>
      <c r="H267" s="56" t="s">
        <v>231</v>
      </c>
      <c r="I267" s="27" t="s">
        <v>139</v>
      </c>
      <c r="J267" s="40"/>
      <c r="K267" s="83">
        <v>5</v>
      </c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29">
        <f t="shared" si="17"/>
        <v>5</v>
      </c>
      <c r="X267" s="49"/>
      <c r="Y267" s="38">
        <v>126.76</v>
      </c>
      <c r="Z267" s="30">
        <f t="shared" si="18"/>
        <v>657.88440000000014</v>
      </c>
      <c r="AA267" s="37"/>
      <c r="AB267" s="32" t="s">
        <v>84</v>
      </c>
      <c r="AC267" s="25" t="s">
        <v>142</v>
      </c>
      <c r="AD267" s="27" t="s">
        <v>120</v>
      </c>
      <c r="AE267" s="27"/>
      <c r="AF267" s="25" t="s">
        <v>144</v>
      </c>
      <c r="AG267" s="25" t="s">
        <v>1198</v>
      </c>
      <c r="AH267" s="33" t="s">
        <v>229</v>
      </c>
      <c r="AI267" s="27" t="s">
        <v>141</v>
      </c>
    </row>
    <row r="268" spans="1:35" s="34" customFormat="1" ht="30" customHeight="1" x14ac:dyDescent="0.25">
      <c r="A268" s="37">
        <v>14</v>
      </c>
      <c r="B268" s="55" t="s">
        <v>927</v>
      </c>
      <c r="C268" s="55" t="s">
        <v>687</v>
      </c>
      <c r="D268" s="40"/>
      <c r="E268" s="83" t="s">
        <v>1007</v>
      </c>
      <c r="F268" s="41"/>
      <c r="G268" s="56">
        <v>796</v>
      </c>
      <c r="H268" s="56" t="s">
        <v>231</v>
      </c>
      <c r="I268" s="27" t="s">
        <v>139</v>
      </c>
      <c r="J268" s="40"/>
      <c r="K268" s="83"/>
      <c r="L268" s="83">
        <v>1</v>
      </c>
      <c r="M268" s="83">
        <v>1</v>
      </c>
      <c r="N268" s="83">
        <v>1</v>
      </c>
      <c r="O268" s="83">
        <v>1</v>
      </c>
      <c r="P268" s="83">
        <v>1</v>
      </c>
      <c r="Q268" s="83">
        <v>1</v>
      </c>
      <c r="R268" s="83">
        <v>1</v>
      </c>
      <c r="S268" s="83">
        <v>1</v>
      </c>
      <c r="T268" s="83">
        <v>1</v>
      </c>
      <c r="U268" s="83">
        <v>1</v>
      </c>
      <c r="V268" s="83"/>
      <c r="W268" s="29">
        <f t="shared" si="17"/>
        <v>10</v>
      </c>
      <c r="X268" s="49"/>
      <c r="Y268" s="38">
        <v>3.38</v>
      </c>
      <c r="Z268" s="30">
        <f t="shared" si="18"/>
        <v>35.084399999999995</v>
      </c>
      <c r="AA268" s="37"/>
      <c r="AB268" s="32" t="s">
        <v>84</v>
      </c>
      <c r="AC268" s="25" t="s">
        <v>142</v>
      </c>
      <c r="AD268" s="27" t="s">
        <v>120</v>
      </c>
      <c r="AE268" s="27"/>
      <c r="AF268" s="25" t="s">
        <v>144</v>
      </c>
      <c r="AG268" s="25" t="s">
        <v>1198</v>
      </c>
      <c r="AH268" s="33" t="s">
        <v>229</v>
      </c>
      <c r="AI268" s="27" t="s">
        <v>141</v>
      </c>
    </row>
    <row r="269" spans="1:35" s="34" customFormat="1" ht="30" customHeight="1" x14ac:dyDescent="0.25">
      <c r="A269" s="37">
        <v>14</v>
      </c>
      <c r="B269" s="55" t="s">
        <v>927</v>
      </c>
      <c r="C269" s="55" t="s">
        <v>687</v>
      </c>
      <c r="D269" s="40"/>
      <c r="E269" s="83" t="s">
        <v>1008</v>
      </c>
      <c r="F269" s="41"/>
      <c r="G269" s="56">
        <v>796</v>
      </c>
      <c r="H269" s="56" t="s">
        <v>231</v>
      </c>
      <c r="I269" s="27" t="s">
        <v>139</v>
      </c>
      <c r="J269" s="40"/>
      <c r="K269" s="83">
        <v>2</v>
      </c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29">
        <f t="shared" si="17"/>
        <v>2</v>
      </c>
      <c r="X269" s="49"/>
      <c r="Y269" s="38">
        <v>54.76</v>
      </c>
      <c r="Z269" s="30">
        <f t="shared" si="18"/>
        <v>113.68176</v>
      </c>
      <c r="AA269" s="37"/>
      <c r="AB269" s="32" t="s">
        <v>84</v>
      </c>
      <c r="AC269" s="25" t="s">
        <v>142</v>
      </c>
      <c r="AD269" s="27" t="s">
        <v>120</v>
      </c>
      <c r="AE269" s="27"/>
      <c r="AF269" s="25" t="s">
        <v>144</v>
      </c>
      <c r="AG269" s="25" t="s">
        <v>1198</v>
      </c>
      <c r="AH269" s="33" t="s">
        <v>229</v>
      </c>
      <c r="AI269" s="27" t="s">
        <v>141</v>
      </c>
    </row>
    <row r="270" spans="1:35" s="34" customFormat="1" ht="30" customHeight="1" x14ac:dyDescent="0.25">
      <c r="A270" s="37">
        <v>14</v>
      </c>
      <c r="B270" s="55" t="s">
        <v>927</v>
      </c>
      <c r="C270" s="55" t="s">
        <v>687</v>
      </c>
      <c r="D270" s="40"/>
      <c r="E270" s="83" t="s">
        <v>1009</v>
      </c>
      <c r="F270" s="41"/>
      <c r="G270" s="56">
        <v>796</v>
      </c>
      <c r="H270" s="56" t="s">
        <v>231</v>
      </c>
      <c r="I270" s="27" t="s">
        <v>139</v>
      </c>
      <c r="J270" s="40"/>
      <c r="K270" s="83"/>
      <c r="L270" s="83">
        <v>1</v>
      </c>
      <c r="M270" s="83">
        <v>1</v>
      </c>
      <c r="N270" s="83">
        <v>1</v>
      </c>
      <c r="O270" s="83">
        <v>1</v>
      </c>
      <c r="P270" s="83">
        <v>1</v>
      </c>
      <c r="Q270" s="83">
        <v>1</v>
      </c>
      <c r="R270" s="83">
        <v>1</v>
      </c>
      <c r="S270" s="83">
        <v>1</v>
      </c>
      <c r="T270" s="83">
        <v>1</v>
      </c>
      <c r="U270" s="83">
        <v>1</v>
      </c>
      <c r="V270" s="83"/>
      <c r="W270" s="29">
        <f t="shared" si="17"/>
        <v>10</v>
      </c>
      <c r="X270" s="49"/>
      <c r="Y270" s="38">
        <v>67.98</v>
      </c>
      <c r="Z270" s="30">
        <f t="shared" si="18"/>
        <v>705.63240000000008</v>
      </c>
      <c r="AA270" s="37"/>
      <c r="AB270" s="32" t="s">
        <v>84</v>
      </c>
      <c r="AC270" s="25" t="s">
        <v>142</v>
      </c>
      <c r="AD270" s="27" t="s">
        <v>120</v>
      </c>
      <c r="AE270" s="27"/>
      <c r="AF270" s="25" t="s">
        <v>144</v>
      </c>
      <c r="AG270" s="25" t="s">
        <v>1198</v>
      </c>
      <c r="AH270" s="33" t="s">
        <v>229</v>
      </c>
      <c r="AI270" s="27" t="s">
        <v>141</v>
      </c>
    </row>
    <row r="271" spans="1:35" s="34" customFormat="1" ht="30" customHeight="1" x14ac:dyDescent="0.25">
      <c r="A271" s="37">
        <v>14</v>
      </c>
      <c r="B271" s="55" t="s">
        <v>927</v>
      </c>
      <c r="C271" s="55" t="s">
        <v>687</v>
      </c>
      <c r="D271" s="40"/>
      <c r="E271" s="83" t="s">
        <v>1010</v>
      </c>
      <c r="F271" s="41"/>
      <c r="G271" s="56">
        <v>796</v>
      </c>
      <c r="H271" s="56" t="s">
        <v>231</v>
      </c>
      <c r="I271" s="27" t="s">
        <v>139</v>
      </c>
      <c r="J271" s="40"/>
      <c r="K271" s="83">
        <v>5</v>
      </c>
      <c r="L271" s="83"/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29">
        <f t="shared" si="17"/>
        <v>5</v>
      </c>
      <c r="X271" s="49"/>
      <c r="Y271" s="38">
        <v>15.8</v>
      </c>
      <c r="Z271" s="30">
        <f t="shared" si="18"/>
        <v>82.00200000000001</v>
      </c>
      <c r="AA271" s="37"/>
      <c r="AB271" s="32" t="s">
        <v>84</v>
      </c>
      <c r="AC271" s="25" t="s">
        <v>142</v>
      </c>
      <c r="AD271" s="27" t="s">
        <v>120</v>
      </c>
      <c r="AE271" s="27"/>
      <c r="AF271" s="25" t="s">
        <v>144</v>
      </c>
      <c r="AG271" s="25" t="s">
        <v>1198</v>
      </c>
      <c r="AH271" s="33" t="s">
        <v>229</v>
      </c>
      <c r="AI271" s="27" t="s">
        <v>141</v>
      </c>
    </row>
    <row r="272" spans="1:35" s="34" customFormat="1" ht="30" customHeight="1" x14ac:dyDescent="0.25">
      <c r="A272" s="37">
        <v>14</v>
      </c>
      <c r="B272" s="55" t="s">
        <v>927</v>
      </c>
      <c r="C272" s="55" t="s">
        <v>687</v>
      </c>
      <c r="D272" s="40"/>
      <c r="E272" s="83" t="s">
        <v>1011</v>
      </c>
      <c r="F272" s="41"/>
      <c r="G272" s="56">
        <v>796</v>
      </c>
      <c r="H272" s="56" t="s">
        <v>231</v>
      </c>
      <c r="I272" s="27" t="s">
        <v>139</v>
      </c>
      <c r="J272" s="40"/>
      <c r="K272" s="83">
        <v>4</v>
      </c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29">
        <f t="shared" si="17"/>
        <v>4</v>
      </c>
      <c r="X272" s="49"/>
      <c r="Y272" s="38">
        <v>46.7</v>
      </c>
      <c r="Z272" s="30">
        <f t="shared" si="18"/>
        <v>193.89840000000001</v>
      </c>
      <c r="AA272" s="37"/>
      <c r="AB272" s="32" t="s">
        <v>84</v>
      </c>
      <c r="AC272" s="25" t="s">
        <v>142</v>
      </c>
      <c r="AD272" s="27" t="s">
        <v>120</v>
      </c>
      <c r="AE272" s="27"/>
      <c r="AF272" s="25" t="s">
        <v>144</v>
      </c>
      <c r="AG272" s="25" t="s">
        <v>1198</v>
      </c>
      <c r="AH272" s="33" t="s">
        <v>229</v>
      </c>
      <c r="AI272" s="27" t="s">
        <v>141</v>
      </c>
    </row>
    <row r="273" spans="1:35" s="34" customFormat="1" ht="30" customHeight="1" x14ac:dyDescent="0.25">
      <c r="A273" s="37">
        <v>14</v>
      </c>
      <c r="B273" s="55" t="s">
        <v>927</v>
      </c>
      <c r="C273" s="55" t="s">
        <v>687</v>
      </c>
      <c r="D273" s="40"/>
      <c r="E273" s="83" t="s">
        <v>1012</v>
      </c>
      <c r="F273" s="41"/>
      <c r="G273" s="56">
        <v>796</v>
      </c>
      <c r="H273" s="56" t="s">
        <v>231</v>
      </c>
      <c r="I273" s="27" t="s">
        <v>139</v>
      </c>
      <c r="J273" s="40"/>
      <c r="K273" s="83"/>
      <c r="L273" s="83">
        <v>2</v>
      </c>
      <c r="M273" s="83">
        <v>2</v>
      </c>
      <c r="N273" s="83">
        <v>2</v>
      </c>
      <c r="O273" s="83">
        <v>2</v>
      </c>
      <c r="P273" s="83">
        <v>2</v>
      </c>
      <c r="Q273" s="83">
        <v>2</v>
      </c>
      <c r="R273" s="83">
        <v>2</v>
      </c>
      <c r="S273" s="83">
        <v>2</v>
      </c>
      <c r="T273" s="83">
        <v>2</v>
      </c>
      <c r="U273" s="83">
        <v>2</v>
      </c>
      <c r="V273" s="83"/>
      <c r="W273" s="29">
        <f t="shared" si="17"/>
        <v>20</v>
      </c>
      <c r="X273" s="49"/>
      <c r="Y273" s="38">
        <v>115.95</v>
      </c>
      <c r="Z273" s="30">
        <f t="shared" si="18"/>
        <v>2407.1220000000003</v>
      </c>
      <c r="AA273" s="37"/>
      <c r="AB273" s="32" t="s">
        <v>84</v>
      </c>
      <c r="AC273" s="25" t="s">
        <v>142</v>
      </c>
      <c r="AD273" s="27" t="s">
        <v>120</v>
      </c>
      <c r="AE273" s="27"/>
      <c r="AF273" s="25" t="s">
        <v>144</v>
      </c>
      <c r="AG273" s="25" t="s">
        <v>1198</v>
      </c>
      <c r="AH273" s="33" t="s">
        <v>229</v>
      </c>
      <c r="AI273" s="27" t="s">
        <v>141</v>
      </c>
    </row>
    <row r="274" spans="1:35" s="34" customFormat="1" ht="30" customHeight="1" x14ac:dyDescent="0.25">
      <c r="A274" s="37">
        <v>14</v>
      </c>
      <c r="B274" s="55" t="s">
        <v>927</v>
      </c>
      <c r="C274" s="55" t="s">
        <v>687</v>
      </c>
      <c r="D274" s="40"/>
      <c r="E274" s="83" t="s">
        <v>1013</v>
      </c>
      <c r="F274" s="41"/>
      <c r="G274" s="56">
        <v>796</v>
      </c>
      <c r="H274" s="56" t="s">
        <v>231</v>
      </c>
      <c r="I274" s="27" t="s">
        <v>139</v>
      </c>
      <c r="J274" s="40"/>
      <c r="K274" s="83"/>
      <c r="L274" s="83">
        <v>1</v>
      </c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29">
        <f t="shared" si="17"/>
        <v>1</v>
      </c>
      <c r="X274" s="49"/>
      <c r="Y274" s="38">
        <v>65.849999999999994</v>
      </c>
      <c r="Z274" s="30">
        <f t="shared" si="18"/>
        <v>68.3523</v>
      </c>
      <c r="AA274" s="37"/>
      <c r="AB274" s="32" t="s">
        <v>84</v>
      </c>
      <c r="AC274" s="25" t="s">
        <v>142</v>
      </c>
      <c r="AD274" s="27" t="s">
        <v>120</v>
      </c>
      <c r="AE274" s="27"/>
      <c r="AF274" s="25" t="s">
        <v>144</v>
      </c>
      <c r="AG274" s="25" t="s">
        <v>1198</v>
      </c>
      <c r="AH274" s="33" t="s">
        <v>229</v>
      </c>
      <c r="AI274" s="27" t="s">
        <v>141</v>
      </c>
    </row>
    <row r="275" spans="1:35" s="34" customFormat="1" ht="30" customHeight="1" x14ac:dyDescent="0.25">
      <c r="A275" s="37">
        <v>14</v>
      </c>
      <c r="B275" s="55" t="s">
        <v>927</v>
      </c>
      <c r="C275" s="55" t="s">
        <v>687</v>
      </c>
      <c r="D275" s="40"/>
      <c r="E275" s="83" t="s">
        <v>1014</v>
      </c>
      <c r="F275" s="41"/>
      <c r="G275" s="56">
        <v>796</v>
      </c>
      <c r="H275" s="56" t="s">
        <v>231</v>
      </c>
      <c r="I275" s="27" t="s">
        <v>139</v>
      </c>
      <c r="J275" s="40"/>
      <c r="K275" s="83"/>
      <c r="L275" s="83">
        <v>1</v>
      </c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29">
        <f t="shared" si="17"/>
        <v>1</v>
      </c>
      <c r="X275" s="49"/>
      <c r="Y275" s="38">
        <v>29.25</v>
      </c>
      <c r="Z275" s="30">
        <f t="shared" si="18"/>
        <v>30.361499999999999</v>
      </c>
      <c r="AA275" s="37"/>
      <c r="AB275" s="32" t="s">
        <v>84</v>
      </c>
      <c r="AC275" s="25" t="s">
        <v>142</v>
      </c>
      <c r="AD275" s="27" t="s">
        <v>120</v>
      </c>
      <c r="AE275" s="27"/>
      <c r="AF275" s="25" t="s">
        <v>144</v>
      </c>
      <c r="AG275" s="25" t="s">
        <v>1198</v>
      </c>
      <c r="AH275" s="33" t="s">
        <v>229</v>
      </c>
      <c r="AI275" s="27" t="s">
        <v>141</v>
      </c>
    </row>
    <row r="276" spans="1:35" s="34" customFormat="1" ht="30" customHeight="1" x14ac:dyDescent="0.25">
      <c r="A276" s="37">
        <v>14</v>
      </c>
      <c r="B276" s="55" t="s">
        <v>927</v>
      </c>
      <c r="C276" s="55" t="s">
        <v>687</v>
      </c>
      <c r="D276" s="40"/>
      <c r="E276" s="83" t="s">
        <v>1015</v>
      </c>
      <c r="F276" s="41"/>
      <c r="G276" s="56">
        <v>796</v>
      </c>
      <c r="H276" s="56" t="s">
        <v>231</v>
      </c>
      <c r="I276" s="27" t="s">
        <v>139</v>
      </c>
      <c r="J276" s="40"/>
      <c r="K276" s="83"/>
      <c r="L276" s="83">
        <v>1</v>
      </c>
      <c r="M276" s="83">
        <v>1</v>
      </c>
      <c r="N276" s="83">
        <v>1</v>
      </c>
      <c r="O276" s="83">
        <v>1</v>
      </c>
      <c r="P276" s="83">
        <v>1</v>
      </c>
      <c r="Q276" s="83">
        <v>1</v>
      </c>
      <c r="R276" s="83">
        <v>1</v>
      </c>
      <c r="S276" s="83">
        <v>1</v>
      </c>
      <c r="T276" s="83">
        <v>1</v>
      </c>
      <c r="U276" s="83">
        <v>1</v>
      </c>
      <c r="V276" s="83"/>
      <c r="W276" s="29">
        <f t="shared" si="17"/>
        <v>10</v>
      </c>
      <c r="X276" s="49"/>
      <c r="Y276" s="38">
        <v>47.73</v>
      </c>
      <c r="Z276" s="30">
        <f t="shared" si="18"/>
        <v>495.43739999999997</v>
      </c>
      <c r="AA276" s="37"/>
      <c r="AB276" s="32" t="s">
        <v>84</v>
      </c>
      <c r="AC276" s="25" t="s">
        <v>142</v>
      </c>
      <c r="AD276" s="27" t="s">
        <v>120</v>
      </c>
      <c r="AE276" s="27"/>
      <c r="AF276" s="25" t="s">
        <v>144</v>
      </c>
      <c r="AG276" s="25" t="s">
        <v>1198</v>
      </c>
      <c r="AH276" s="33" t="s">
        <v>229</v>
      </c>
      <c r="AI276" s="27" t="s">
        <v>141</v>
      </c>
    </row>
    <row r="277" spans="1:35" s="34" customFormat="1" ht="30" customHeight="1" x14ac:dyDescent="0.25">
      <c r="A277" s="37">
        <v>14</v>
      </c>
      <c r="B277" s="55" t="s">
        <v>927</v>
      </c>
      <c r="C277" s="55" t="s">
        <v>687</v>
      </c>
      <c r="D277" s="40"/>
      <c r="E277" s="83" t="s">
        <v>1016</v>
      </c>
      <c r="F277" s="41"/>
      <c r="G277" s="56">
        <v>796</v>
      </c>
      <c r="H277" s="56" t="s">
        <v>231</v>
      </c>
      <c r="I277" s="27" t="s">
        <v>139</v>
      </c>
      <c r="J277" s="40"/>
      <c r="K277" s="83">
        <v>2</v>
      </c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29">
        <f t="shared" si="17"/>
        <v>2</v>
      </c>
      <c r="X277" s="49"/>
      <c r="Y277" s="38">
        <v>156.41999999999999</v>
      </c>
      <c r="Z277" s="30">
        <f t="shared" si="18"/>
        <v>324.72791999999998</v>
      </c>
      <c r="AA277" s="37"/>
      <c r="AB277" s="32" t="s">
        <v>84</v>
      </c>
      <c r="AC277" s="25" t="s">
        <v>142</v>
      </c>
      <c r="AD277" s="27" t="s">
        <v>120</v>
      </c>
      <c r="AE277" s="27"/>
      <c r="AF277" s="25" t="s">
        <v>144</v>
      </c>
      <c r="AG277" s="25" t="s">
        <v>1198</v>
      </c>
      <c r="AH277" s="33" t="s">
        <v>229</v>
      </c>
      <c r="AI277" s="27" t="s">
        <v>141</v>
      </c>
    </row>
    <row r="278" spans="1:35" s="34" customFormat="1" ht="30" customHeight="1" x14ac:dyDescent="0.25">
      <c r="A278" s="37">
        <v>14</v>
      </c>
      <c r="B278" s="55" t="s">
        <v>927</v>
      </c>
      <c r="C278" s="55" t="s">
        <v>687</v>
      </c>
      <c r="D278" s="40"/>
      <c r="E278" s="83" t="s">
        <v>1017</v>
      </c>
      <c r="F278" s="41"/>
      <c r="G278" s="56">
        <v>796</v>
      </c>
      <c r="H278" s="56" t="s">
        <v>231</v>
      </c>
      <c r="I278" s="27" t="s">
        <v>139</v>
      </c>
      <c r="J278" s="40"/>
      <c r="K278" s="83">
        <v>5</v>
      </c>
      <c r="L278" s="83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29">
        <f t="shared" si="17"/>
        <v>5</v>
      </c>
      <c r="X278" s="49"/>
      <c r="Y278" s="38">
        <v>388.19</v>
      </c>
      <c r="Z278" s="30">
        <f t="shared" si="18"/>
        <v>2014.7061000000001</v>
      </c>
      <c r="AA278" s="37"/>
      <c r="AB278" s="32" t="s">
        <v>84</v>
      </c>
      <c r="AC278" s="25" t="s">
        <v>142</v>
      </c>
      <c r="AD278" s="27" t="s">
        <v>120</v>
      </c>
      <c r="AE278" s="27"/>
      <c r="AF278" s="25" t="s">
        <v>144</v>
      </c>
      <c r="AG278" s="25" t="s">
        <v>1198</v>
      </c>
      <c r="AH278" s="33" t="s">
        <v>229</v>
      </c>
      <c r="AI278" s="27" t="s">
        <v>141</v>
      </c>
    </row>
    <row r="279" spans="1:35" s="34" customFormat="1" ht="30" customHeight="1" x14ac:dyDescent="0.25">
      <c r="A279" s="37">
        <v>14</v>
      </c>
      <c r="B279" s="55" t="s">
        <v>927</v>
      </c>
      <c r="C279" s="55" t="s">
        <v>687</v>
      </c>
      <c r="D279" s="40"/>
      <c r="E279" s="83" t="s">
        <v>1018</v>
      </c>
      <c r="F279" s="41"/>
      <c r="G279" s="56">
        <v>796</v>
      </c>
      <c r="H279" s="56" t="s">
        <v>231</v>
      </c>
      <c r="I279" s="27" t="s">
        <v>139</v>
      </c>
      <c r="J279" s="40"/>
      <c r="K279" s="83">
        <v>5</v>
      </c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29">
        <f t="shared" si="17"/>
        <v>5</v>
      </c>
      <c r="X279" s="49"/>
      <c r="Y279" s="38">
        <v>317.33999999999997</v>
      </c>
      <c r="Z279" s="30">
        <f t="shared" si="18"/>
        <v>1646.9945999999998</v>
      </c>
      <c r="AA279" s="37"/>
      <c r="AB279" s="32" t="s">
        <v>84</v>
      </c>
      <c r="AC279" s="25" t="s">
        <v>142</v>
      </c>
      <c r="AD279" s="27" t="s">
        <v>120</v>
      </c>
      <c r="AE279" s="27"/>
      <c r="AF279" s="25" t="s">
        <v>144</v>
      </c>
      <c r="AG279" s="25" t="s">
        <v>1198</v>
      </c>
      <c r="AH279" s="33" t="s">
        <v>229</v>
      </c>
      <c r="AI279" s="27" t="s">
        <v>141</v>
      </c>
    </row>
    <row r="280" spans="1:35" s="34" customFormat="1" ht="30" customHeight="1" x14ac:dyDescent="0.25">
      <c r="A280" s="37">
        <v>14</v>
      </c>
      <c r="B280" s="55" t="s">
        <v>927</v>
      </c>
      <c r="C280" s="55" t="s">
        <v>687</v>
      </c>
      <c r="D280" s="40"/>
      <c r="E280" s="83" t="s">
        <v>1019</v>
      </c>
      <c r="F280" s="41"/>
      <c r="G280" s="56">
        <v>796</v>
      </c>
      <c r="H280" s="56" t="s">
        <v>231</v>
      </c>
      <c r="I280" s="27" t="s">
        <v>139</v>
      </c>
      <c r="J280" s="40"/>
      <c r="K280" s="83">
        <v>1</v>
      </c>
      <c r="L280" s="83"/>
      <c r="M280" s="83"/>
      <c r="N280" s="83"/>
      <c r="O280" s="83"/>
      <c r="P280" s="83"/>
      <c r="Q280" s="83"/>
      <c r="R280" s="83"/>
      <c r="S280" s="83"/>
      <c r="T280" s="83"/>
      <c r="U280" s="83"/>
      <c r="V280" s="83"/>
      <c r="W280" s="29">
        <f t="shared" si="17"/>
        <v>1</v>
      </c>
      <c r="X280" s="49"/>
      <c r="Y280" s="38">
        <v>1015.02</v>
      </c>
      <c r="Z280" s="30">
        <f t="shared" si="18"/>
        <v>1053.59076</v>
      </c>
      <c r="AA280" s="37"/>
      <c r="AB280" s="32" t="s">
        <v>84</v>
      </c>
      <c r="AC280" s="25" t="s">
        <v>142</v>
      </c>
      <c r="AD280" s="27" t="s">
        <v>120</v>
      </c>
      <c r="AE280" s="27"/>
      <c r="AF280" s="25" t="s">
        <v>144</v>
      </c>
      <c r="AG280" s="25" t="s">
        <v>1198</v>
      </c>
      <c r="AH280" s="33" t="s">
        <v>229</v>
      </c>
      <c r="AI280" s="27" t="s">
        <v>141</v>
      </c>
    </row>
    <row r="281" spans="1:35" s="34" customFormat="1" ht="30" customHeight="1" x14ac:dyDescent="0.25">
      <c r="A281" s="37">
        <v>14</v>
      </c>
      <c r="B281" s="55" t="s">
        <v>927</v>
      </c>
      <c r="C281" s="55" t="s">
        <v>687</v>
      </c>
      <c r="D281" s="40"/>
      <c r="E281" s="83" t="s">
        <v>1020</v>
      </c>
      <c r="F281" s="41"/>
      <c r="G281" s="56">
        <v>796</v>
      </c>
      <c r="H281" s="56" t="s">
        <v>231</v>
      </c>
      <c r="I281" s="27" t="s">
        <v>139</v>
      </c>
      <c r="J281" s="40"/>
      <c r="K281" s="83">
        <v>2</v>
      </c>
      <c r="L281" s="83"/>
      <c r="M281" s="83"/>
      <c r="N281" s="83"/>
      <c r="O281" s="83"/>
      <c r="P281" s="83"/>
      <c r="Q281" s="83"/>
      <c r="R281" s="83"/>
      <c r="S281" s="83"/>
      <c r="T281" s="83"/>
      <c r="U281" s="83"/>
      <c r="V281" s="83"/>
      <c r="W281" s="29">
        <f t="shared" si="17"/>
        <v>2</v>
      </c>
      <c r="X281" s="49"/>
      <c r="Y281" s="38">
        <v>171.06</v>
      </c>
      <c r="Z281" s="30">
        <f t="shared" si="18"/>
        <v>355.12056000000001</v>
      </c>
      <c r="AA281" s="37"/>
      <c r="AB281" s="32" t="s">
        <v>84</v>
      </c>
      <c r="AC281" s="25" t="s">
        <v>142</v>
      </c>
      <c r="AD281" s="27" t="s">
        <v>120</v>
      </c>
      <c r="AE281" s="27"/>
      <c r="AF281" s="25" t="s">
        <v>144</v>
      </c>
      <c r="AG281" s="25" t="s">
        <v>1198</v>
      </c>
      <c r="AH281" s="33" t="s">
        <v>229</v>
      </c>
      <c r="AI281" s="27" t="s">
        <v>141</v>
      </c>
    </row>
    <row r="282" spans="1:35" s="34" customFormat="1" ht="30" customHeight="1" x14ac:dyDescent="0.25">
      <c r="A282" s="37">
        <v>14</v>
      </c>
      <c r="B282" s="55" t="s">
        <v>927</v>
      </c>
      <c r="C282" s="55" t="s">
        <v>687</v>
      </c>
      <c r="D282" s="40"/>
      <c r="E282" s="83" t="s">
        <v>1021</v>
      </c>
      <c r="F282" s="41"/>
      <c r="G282" s="56">
        <v>796</v>
      </c>
      <c r="H282" s="56" t="s">
        <v>231</v>
      </c>
      <c r="I282" s="27" t="s">
        <v>139</v>
      </c>
      <c r="J282" s="40"/>
      <c r="K282" s="83"/>
      <c r="L282" s="83">
        <v>1</v>
      </c>
      <c r="M282" s="83">
        <v>1</v>
      </c>
      <c r="N282" s="83">
        <v>1</v>
      </c>
      <c r="O282" s="83">
        <v>1</v>
      </c>
      <c r="P282" s="83">
        <v>1</v>
      </c>
      <c r="Q282" s="83">
        <v>1</v>
      </c>
      <c r="R282" s="83">
        <v>1</v>
      </c>
      <c r="S282" s="83">
        <v>1</v>
      </c>
      <c r="T282" s="83">
        <v>1</v>
      </c>
      <c r="U282" s="83">
        <v>1</v>
      </c>
      <c r="V282" s="83"/>
      <c r="W282" s="29">
        <f t="shared" si="17"/>
        <v>10</v>
      </c>
      <c r="X282" s="49"/>
      <c r="Y282" s="38">
        <v>16.05</v>
      </c>
      <c r="Z282" s="30">
        <f t="shared" si="18"/>
        <v>166.59900000000002</v>
      </c>
      <c r="AA282" s="37"/>
      <c r="AB282" s="32" t="s">
        <v>84</v>
      </c>
      <c r="AC282" s="25" t="s">
        <v>142</v>
      </c>
      <c r="AD282" s="27" t="s">
        <v>120</v>
      </c>
      <c r="AE282" s="27"/>
      <c r="AF282" s="25" t="s">
        <v>144</v>
      </c>
      <c r="AG282" s="25" t="s">
        <v>1198</v>
      </c>
      <c r="AH282" s="33" t="s">
        <v>229</v>
      </c>
      <c r="AI282" s="27" t="s">
        <v>141</v>
      </c>
    </row>
    <row r="283" spans="1:35" s="34" customFormat="1" ht="30" customHeight="1" x14ac:dyDescent="0.25">
      <c r="A283" s="37">
        <v>14</v>
      </c>
      <c r="B283" s="55" t="s">
        <v>927</v>
      </c>
      <c r="C283" s="55" t="s">
        <v>687</v>
      </c>
      <c r="D283" s="40"/>
      <c r="E283" s="83" t="s">
        <v>1022</v>
      </c>
      <c r="F283" s="41"/>
      <c r="G283" s="56">
        <v>796</v>
      </c>
      <c r="H283" s="56" t="s">
        <v>231</v>
      </c>
      <c r="I283" s="27" t="s">
        <v>139</v>
      </c>
      <c r="J283" s="40"/>
      <c r="K283" s="83">
        <v>2</v>
      </c>
      <c r="L283" s="83"/>
      <c r="M283" s="83"/>
      <c r="N283" s="83"/>
      <c r="O283" s="83"/>
      <c r="P283" s="83"/>
      <c r="Q283" s="83"/>
      <c r="R283" s="83"/>
      <c r="S283" s="83"/>
      <c r="T283" s="83"/>
      <c r="U283" s="83"/>
      <c r="V283" s="83"/>
      <c r="W283" s="29">
        <f t="shared" si="17"/>
        <v>2</v>
      </c>
      <c r="X283" s="49"/>
      <c r="Y283" s="38">
        <v>96.04</v>
      </c>
      <c r="Z283" s="30">
        <f t="shared" si="18"/>
        <v>199.37904000000003</v>
      </c>
      <c r="AA283" s="37"/>
      <c r="AB283" s="32" t="s">
        <v>84</v>
      </c>
      <c r="AC283" s="25" t="s">
        <v>142</v>
      </c>
      <c r="AD283" s="27" t="s">
        <v>120</v>
      </c>
      <c r="AE283" s="27"/>
      <c r="AF283" s="25" t="s">
        <v>144</v>
      </c>
      <c r="AG283" s="25" t="s">
        <v>1198</v>
      </c>
      <c r="AH283" s="33" t="s">
        <v>229</v>
      </c>
      <c r="AI283" s="27" t="s">
        <v>141</v>
      </c>
    </row>
    <row r="284" spans="1:35" s="34" customFormat="1" ht="30" customHeight="1" x14ac:dyDescent="0.25">
      <c r="A284" s="37">
        <v>14</v>
      </c>
      <c r="B284" s="55" t="s">
        <v>927</v>
      </c>
      <c r="C284" s="55" t="s">
        <v>687</v>
      </c>
      <c r="D284" s="40"/>
      <c r="E284" s="83" t="s">
        <v>1023</v>
      </c>
      <c r="F284" s="41"/>
      <c r="G284" s="56">
        <v>796</v>
      </c>
      <c r="H284" s="56" t="s">
        <v>231</v>
      </c>
      <c r="I284" s="27" t="s">
        <v>139</v>
      </c>
      <c r="J284" s="40"/>
      <c r="K284" s="83">
        <v>2</v>
      </c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29">
        <f t="shared" si="17"/>
        <v>2</v>
      </c>
      <c r="X284" s="49"/>
      <c r="Y284" s="38">
        <v>140.66</v>
      </c>
      <c r="Z284" s="30">
        <f t="shared" si="18"/>
        <v>292.01015999999998</v>
      </c>
      <c r="AA284" s="37"/>
      <c r="AB284" s="32" t="s">
        <v>84</v>
      </c>
      <c r="AC284" s="25" t="s">
        <v>142</v>
      </c>
      <c r="AD284" s="27" t="s">
        <v>120</v>
      </c>
      <c r="AE284" s="27"/>
      <c r="AF284" s="25" t="s">
        <v>144</v>
      </c>
      <c r="AG284" s="25" t="s">
        <v>1198</v>
      </c>
      <c r="AH284" s="33" t="s">
        <v>229</v>
      </c>
      <c r="AI284" s="27" t="s">
        <v>141</v>
      </c>
    </row>
    <row r="285" spans="1:35" s="34" customFormat="1" ht="30" customHeight="1" x14ac:dyDescent="0.25">
      <c r="A285" s="37">
        <v>14</v>
      </c>
      <c r="B285" s="55" t="s">
        <v>927</v>
      </c>
      <c r="C285" s="55" t="s">
        <v>687</v>
      </c>
      <c r="D285" s="40"/>
      <c r="E285" s="83" t="s">
        <v>1024</v>
      </c>
      <c r="F285" s="41"/>
      <c r="G285" s="56">
        <v>796</v>
      </c>
      <c r="H285" s="56" t="s">
        <v>231</v>
      </c>
      <c r="I285" s="27" t="s">
        <v>139</v>
      </c>
      <c r="J285" s="40"/>
      <c r="K285" s="83">
        <v>4</v>
      </c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29">
        <f t="shared" si="17"/>
        <v>4</v>
      </c>
      <c r="X285" s="49"/>
      <c r="Y285" s="38">
        <v>63.98</v>
      </c>
      <c r="Z285" s="30">
        <f t="shared" si="18"/>
        <v>265.64495999999997</v>
      </c>
      <c r="AA285" s="37"/>
      <c r="AB285" s="32" t="s">
        <v>84</v>
      </c>
      <c r="AC285" s="25" t="s">
        <v>142</v>
      </c>
      <c r="AD285" s="27" t="s">
        <v>120</v>
      </c>
      <c r="AE285" s="27"/>
      <c r="AF285" s="25" t="s">
        <v>144</v>
      </c>
      <c r="AG285" s="25" t="s">
        <v>1198</v>
      </c>
      <c r="AH285" s="33" t="s">
        <v>229</v>
      </c>
      <c r="AI285" s="27" t="s">
        <v>141</v>
      </c>
    </row>
    <row r="286" spans="1:35" s="34" customFormat="1" ht="30" customHeight="1" x14ac:dyDescent="0.25">
      <c r="A286" s="37">
        <v>14</v>
      </c>
      <c r="B286" s="55" t="s">
        <v>927</v>
      </c>
      <c r="C286" s="55" t="s">
        <v>687</v>
      </c>
      <c r="D286" s="40"/>
      <c r="E286" s="83" t="s">
        <v>1025</v>
      </c>
      <c r="F286" s="41"/>
      <c r="G286" s="56">
        <v>796</v>
      </c>
      <c r="H286" s="56" t="s">
        <v>231</v>
      </c>
      <c r="I286" s="27" t="s">
        <v>139</v>
      </c>
      <c r="J286" s="40"/>
      <c r="K286" s="83">
        <v>1</v>
      </c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29">
        <f t="shared" si="17"/>
        <v>1</v>
      </c>
      <c r="X286" s="49"/>
      <c r="Y286" s="38">
        <v>45.15</v>
      </c>
      <c r="Z286" s="30">
        <f t="shared" si="18"/>
        <v>46.865699999999997</v>
      </c>
      <c r="AA286" s="37"/>
      <c r="AB286" s="32" t="s">
        <v>84</v>
      </c>
      <c r="AC286" s="25" t="s">
        <v>142</v>
      </c>
      <c r="AD286" s="27" t="s">
        <v>120</v>
      </c>
      <c r="AE286" s="27"/>
      <c r="AF286" s="25" t="s">
        <v>144</v>
      </c>
      <c r="AG286" s="25" t="s">
        <v>1198</v>
      </c>
      <c r="AH286" s="33" t="s">
        <v>229</v>
      </c>
      <c r="AI286" s="27" t="s">
        <v>141</v>
      </c>
    </row>
    <row r="287" spans="1:35" s="34" customFormat="1" ht="30" customHeight="1" x14ac:dyDescent="0.25">
      <c r="A287" s="37">
        <v>14</v>
      </c>
      <c r="B287" s="55" t="s">
        <v>927</v>
      </c>
      <c r="C287" s="55" t="s">
        <v>687</v>
      </c>
      <c r="D287" s="40"/>
      <c r="E287" s="83" t="s">
        <v>1026</v>
      </c>
      <c r="F287" s="41"/>
      <c r="G287" s="56">
        <v>796</v>
      </c>
      <c r="H287" s="56" t="s">
        <v>231</v>
      </c>
      <c r="I287" s="27" t="s">
        <v>139</v>
      </c>
      <c r="J287" s="40"/>
      <c r="K287" s="83">
        <v>1</v>
      </c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29">
        <f t="shared" si="17"/>
        <v>1</v>
      </c>
      <c r="X287" s="49"/>
      <c r="Y287" s="38">
        <v>37.04</v>
      </c>
      <c r="Z287" s="30">
        <f t="shared" si="18"/>
        <v>38.447519999999997</v>
      </c>
      <c r="AA287" s="37"/>
      <c r="AB287" s="32" t="s">
        <v>84</v>
      </c>
      <c r="AC287" s="25" t="s">
        <v>142</v>
      </c>
      <c r="AD287" s="27" t="s">
        <v>120</v>
      </c>
      <c r="AE287" s="27"/>
      <c r="AF287" s="25" t="s">
        <v>144</v>
      </c>
      <c r="AG287" s="25" t="s">
        <v>1198</v>
      </c>
      <c r="AH287" s="33" t="s">
        <v>229</v>
      </c>
      <c r="AI287" s="27" t="s">
        <v>141</v>
      </c>
    </row>
    <row r="288" spans="1:35" s="34" customFormat="1" ht="30" customHeight="1" x14ac:dyDescent="0.25">
      <c r="A288" s="37">
        <v>14</v>
      </c>
      <c r="B288" s="55" t="s">
        <v>927</v>
      </c>
      <c r="C288" s="55" t="s">
        <v>687</v>
      </c>
      <c r="D288" s="40"/>
      <c r="E288" s="83" t="s">
        <v>1027</v>
      </c>
      <c r="F288" s="41"/>
      <c r="G288" s="56">
        <v>796</v>
      </c>
      <c r="H288" s="56" t="s">
        <v>231</v>
      </c>
      <c r="I288" s="27" t="s">
        <v>139</v>
      </c>
      <c r="J288" s="40"/>
      <c r="K288" s="83">
        <v>1</v>
      </c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29">
        <f t="shared" si="17"/>
        <v>1</v>
      </c>
      <c r="X288" s="49"/>
      <c r="Y288" s="38">
        <v>59.47</v>
      </c>
      <c r="Z288" s="30">
        <f t="shared" si="18"/>
        <v>61.729860000000002</v>
      </c>
      <c r="AA288" s="37"/>
      <c r="AB288" s="32" t="s">
        <v>84</v>
      </c>
      <c r="AC288" s="25" t="s">
        <v>142</v>
      </c>
      <c r="AD288" s="27" t="s">
        <v>120</v>
      </c>
      <c r="AE288" s="27"/>
      <c r="AF288" s="25" t="s">
        <v>144</v>
      </c>
      <c r="AG288" s="25" t="s">
        <v>1198</v>
      </c>
      <c r="AH288" s="33" t="s">
        <v>229</v>
      </c>
      <c r="AI288" s="27" t="s">
        <v>141</v>
      </c>
    </row>
    <row r="289" spans="1:35" s="34" customFormat="1" ht="30" customHeight="1" x14ac:dyDescent="0.25">
      <c r="A289" s="37">
        <v>14</v>
      </c>
      <c r="B289" s="55" t="s">
        <v>927</v>
      </c>
      <c r="C289" s="55" t="s">
        <v>687</v>
      </c>
      <c r="D289" s="40"/>
      <c r="E289" s="83" t="s">
        <v>1028</v>
      </c>
      <c r="F289" s="41"/>
      <c r="G289" s="56">
        <v>796</v>
      </c>
      <c r="H289" s="56" t="s">
        <v>231</v>
      </c>
      <c r="I289" s="27" t="s">
        <v>139</v>
      </c>
      <c r="J289" s="40"/>
      <c r="K289" s="83"/>
      <c r="L289" s="83">
        <v>1</v>
      </c>
      <c r="M289" s="83">
        <v>1</v>
      </c>
      <c r="N289" s="83">
        <v>1</v>
      </c>
      <c r="O289" s="83">
        <v>1</v>
      </c>
      <c r="P289" s="83">
        <v>1</v>
      </c>
      <c r="Q289" s="83">
        <v>1</v>
      </c>
      <c r="R289" s="83">
        <v>1</v>
      </c>
      <c r="S289" s="83">
        <v>1</v>
      </c>
      <c r="T289" s="83">
        <v>1</v>
      </c>
      <c r="U289" s="83">
        <v>1</v>
      </c>
      <c r="V289" s="83"/>
      <c r="W289" s="29">
        <f t="shared" si="17"/>
        <v>10</v>
      </c>
      <c r="X289" s="49"/>
      <c r="Y289" s="38">
        <v>47.64</v>
      </c>
      <c r="Z289" s="30">
        <f t="shared" si="18"/>
        <v>494.50319999999999</v>
      </c>
      <c r="AA289" s="37"/>
      <c r="AB289" s="32" t="s">
        <v>84</v>
      </c>
      <c r="AC289" s="25" t="s">
        <v>142</v>
      </c>
      <c r="AD289" s="27" t="s">
        <v>120</v>
      </c>
      <c r="AE289" s="27"/>
      <c r="AF289" s="25" t="s">
        <v>144</v>
      </c>
      <c r="AG289" s="25" t="s">
        <v>1198</v>
      </c>
      <c r="AH289" s="33" t="s">
        <v>229</v>
      </c>
      <c r="AI289" s="27" t="s">
        <v>141</v>
      </c>
    </row>
    <row r="290" spans="1:35" s="34" customFormat="1" ht="30" customHeight="1" x14ac:dyDescent="0.25">
      <c r="A290" s="37">
        <v>14</v>
      </c>
      <c r="B290" s="55" t="s">
        <v>927</v>
      </c>
      <c r="C290" s="55" t="s">
        <v>687</v>
      </c>
      <c r="D290" s="40"/>
      <c r="E290" s="83" t="s">
        <v>1029</v>
      </c>
      <c r="F290" s="41"/>
      <c r="G290" s="56">
        <v>796</v>
      </c>
      <c r="H290" s="56" t="s">
        <v>231</v>
      </c>
      <c r="I290" s="27" t="s">
        <v>139</v>
      </c>
      <c r="J290" s="40"/>
      <c r="K290" s="83"/>
      <c r="L290" s="83">
        <v>1</v>
      </c>
      <c r="M290" s="83">
        <v>1</v>
      </c>
      <c r="N290" s="83">
        <v>1</v>
      </c>
      <c r="O290" s="83">
        <v>1</v>
      </c>
      <c r="P290" s="83">
        <v>1</v>
      </c>
      <c r="Q290" s="83">
        <v>1</v>
      </c>
      <c r="R290" s="83">
        <v>1</v>
      </c>
      <c r="S290" s="83">
        <v>1</v>
      </c>
      <c r="T290" s="83">
        <v>1</v>
      </c>
      <c r="U290" s="83">
        <v>1</v>
      </c>
      <c r="V290" s="83"/>
      <c r="W290" s="29">
        <f t="shared" si="17"/>
        <v>10</v>
      </c>
      <c r="X290" s="49"/>
      <c r="Y290" s="38">
        <v>27.32</v>
      </c>
      <c r="Z290" s="30">
        <f t="shared" si="18"/>
        <v>283.58159999999998</v>
      </c>
      <c r="AA290" s="37"/>
      <c r="AB290" s="32" t="s">
        <v>84</v>
      </c>
      <c r="AC290" s="25" t="s">
        <v>142</v>
      </c>
      <c r="AD290" s="27" t="s">
        <v>120</v>
      </c>
      <c r="AE290" s="27"/>
      <c r="AF290" s="25" t="s">
        <v>144</v>
      </c>
      <c r="AG290" s="25" t="s">
        <v>1198</v>
      </c>
      <c r="AH290" s="33" t="s">
        <v>229</v>
      </c>
      <c r="AI290" s="27" t="s">
        <v>141</v>
      </c>
    </row>
    <row r="291" spans="1:35" s="34" customFormat="1" ht="30" customHeight="1" x14ac:dyDescent="0.25">
      <c r="A291" s="37">
        <v>14</v>
      </c>
      <c r="B291" s="55" t="s">
        <v>927</v>
      </c>
      <c r="C291" s="55" t="s">
        <v>687</v>
      </c>
      <c r="D291" s="40"/>
      <c r="E291" s="83" t="s">
        <v>1030</v>
      </c>
      <c r="F291" s="41"/>
      <c r="G291" s="56">
        <v>796</v>
      </c>
      <c r="H291" s="56" t="s">
        <v>231</v>
      </c>
      <c r="I291" s="27" t="s">
        <v>139</v>
      </c>
      <c r="J291" s="40"/>
      <c r="K291" s="88">
        <v>5</v>
      </c>
      <c r="L291" s="89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29">
        <f t="shared" si="17"/>
        <v>5</v>
      </c>
      <c r="X291" s="49"/>
      <c r="Y291" s="38">
        <v>27.14</v>
      </c>
      <c r="Z291" s="30">
        <f t="shared" si="18"/>
        <v>140.85659999999999</v>
      </c>
      <c r="AA291" s="37"/>
      <c r="AB291" s="32" t="s">
        <v>84</v>
      </c>
      <c r="AC291" s="25" t="s">
        <v>142</v>
      </c>
      <c r="AD291" s="27" t="s">
        <v>120</v>
      </c>
      <c r="AE291" s="27"/>
      <c r="AF291" s="25" t="s">
        <v>144</v>
      </c>
      <c r="AG291" s="25" t="s">
        <v>1198</v>
      </c>
      <c r="AH291" s="33" t="s">
        <v>229</v>
      </c>
      <c r="AI291" s="27" t="s">
        <v>141</v>
      </c>
    </row>
    <row r="292" spans="1:35" s="34" customFormat="1" ht="30" customHeight="1" x14ac:dyDescent="0.25">
      <c r="A292" s="37">
        <v>14</v>
      </c>
      <c r="B292" s="55" t="s">
        <v>927</v>
      </c>
      <c r="C292" s="55" t="s">
        <v>687</v>
      </c>
      <c r="D292" s="40"/>
      <c r="E292" s="83" t="s">
        <v>1031</v>
      </c>
      <c r="F292" s="41"/>
      <c r="G292" s="56">
        <v>796</v>
      </c>
      <c r="H292" s="56" t="s">
        <v>231</v>
      </c>
      <c r="I292" s="27" t="s">
        <v>139</v>
      </c>
      <c r="J292" s="40"/>
      <c r="K292" s="88">
        <v>1</v>
      </c>
      <c r="L292" s="89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29">
        <f t="shared" si="17"/>
        <v>1</v>
      </c>
      <c r="X292" s="49"/>
      <c r="Y292" s="38">
        <v>122.64</v>
      </c>
      <c r="Z292" s="30">
        <f t="shared" si="18"/>
        <v>127.30032</v>
      </c>
      <c r="AA292" s="37"/>
      <c r="AB292" s="32" t="s">
        <v>84</v>
      </c>
      <c r="AC292" s="25" t="s">
        <v>142</v>
      </c>
      <c r="AD292" s="27" t="s">
        <v>120</v>
      </c>
      <c r="AE292" s="27"/>
      <c r="AF292" s="25" t="s">
        <v>144</v>
      </c>
      <c r="AG292" s="25" t="s">
        <v>1198</v>
      </c>
      <c r="AH292" s="33" t="s">
        <v>229</v>
      </c>
      <c r="AI292" s="27" t="s">
        <v>141</v>
      </c>
    </row>
    <row r="293" spans="1:35" s="34" customFormat="1" ht="30" customHeight="1" x14ac:dyDescent="0.25">
      <c r="A293" s="37">
        <v>14</v>
      </c>
      <c r="B293" s="55" t="s">
        <v>927</v>
      </c>
      <c r="C293" s="55" t="s">
        <v>687</v>
      </c>
      <c r="D293" s="40"/>
      <c r="E293" s="83" t="s">
        <v>1032</v>
      </c>
      <c r="F293" s="41"/>
      <c r="G293" s="56">
        <v>796</v>
      </c>
      <c r="H293" s="56" t="s">
        <v>231</v>
      </c>
      <c r="I293" s="27" t="s">
        <v>139</v>
      </c>
      <c r="J293" s="40"/>
      <c r="K293" s="88">
        <v>4</v>
      </c>
      <c r="L293" s="89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29">
        <f t="shared" si="17"/>
        <v>4</v>
      </c>
      <c r="X293" s="49"/>
      <c r="Y293" s="38">
        <v>192.84</v>
      </c>
      <c r="Z293" s="30">
        <f t="shared" si="18"/>
        <v>800.67168000000004</v>
      </c>
      <c r="AA293" s="37"/>
      <c r="AB293" s="32" t="s">
        <v>84</v>
      </c>
      <c r="AC293" s="25" t="s">
        <v>142</v>
      </c>
      <c r="AD293" s="27" t="s">
        <v>120</v>
      </c>
      <c r="AE293" s="27"/>
      <c r="AF293" s="25" t="s">
        <v>144</v>
      </c>
      <c r="AG293" s="25" t="s">
        <v>1198</v>
      </c>
      <c r="AH293" s="33" t="s">
        <v>229</v>
      </c>
      <c r="AI293" s="27" t="s">
        <v>141</v>
      </c>
    </row>
    <row r="294" spans="1:35" s="34" customFormat="1" ht="30" customHeight="1" x14ac:dyDescent="0.25">
      <c r="A294" s="37">
        <v>14</v>
      </c>
      <c r="B294" s="55" t="s">
        <v>927</v>
      </c>
      <c r="C294" s="55" t="s">
        <v>687</v>
      </c>
      <c r="D294" s="40"/>
      <c r="E294" s="83" t="s">
        <v>1033</v>
      </c>
      <c r="F294" s="41"/>
      <c r="G294" s="56">
        <v>796</v>
      </c>
      <c r="H294" s="56" t="s">
        <v>231</v>
      </c>
      <c r="I294" s="27" t="s">
        <v>139</v>
      </c>
      <c r="J294" s="40"/>
      <c r="K294" s="88">
        <v>4</v>
      </c>
      <c r="L294" s="89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29">
        <f t="shared" si="17"/>
        <v>4</v>
      </c>
      <c r="X294" s="49"/>
      <c r="Y294" s="38">
        <v>148.41</v>
      </c>
      <c r="Z294" s="30">
        <f t="shared" si="18"/>
        <v>616.19831999999997</v>
      </c>
      <c r="AA294" s="37"/>
      <c r="AB294" s="32" t="s">
        <v>84</v>
      </c>
      <c r="AC294" s="25" t="s">
        <v>142</v>
      </c>
      <c r="AD294" s="27" t="s">
        <v>120</v>
      </c>
      <c r="AE294" s="27"/>
      <c r="AF294" s="25" t="s">
        <v>144</v>
      </c>
      <c r="AG294" s="25" t="s">
        <v>1198</v>
      </c>
      <c r="AH294" s="33" t="s">
        <v>229</v>
      </c>
      <c r="AI294" s="27" t="s">
        <v>141</v>
      </c>
    </row>
    <row r="295" spans="1:35" s="34" customFormat="1" ht="30" customHeight="1" x14ac:dyDescent="0.25">
      <c r="A295" s="37">
        <v>14</v>
      </c>
      <c r="B295" s="55" t="s">
        <v>927</v>
      </c>
      <c r="C295" s="55" t="s">
        <v>687</v>
      </c>
      <c r="D295" s="40"/>
      <c r="E295" s="83" t="s">
        <v>1034</v>
      </c>
      <c r="F295" s="41"/>
      <c r="G295" s="56">
        <v>796</v>
      </c>
      <c r="H295" s="56" t="s">
        <v>231</v>
      </c>
      <c r="I295" s="27" t="s">
        <v>139</v>
      </c>
      <c r="J295" s="40"/>
      <c r="K295" s="88">
        <v>5</v>
      </c>
      <c r="L295" s="89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29">
        <f t="shared" si="17"/>
        <v>5</v>
      </c>
      <c r="X295" s="49"/>
      <c r="Y295" s="38">
        <v>8.0399999999999991</v>
      </c>
      <c r="Z295" s="30">
        <f t="shared" si="18"/>
        <v>41.727599999999995</v>
      </c>
      <c r="AA295" s="37"/>
      <c r="AB295" s="32" t="s">
        <v>84</v>
      </c>
      <c r="AC295" s="25" t="s">
        <v>142</v>
      </c>
      <c r="AD295" s="27" t="s">
        <v>120</v>
      </c>
      <c r="AE295" s="27"/>
      <c r="AF295" s="25" t="s">
        <v>144</v>
      </c>
      <c r="AG295" s="25" t="s">
        <v>1198</v>
      </c>
      <c r="AH295" s="33" t="s">
        <v>229</v>
      </c>
      <c r="AI295" s="27" t="s">
        <v>141</v>
      </c>
    </row>
    <row r="296" spans="1:35" s="34" customFormat="1" ht="30" customHeight="1" x14ac:dyDescent="0.25">
      <c r="A296" s="37">
        <v>14</v>
      </c>
      <c r="B296" s="55" t="s">
        <v>927</v>
      </c>
      <c r="C296" s="55" t="s">
        <v>687</v>
      </c>
      <c r="D296" s="40"/>
      <c r="E296" s="83" t="s">
        <v>1035</v>
      </c>
      <c r="F296" s="41"/>
      <c r="G296" s="56">
        <v>796</v>
      </c>
      <c r="H296" s="56" t="s">
        <v>231</v>
      </c>
      <c r="I296" s="27" t="s">
        <v>139</v>
      </c>
      <c r="J296" s="40"/>
      <c r="K296" s="90"/>
      <c r="L296" s="83">
        <v>5</v>
      </c>
      <c r="M296" s="83">
        <v>5</v>
      </c>
      <c r="N296" s="83">
        <v>5</v>
      </c>
      <c r="O296" s="83">
        <v>5</v>
      </c>
      <c r="P296" s="83">
        <v>5</v>
      </c>
      <c r="Q296" s="83">
        <v>5</v>
      </c>
      <c r="R296" s="83">
        <v>5</v>
      </c>
      <c r="S296" s="83">
        <v>5</v>
      </c>
      <c r="T296" s="83">
        <v>5</v>
      </c>
      <c r="U296" s="83">
        <v>5</v>
      </c>
      <c r="V296" s="83"/>
      <c r="W296" s="29">
        <f t="shared" si="17"/>
        <v>50</v>
      </c>
      <c r="X296" s="49"/>
      <c r="Y296" s="38">
        <v>16.93</v>
      </c>
      <c r="Z296" s="30">
        <f t="shared" si="18"/>
        <v>878.66700000000003</v>
      </c>
      <c r="AA296" s="37"/>
      <c r="AB296" s="32" t="s">
        <v>84</v>
      </c>
      <c r="AC296" s="25" t="s">
        <v>142</v>
      </c>
      <c r="AD296" s="27" t="s">
        <v>120</v>
      </c>
      <c r="AE296" s="27"/>
      <c r="AF296" s="25" t="s">
        <v>144</v>
      </c>
      <c r="AG296" s="25" t="s">
        <v>1198</v>
      </c>
      <c r="AH296" s="33" t="s">
        <v>229</v>
      </c>
      <c r="AI296" s="27" t="s">
        <v>141</v>
      </c>
    </row>
    <row r="297" spans="1:35" s="34" customFormat="1" ht="30" customHeight="1" x14ac:dyDescent="0.25">
      <c r="A297" s="37">
        <v>14</v>
      </c>
      <c r="B297" s="55" t="s">
        <v>927</v>
      </c>
      <c r="C297" s="55" t="s">
        <v>687</v>
      </c>
      <c r="D297" s="40"/>
      <c r="E297" s="83" t="s">
        <v>1036</v>
      </c>
      <c r="F297" s="41"/>
      <c r="G297" s="56">
        <v>796</v>
      </c>
      <c r="H297" s="56" t="s">
        <v>231</v>
      </c>
      <c r="I297" s="27" t="s">
        <v>139</v>
      </c>
      <c r="J297" s="40"/>
      <c r="K297" s="83">
        <v>14</v>
      </c>
      <c r="L297" s="83">
        <v>14</v>
      </c>
      <c r="M297" s="83">
        <v>14</v>
      </c>
      <c r="N297" s="83">
        <v>14</v>
      </c>
      <c r="O297" s="83">
        <v>14</v>
      </c>
      <c r="P297" s="83">
        <v>14</v>
      </c>
      <c r="Q297" s="83">
        <v>14</v>
      </c>
      <c r="R297" s="83">
        <v>14</v>
      </c>
      <c r="S297" s="83">
        <v>21</v>
      </c>
      <c r="T297" s="83">
        <v>14</v>
      </c>
      <c r="U297" s="83">
        <v>14</v>
      </c>
      <c r="V297" s="83">
        <v>14</v>
      </c>
      <c r="W297" s="29">
        <f t="shared" si="17"/>
        <v>175</v>
      </c>
      <c r="X297" s="49"/>
      <c r="Y297" s="38">
        <v>4.92</v>
      </c>
      <c r="Z297" s="30">
        <f t="shared" si="18"/>
        <v>893.71800000000007</v>
      </c>
      <c r="AA297" s="37"/>
      <c r="AB297" s="32" t="s">
        <v>84</v>
      </c>
      <c r="AC297" s="25" t="s">
        <v>142</v>
      </c>
      <c r="AD297" s="27" t="s">
        <v>120</v>
      </c>
      <c r="AE297" s="27"/>
      <c r="AF297" s="25" t="s">
        <v>144</v>
      </c>
      <c r="AG297" s="25" t="s">
        <v>1198</v>
      </c>
      <c r="AH297" s="33" t="s">
        <v>229</v>
      </c>
      <c r="AI297" s="27" t="s">
        <v>141</v>
      </c>
    </row>
    <row r="298" spans="1:35" s="34" customFormat="1" ht="30" customHeight="1" x14ac:dyDescent="0.25">
      <c r="A298" s="37">
        <v>14</v>
      </c>
      <c r="B298" s="55" t="s">
        <v>927</v>
      </c>
      <c r="C298" s="55" t="s">
        <v>687</v>
      </c>
      <c r="D298" s="40"/>
      <c r="E298" s="83" t="s">
        <v>1037</v>
      </c>
      <c r="F298" s="41"/>
      <c r="G298" s="56">
        <v>796</v>
      </c>
      <c r="H298" s="56" t="s">
        <v>231</v>
      </c>
      <c r="I298" s="27" t="s">
        <v>139</v>
      </c>
      <c r="J298" s="40"/>
      <c r="K298" s="83">
        <v>2</v>
      </c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29">
        <f t="shared" si="17"/>
        <v>2</v>
      </c>
      <c r="X298" s="49"/>
      <c r="Y298" s="38">
        <v>666.67</v>
      </c>
      <c r="Z298" s="30">
        <f t="shared" si="18"/>
        <v>1384.00692</v>
      </c>
      <c r="AA298" s="37"/>
      <c r="AB298" s="32" t="s">
        <v>84</v>
      </c>
      <c r="AC298" s="25" t="s">
        <v>142</v>
      </c>
      <c r="AD298" s="27" t="s">
        <v>120</v>
      </c>
      <c r="AE298" s="27"/>
      <c r="AF298" s="25" t="s">
        <v>144</v>
      </c>
      <c r="AG298" s="25" t="s">
        <v>1198</v>
      </c>
      <c r="AH298" s="33" t="s">
        <v>229</v>
      </c>
      <c r="AI298" s="27" t="s">
        <v>141</v>
      </c>
    </row>
    <row r="299" spans="1:35" s="34" customFormat="1" ht="30" customHeight="1" x14ac:dyDescent="0.25">
      <c r="A299" s="37">
        <v>14</v>
      </c>
      <c r="B299" s="55" t="s">
        <v>927</v>
      </c>
      <c r="C299" s="55" t="s">
        <v>687</v>
      </c>
      <c r="D299" s="40"/>
      <c r="E299" s="83" t="s">
        <v>1038</v>
      </c>
      <c r="F299" s="41"/>
      <c r="G299" s="56">
        <v>796</v>
      </c>
      <c r="H299" s="56" t="s">
        <v>231</v>
      </c>
      <c r="I299" s="27" t="s">
        <v>139</v>
      </c>
      <c r="J299" s="40"/>
      <c r="K299" s="83"/>
      <c r="L299" s="83">
        <v>1</v>
      </c>
      <c r="M299" s="83">
        <v>1</v>
      </c>
      <c r="N299" s="83">
        <v>1</v>
      </c>
      <c r="O299" s="83">
        <v>1</v>
      </c>
      <c r="P299" s="83">
        <v>1</v>
      </c>
      <c r="Q299" s="83">
        <v>1</v>
      </c>
      <c r="R299" s="83">
        <v>1</v>
      </c>
      <c r="S299" s="83">
        <v>1</v>
      </c>
      <c r="T299" s="83">
        <v>1</v>
      </c>
      <c r="U299" s="83">
        <v>1</v>
      </c>
      <c r="V299" s="83"/>
      <c r="W299" s="29">
        <f t="shared" si="17"/>
        <v>10</v>
      </c>
      <c r="X299" s="49"/>
      <c r="Y299" s="38">
        <v>22.65</v>
      </c>
      <c r="Z299" s="30">
        <f t="shared" si="18"/>
        <v>235.107</v>
      </c>
      <c r="AA299" s="37"/>
      <c r="AB299" s="32" t="s">
        <v>84</v>
      </c>
      <c r="AC299" s="25" t="s">
        <v>142</v>
      </c>
      <c r="AD299" s="27" t="s">
        <v>120</v>
      </c>
      <c r="AE299" s="27"/>
      <c r="AF299" s="25" t="s">
        <v>144</v>
      </c>
      <c r="AG299" s="25" t="s">
        <v>1198</v>
      </c>
      <c r="AH299" s="33" t="s">
        <v>229</v>
      </c>
      <c r="AI299" s="27" t="s">
        <v>141</v>
      </c>
    </row>
    <row r="300" spans="1:35" s="34" customFormat="1" ht="30" customHeight="1" x14ac:dyDescent="0.25">
      <c r="A300" s="37">
        <v>14</v>
      </c>
      <c r="B300" s="55" t="s">
        <v>927</v>
      </c>
      <c r="C300" s="55" t="s">
        <v>687</v>
      </c>
      <c r="D300" s="40"/>
      <c r="E300" s="83" t="s">
        <v>1039</v>
      </c>
      <c r="F300" s="41"/>
      <c r="G300" s="56">
        <v>796</v>
      </c>
      <c r="H300" s="56" t="s">
        <v>231</v>
      </c>
      <c r="I300" s="27" t="s">
        <v>139</v>
      </c>
      <c r="J300" s="40"/>
      <c r="K300" s="91">
        <v>3</v>
      </c>
      <c r="L300" s="89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29">
        <f t="shared" si="17"/>
        <v>3</v>
      </c>
      <c r="X300" s="49"/>
      <c r="Y300" s="38">
        <v>252.26</v>
      </c>
      <c r="Z300" s="30">
        <f t="shared" si="18"/>
        <v>785.53764000000001</v>
      </c>
      <c r="AA300" s="37"/>
      <c r="AB300" s="32" t="s">
        <v>84</v>
      </c>
      <c r="AC300" s="25" t="s">
        <v>142</v>
      </c>
      <c r="AD300" s="27" t="s">
        <v>120</v>
      </c>
      <c r="AE300" s="27"/>
      <c r="AF300" s="25" t="s">
        <v>144</v>
      </c>
      <c r="AG300" s="25" t="s">
        <v>1198</v>
      </c>
      <c r="AH300" s="33" t="s">
        <v>229</v>
      </c>
      <c r="AI300" s="27" t="s">
        <v>141</v>
      </c>
    </row>
    <row r="301" spans="1:35" s="34" customFormat="1" ht="30" customHeight="1" x14ac:dyDescent="0.25">
      <c r="A301" s="37">
        <v>14</v>
      </c>
      <c r="B301" s="55" t="s">
        <v>927</v>
      </c>
      <c r="C301" s="55" t="s">
        <v>687</v>
      </c>
      <c r="D301" s="40"/>
      <c r="E301" s="83" t="s">
        <v>1040</v>
      </c>
      <c r="F301" s="41"/>
      <c r="G301" s="56">
        <v>796</v>
      </c>
      <c r="H301" s="56" t="s">
        <v>231</v>
      </c>
      <c r="I301" s="27" t="s">
        <v>139</v>
      </c>
      <c r="J301" s="40"/>
      <c r="K301" s="91">
        <v>2</v>
      </c>
      <c r="L301" s="89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29">
        <f t="shared" si="17"/>
        <v>2</v>
      </c>
      <c r="X301" s="49"/>
      <c r="Y301" s="38">
        <v>60.1</v>
      </c>
      <c r="Z301" s="30">
        <f t="shared" si="18"/>
        <v>124.7676</v>
      </c>
      <c r="AA301" s="37"/>
      <c r="AB301" s="32" t="s">
        <v>84</v>
      </c>
      <c r="AC301" s="25" t="s">
        <v>142</v>
      </c>
      <c r="AD301" s="27" t="s">
        <v>120</v>
      </c>
      <c r="AE301" s="27"/>
      <c r="AF301" s="25" t="s">
        <v>144</v>
      </c>
      <c r="AG301" s="25" t="s">
        <v>1198</v>
      </c>
      <c r="AH301" s="33" t="s">
        <v>229</v>
      </c>
      <c r="AI301" s="27" t="s">
        <v>141</v>
      </c>
    </row>
    <row r="302" spans="1:35" s="34" customFormat="1" ht="30" customHeight="1" x14ac:dyDescent="0.25">
      <c r="A302" s="37">
        <v>14</v>
      </c>
      <c r="B302" s="55" t="s">
        <v>927</v>
      </c>
      <c r="C302" s="55" t="s">
        <v>687</v>
      </c>
      <c r="D302" s="40"/>
      <c r="E302" s="83" t="s">
        <v>1041</v>
      </c>
      <c r="F302" s="41"/>
      <c r="G302" s="56">
        <v>796</v>
      </c>
      <c r="H302" s="56" t="s">
        <v>231</v>
      </c>
      <c r="I302" s="27" t="s">
        <v>139</v>
      </c>
      <c r="J302" s="40"/>
      <c r="K302" s="91">
        <v>1</v>
      </c>
      <c r="L302" s="89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29">
        <f t="shared" si="17"/>
        <v>1</v>
      </c>
      <c r="X302" s="49"/>
      <c r="Y302" s="38">
        <v>251.98</v>
      </c>
      <c r="Z302" s="30">
        <f t="shared" si="18"/>
        <v>261.55524000000003</v>
      </c>
      <c r="AA302" s="37"/>
      <c r="AB302" s="32" t="s">
        <v>84</v>
      </c>
      <c r="AC302" s="25" t="s">
        <v>142</v>
      </c>
      <c r="AD302" s="27" t="s">
        <v>120</v>
      </c>
      <c r="AE302" s="27"/>
      <c r="AF302" s="25" t="s">
        <v>144</v>
      </c>
      <c r="AG302" s="25" t="s">
        <v>1198</v>
      </c>
      <c r="AH302" s="33" t="s">
        <v>229</v>
      </c>
      <c r="AI302" s="27" t="s">
        <v>141</v>
      </c>
    </row>
    <row r="303" spans="1:35" s="34" customFormat="1" ht="30" customHeight="1" x14ac:dyDescent="0.25">
      <c r="A303" s="37">
        <v>14</v>
      </c>
      <c r="B303" s="55" t="s">
        <v>927</v>
      </c>
      <c r="C303" s="55" t="s">
        <v>687</v>
      </c>
      <c r="D303" s="40"/>
      <c r="E303" s="83" t="s">
        <v>1042</v>
      </c>
      <c r="F303" s="41"/>
      <c r="G303" s="56">
        <v>796</v>
      </c>
      <c r="H303" s="56" t="s">
        <v>231</v>
      </c>
      <c r="I303" s="27" t="s">
        <v>139</v>
      </c>
      <c r="J303" s="40"/>
      <c r="K303" s="91">
        <v>3</v>
      </c>
      <c r="L303" s="89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29">
        <f t="shared" si="17"/>
        <v>3</v>
      </c>
      <c r="X303" s="49"/>
      <c r="Y303" s="38">
        <v>64.959999999999994</v>
      </c>
      <c r="Z303" s="30">
        <f t="shared" si="18"/>
        <v>202.28543999999999</v>
      </c>
      <c r="AA303" s="37"/>
      <c r="AB303" s="32" t="s">
        <v>84</v>
      </c>
      <c r="AC303" s="25" t="s">
        <v>142</v>
      </c>
      <c r="AD303" s="27" t="s">
        <v>120</v>
      </c>
      <c r="AE303" s="27"/>
      <c r="AF303" s="25" t="s">
        <v>144</v>
      </c>
      <c r="AG303" s="25" t="s">
        <v>1198</v>
      </c>
      <c r="AH303" s="33" t="s">
        <v>229</v>
      </c>
      <c r="AI303" s="27" t="s">
        <v>141</v>
      </c>
    </row>
    <row r="304" spans="1:35" s="34" customFormat="1" ht="30" customHeight="1" x14ac:dyDescent="0.25">
      <c r="A304" s="37">
        <v>14</v>
      </c>
      <c r="B304" s="55" t="s">
        <v>927</v>
      </c>
      <c r="C304" s="55" t="s">
        <v>687</v>
      </c>
      <c r="D304" s="40"/>
      <c r="E304" s="83" t="s">
        <v>1043</v>
      </c>
      <c r="F304" s="41"/>
      <c r="G304" s="56">
        <v>796</v>
      </c>
      <c r="H304" s="56" t="s">
        <v>231</v>
      </c>
      <c r="I304" s="27" t="s">
        <v>139</v>
      </c>
      <c r="J304" s="40"/>
      <c r="K304" s="91">
        <v>2</v>
      </c>
      <c r="L304" s="89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29">
        <f t="shared" si="17"/>
        <v>2</v>
      </c>
      <c r="X304" s="49"/>
      <c r="Y304" s="38">
        <v>22.78</v>
      </c>
      <c r="Z304" s="30">
        <f t="shared" si="18"/>
        <v>47.29128</v>
      </c>
      <c r="AA304" s="37"/>
      <c r="AB304" s="32" t="s">
        <v>84</v>
      </c>
      <c r="AC304" s="25" t="s">
        <v>142</v>
      </c>
      <c r="AD304" s="27" t="s">
        <v>120</v>
      </c>
      <c r="AE304" s="27"/>
      <c r="AF304" s="25" t="s">
        <v>144</v>
      </c>
      <c r="AG304" s="25" t="s">
        <v>1198</v>
      </c>
      <c r="AH304" s="33" t="s">
        <v>229</v>
      </c>
      <c r="AI304" s="27" t="s">
        <v>141</v>
      </c>
    </row>
    <row r="305" spans="1:35" s="34" customFormat="1" ht="30" customHeight="1" x14ac:dyDescent="0.25">
      <c r="A305" s="37">
        <v>14</v>
      </c>
      <c r="B305" s="55" t="s">
        <v>927</v>
      </c>
      <c r="C305" s="55" t="s">
        <v>687</v>
      </c>
      <c r="D305" s="40"/>
      <c r="E305" s="83" t="s">
        <v>1044</v>
      </c>
      <c r="F305" s="41"/>
      <c r="G305" s="56">
        <v>796</v>
      </c>
      <c r="H305" s="56" t="s">
        <v>231</v>
      </c>
      <c r="I305" s="27" t="s">
        <v>139</v>
      </c>
      <c r="J305" s="40"/>
      <c r="K305" s="91">
        <v>1</v>
      </c>
      <c r="L305" s="89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29">
        <f t="shared" si="17"/>
        <v>1</v>
      </c>
      <c r="X305" s="49"/>
      <c r="Y305" s="38">
        <v>87.57</v>
      </c>
      <c r="Z305" s="30">
        <f t="shared" si="18"/>
        <v>90.897660000000002</v>
      </c>
      <c r="AA305" s="37"/>
      <c r="AB305" s="32" t="s">
        <v>84</v>
      </c>
      <c r="AC305" s="25" t="s">
        <v>142</v>
      </c>
      <c r="AD305" s="27" t="s">
        <v>120</v>
      </c>
      <c r="AE305" s="27"/>
      <c r="AF305" s="25" t="s">
        <v>144</v>
      </c>
      <c r="AG305" s="25" t="s">
        <v>1198</v>
      </c>
      <c r="AH305" s="33" t="s">
        <v>229</v>
      </c>
      <c r="AI305" s="27" t="s">
        <v>141</v>
      </c>
    </row>
    <row r="306" spans="1:35" s="34" customFormat="1" ht="30" customHeight="1" x14ac:dyDescent="0.25">
      <c r="A306" s="37">
        <v>14</v>
      </c>
      <c r="B306" s="55" t="s">
        <v>927</v>
      </c>
      <c r="C306" s="55" t="s">
        <v>687</v>
      </c>
      <c r="D306" s="40"/>
      <c r="E306" s="83" t="s">
        <v>1045</v>
      </c>
      <c r="F306" s="41"/>
      <c r="G306" s="56">
        <v>796</v>
      </c>
      <c r="H306" s="56" t="s">
        <v>231</v>
      </c>
      <c r="I306" s="27" t="s">
        <v>139</v>
      </c>
      <c r="J306" s="40"/>
      <c r="K306" s="90"/>
      <c r="L306" s="83">
        <v>1</v>
      </c>
      <c r="M306" s="83">
        <v>1</v>
      </c>
      <c r="N306" s="83">
        <v>1</v>
      </c>
      <c r="O306" s="83">
        <v>1</v>
      </c>
      <c r="P306" s="83">
        <v>1</v>
      </c>
      <c r="Q306" s="83">
        <v>1</v>
      </c>
      <c r="R306" s="83">
        <v>1</v>
      </c>
      <c r="S306" s="83">
        <v>1</v>
      </c>
      <c r="T306" s="83">
        <v>1</v>
      </c>
      <c r="U306" s="83">
        <v>1</v>
      </c>
      <c r="V306" s="83"/>
      <c r="W306" s="29">
        <f t="shared" si="17"/>
        <v>10</v>
      </c>
      <c r="X306" s="49"/>
      <c r="Y306" s="38">
        <v>38.11</v>
      </c>
      <c r="Z306" s="30">
        <f t="shared" si="18"/>
        <v>395.58180000000004</v>
      </c>
      <c r="AA306" s="37"/>
      <c r="AB306" s="32" t="s">
        <v>84</v>
      </c>
      <c r="AC306" s="25" t="s">
        <v>142</v>
      </c>
      <c r="AD306" s="27" t="s">
        <v>120</v>
      </c>
      <c r="AE306" s="27"/>
      <c r="AF306" s="25" t="s">
        <v>144</v>
      </c>
      <c r="AG306" s="25" t="s">
        <v>1198</v>
      </c>
      <c r="AH306" s="33" t="s">
        <v>229</v>
      </c>
      <c r="AI306" s="27" t="s">
        <v>141</v>
      </c>
    </row>
    <row r="307" spans="1:35" s="34" customFormat="1" ht="30" customHeight="1" x14ac:dyDescent="0.25">
      <c r="A307" s="37">
        <v>14</v>
      </c>
      <c r="B307" s="55" t="s">
        <v>927</v>
      </c>
      <c r="C307" s="55" t="s">
        <v>687</v>
      </c>
      <c r="D307" s="40"/>
      <c r="E307" s="83" t="s">
        <v>1046</v>
      </c>
      <c r="F307" s="41"/>
      <c r="G307" s="56">
        <v>796</v>
      </c>
      <c r="H307" s="56" t="s">
        <v>231</v>
      </c>
      <c r="I307" s="27" t="s">
        <v>139</v>
      </c>
      <c r="J307" s="40"/>
      <c r="K307" s="88">
        <v>2</v>
      </c>
      <c r="L307" s="89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29">
        <f t="shared" si="17"/>
        <v>2</v>
      </c>
      <c r="X307" s="49"/>
      <c r="Y307" s="38">
        <v>23.65</v>
      </c>
      <c r="Z307" s="30">
        <f t="shared" si="18"/>
        <v>49.0974</v>
      </c>
      <c r="AA307" s="37"/>
      <c r="AB307" s="32" t="s">
        <v>84</v>
      </c>
      <c r="AC307" s="25" t="s">
        <v>142</v>
      </c>
      <c r="AD307" s="27" t="s">
        <v>120</v>
      </c>
      <c r="AE307" s="27"/>
      <c r="AF307" s="25" t="s">
        <v>144</v>
      </c>
      <c r="AG307" s="25" t="s">
        <v>1198</v>
      </c>
      <c r="AH307" s="33" t="s">
        <v>229</v>
      </c>
      <c r="AI307" s="27" t="s">
        <v>141</v>
      </c>
    </row>
    <row r="308" spans="1:35" s="34" customFormat="1" ht="30" customHeight="1" x14ac:dyDescent="0.25">
      <c r="A308" s="37">
        <v>14</v>
      </c>
      <c r="B308" s="55" t="s">
        <v>927</v>
      </c>
      <c r="C308" s="55" t="s">
        <v>687</v>
      </c>
      <c r="D308" s="40"/>
      <c r="E308" s="83" t="s">
        <v>1047</v>
      </c>
      <c r="F308" s="41"/>
      <c r="G308" s="56">
        <v>796</v>
      </c>
      <c r="H308" s="56" t="s">
        <v>231</v>
      </c>
      <c r="I308" s="27" t="s">
        <v>139</v>
      </c>
      <c r="J308" s="40"/>
      <c r="K308" s="88">
        <v>1</v>
      </c>
      <c r="L308" s="89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29">
        <f t="shared" si="17"/>
        <v>1</v>
      </c>
      <c r="X308" s="49"/>
      <c r="Y308" s="38">
        <v>77.25</v>
      </c>
      <c r="Z308" s="30">
        <f t="shared" si="18"/>
        <v>80.185500000000005</v>
      </c>
      <c r="AA308" s="37"/>
      <c r="AB308" s="32" t="s">
        <v>84</v>
      </c>
      <c r="AC308" s="25" t="s">
        <v>142</v>
      </c>
      <c r="AD308" s="27" t="s">
        <v>120</v>
      </c>
      <c r="AE308" s="27"/>
      <c r="AF308" s="25" t="s">
        <v>144</v>
      </c>
      <c r="AG308" s="25" t="s">
        <v>1198</v>
      </c>
      <c r="AH308" s="33" t="s">
        <v>229</v>
      </c>
      <c r="AI308" s="27" t="s">
        <v>141</v>
      </c>
    </row>
    <row r="309" spans="1:35" s="34" customFormat="1" ht="30" customHeight="1" x14ac:dyDescent="0.25">
      <c r="A309" s="37">
        <v>14</v>
      </c>
      <c r="B309" s="55" t="s">
        <v>927</v>
      </c>
      <c r="C309" s="55" t="s">
        <v>687</v>
      </c>
      <c r="D309" s="40"/>
      <c r="E309" s="83" t="s">
        <v>1048</v>
      </c>
      <c r="F309" s="41"/>
      <c r="G309" s="56">
        <v>796</v>
      </c>
      <c r="H309" s="56" t="s">
        <v>231</v>
      </c>
      <c r="I309" s="27" t="s">
        <v>139</v>
      </c>
      <c r="J309" s="40"/>
      <c r="K309" s="88">
        <v>1</v>
      </c>
      <c r="L309" s="89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29">
        <f t="shared" si="17"/>
        <v>1</v>
      </c>
      <c r="X309" s="49"/>
      <c r="Y309" s="38">
        <v>98.4</v>
      </c>
      <c r="Z309" s="30">
        <f t="shared" si="18"/>
        <v>102.1392</v>
      </c>
      <c r="AA309" s="37"/>
      <c r="AB309" s="32" t="s">
        <v>84</v>
      </c>
      <c r="AC309" s="25" t="s">
        <v>142</v>
      </c>
      <c r="AD309" s="27" t="s">
        <v>120</v>
      </c>
      <c r="AE309" s="27"/>
      <c r="AF309" s="25" t="s">
        <v>144</v>
      </c>
      <c r="AG309" s="25" t="s">
        <v>1198</v>
      </c>
      <c r="AH309" s="33" t="s">
        <v>229</v>
      </c>
      <c r="AI309" s="27" t="s">
        <v>141</v>
      </c>
    </row>
    <row r="310" spans="1:35" s="34" customFormat="1" ht="30" customHeight="1" x14ac:dyDescent="0.25">
      <c r="A310" s="37">
        <v>14</v>
      </c>
      <c r="B310" s="55" t="s">
        <v>927</v>
      </c>
      <c r="C310" s="55" t="s">
        <v>687</v>
      </c>
      <c r="D310" s="40"/>
      <c r="E310" s="83" t="s">
        <v>1049</v>
      </c>
      <c r="F310" s="41"/>
      <c r="G310" s="56">
        <v>796</v>
      </c>
      <c r="H310" s="56" t="s">
        <v>231</v>
      </c>
      <c r="I310" s="27" t="s">
        <v>139</v>
      </c>
      <c r="J310" s="40"/>
      <c r="K310" s="88">
        <v>2</v>
      </c>
      <c r="L310" s="89"/>
      <c r="M310" s="83"/>
      <c r="N310" s="83"/>
      <c r="O310" s="83"/>
      <c r="P310" s="83"/>
      <c r="Q310" s="83"/>
      <c r="R310" s="83"/>
      <c r="S310" s="83"/>
      <c r="T310" s="83"/>
      <c r="U310" s="83"/>
      <c r="V310" s="83"/>
      <c r="W310" s="29">
        <f t="shared" si="17"/>
        <v>2</v>
      </c>
      <c r="X310" s="49"/>
      <c r="Y310" s="38">
        <v>77.430000000000007</v>
      </c>
      <c r="Z310" s="30">
        <f t="shared" si="18"/>
        <v>160.74468000000002</v>
      </c>
      <c r="AA310" s="37"/>
      <c r="AB310" s="32" t="s">
        <v>84</v>
      </c>
      <c r="AC310" s="25" t="s">
        <v>142</v>
      </c>
      <c r="AD310" s="27" t="s">
        <v>120</v>
      </c>
      <c r="AE310" s="27"/>
      <c r="AF310" s="25" t="s">
        <v>144</v>
      </c>
      <c r="AG310" s="25" t="s">
        <v>1198</v>
      </c>
      <c r="AH310" s="33" t="s">
        <v>229</v>
      </c>
      <c r="AI310" s="27" t="s">
        <v>141</v>
      </c>
    </row>
    <row r="311" spans="1:35" s="34" customFormat="1" ht="30" customHeight="1" x14ac:dyDescent="0.25">
      <c r="A311" s="37">
        <v>14</v>
      </c>
      <c r="B311" s="55" t="s">
        <v>927</v>
      </c>
      <c r="C311" s="55" t="s">
        <v>687</v>
      </c>
      <c r="D311" s="40"/>
      <c r="E311" s="83" t="s">
        <v>1050</v>
      </c>
      <c r="F311" s="41"/>
      <c r="G311" s="56">
        <v>796</v>
      </c>
      <c r="H311" s="56" t="s">
        <v>231</v>
      </c>
      <c r="I311" s="27" t="s">
        <v>139</v>
      </c>
      <c r="J311" s="40"/>
      <c r="K311" s="88">
        <v>1</v>
      </c>
      <c r="L311" s="89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29">
        <f t="shared" si="17"/>
        <v>1</v>
      </c>
      <c r="X311" s="49"/>
      <c r="Y311" s="38">
        <v>850.48</v>
      </c>
      <c r="Z311" s="30">
        <f t="shared" si="18"/>
        <v>882.79824000000008</v>
      </c>
      <c r="AA311" s="37"/>
      <c r="AB311" s="32" t="s">
        <v>84</v>
      </c>
      <c r="AC311" s="25" t="s">
        <v>142</v>
      </c>
      <c r="AD311" s="27" t="s">
        <v>120</v>
      </c>
      <c r="AE311" s="27"/>
      <c r="AF311" s="25" t="s">
        <v>144</v>
      </c>
      <c r="AG311" s="25" t="s">
        <v>1198</v>
      </c>
      <c r="AH311" s="33" t="s">
        <v>229</v>
      </c>
      <c r="AI311" s="27" t="s">
        <v>141</v>
      </c>
    </row>
    <row r="312" spans="1:35" s="34" customFormat="1" ht="30" customHeight="1" x14ac:dyDescent="0.25">
      <c r="A312" s="37">
        <v>14</v>
      </c>
      <c r="B312" s="55" t="s">
        <v>927</v>
      </c>
      <c r="C312" s="55" t="s">
        <v>687</v>
      </c>
      <c r="D312" s="40"/>
      <c r="E312" s="83" t="s">
        <v>1051</v>
      </c>
      <c r="F312" s="41"/>
      <c r="G312" s="56">
        <v>796</v>
      </c>
      <c r="H312" s="56" t="s">
        <v>231</v>
      </c>
      <c r="I312" s="27" t="s">
        <v>139</v>
      </c>
      <c r="J312" s="40"/>
      <c r="K312" s="88">
        <v>2</v>
      </c>
      <c r="L312" s="89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29">
        <f t="shared" si="17"/>
        <v>2</v>
      </c>
      <c r="X312" s="49"/>
      <c r="Y312" s="38">
        <v>360.16</v>
      </c>
      <c r="Z312" s="30">
        <f t="shared" si="18"/>
        <v>747.69216000000006</v>
      </c>
      <c r="AA312" s="37"/>
      <c r="AB312" s="32" t="s">
        <v>84</v>
      </c>
      <c r="AC312" s="25" t="s">
        <v>142</v>
      </c>
      <c r="AD312" s="27" t="s">
        <v>120</v>
      </c>
      <c r="AE312" s="27"/>
      <c r="AF312" s="25" t="s">
        <v>144</v>
      </c>
      <c r="AG312" s="25" t="s">
        <v>1198</v>
      </c>
      <c r="AH312" s="33" t="s">
        <v>229</v>
      </c>
      <c r="AI312" s="27" t="s">
        <v>141</v>
      </c>
    </row>
    <row r="313" spans="1:35" s="34" customFormat="1" ht="30" customHeight="1" x14ac:dyDescent="0.25">
      <c r="A313" s="37">
        <v>14</v>
      </c>
      <c r="B313" s="55" t="s">
        <v>927</v>
      </c>
      <c r="C313" s="55" t="s">
        <v>687</v>
      </c>
      <c r="D313" s="40"/>
      <c r="E313" s="83" t="s">
        <v>1052</v>
      </c>
      <c r="F313" s="41"/>
      <c r="G313" s="56">
        <v>796</v>
      </c>
      <c r="H313" s="56" t="s">
        <v>231</v>
      </c>
      <c r="I313" s="27" t="s">
        <v>139</v>
      </c>
      <c r="J313" s="40"/>
      <c r="K313" s="88">
        <v>1</v>
      </c>
      <c r="L313" s="89"/>
      <c r="M313" s="83"/>
      <c r="N313" s="83"/>
      <c r="O313" s="83"/>
      <c r="P313" s="83"/>
      <c r="Q313" s="83"/>
      <c r="R313" s="83"/>
      <c r="S313" s="83"/>
      <c r="T313" s="83"/>
      <c r="U313" s="83"/>
      <c r="V313" s="83"/>
      <c r="W313" s="29">
        <f t="shared" si="17"/>
        <v>1</v>
      </c>
      <c r="X313" s="49"/>
      <c r="Y313" s="38">
        <v>151.51</v>
      </c>
      <c r="Z313" s="30">
        <f t="shared" si="18"/>
        <v>157.26738</v>
      </c>
      <c r="AA313" s="37"/>
      <c r="AB313" s="32" t="s">
        <v>84</v>
      </c>
      <c r="AC313" s="25" t="s">
        <v>142</v>
      </c>
      <c r="AD313" s="27" t="s">
        <v>120</v>
      </c>
      <c r="AE313" s="27"/>
      <c r="AF313" s="25" t="s">
        <v>144</v>
      </c>
      <c r="AG313" s="25" t="s">
        <v>1198</v>
      </c>
      <c r="AH313" s="33" t="s">
        <v>229</v>
      </c>
      <c r="AI313" s="27" t="s">
        <v>141</v>
      </c>
    </row>
    <row r="314" spans="1:35" s="34" customFormat="1" ht="30" customHeight="1" x14ac:dyDescent="0.25">
      <c r="A314" s="37">
        <v>14</v>
      </c>
      <c r="B314" s="55" t="s">
        <v>927</v>
      </c>
      <c r="C314" s="55" t="s">
        <v>687</v>
      </c>
      <c r="D314" s="40"/>
      <c r="E314" s="83" t="s">
        <v>1053</v>
      </c>
      <c r="F314" s="41"/>
      <c r="G314" s="56">
        <v>796</v>
      </c>
      <c r="H314" s="56" t="s">
        <v>231</v>
      </c>
      <c r="I314" s="27" t="s">
        <v>139</v>
      </c>
      <c r="J314" s="40"/>
      <c r="K314" s="88">
        <v>1</v>
      </c>
      <c r="L314" s="89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29">
        <f t="shared" si="17"/>
        <v>1</v>
      </c>
      <c r="X314" s="49"/>
      <c r="Y314" s="38">
        <v>520.77</v>
      </c>
      <c r="Z314" s="30">
        <f t="shared" si="18"/>
        <v>540.55925999999999</v>
      </c>
      <c r="AA314" s="37"/>
      <c r="AB314" s="32" t="s">
        <v>84</v>
      </c>
      <c r="AC314" s="25" t="s">
        <v>142</v>
      </c>
      <c r="AD314" s="27" t="s">
        <v>120</v>
      </c>
      <c r="AE314" s="27"/>
      <c r="AF314" s="25" t="s">
        <v>144</v>
      </c>
      <c r="AG314" s="25" t="s">
        <v>1198</v>
      </c>
      <c r="AH314" s="33" t="s">
        <v>229</v>
      </c>
      <c r="AI314" s="27" t="s">
        <v>141</v>
      </c>
    </row>
    <row r="315" spans="1:35" s="34" customFormat="1" ht="30" customHeight="1" x14ac:dyDescent="0.25">
      <c r="A315" s="37">
        <v>14</v>
      </c>
      <c r="B315" s="55" t="s">
        <v>927</v>
      </c>
      <c r="C315" s="55" t="s">
        <v>687</v>
      </c>
      <c r="D315" s="40"/>
      <c r="E315" s="83" t="s">
        <v>1054</v>
      </c>
      <c r="F315" s="41"/>
      <c r="G315" s="56">
        <v>796</v>
      </c>
      <c r="H315" s="56" t="s">
        <v>231</v>
      </c>
      <c r="I315" s="27" t="s">
        <v>139</v>
      </c>
      <c r="J315" s="40"/>
      <c r="K315" s="88">
        <v>3</v>
      </c>
      <c r="L315" s="89"/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29">
        <f t="shared" si="17"/>
        <v>3</v>
      </c>
      <c r="X315" s="49"/>
      <c r="Y315" s="38">
        <v>54.74</v>
      </c>
      <c r="Z315" s="30">
        <f t="shared" si="18"/>
        <v>170.46036000000001</v>
      </c>
      <c r="AA315" s="37"/>
      <c r="AB315" s="32" t="s">
        <v>84</v>
      </c>
      <c r="AC315" s="25" t="s">
        <v>142</v>
      </c>
      <c r="AD315" s="27" t="s">
        <v>120</v>
      </c>
      <c r="AE315" s="27"/>
      <c r="AF315" s="25" t="s">
        <v>144</v>
      </c>
      <c r="AG315" s="25" t="s">
        <v>1198</v>
      </c>
      <c r="AH315" s="33" t="s">
        <v>229</v>
      </c>
      <c r="AI315" s="27" t="s">
        <v>141</v>
      </c>
    </row>
    <row r="316" spans="1:35" s="34" customFormat="1" ht="30" customHeight="1" x14ac:dyDescent="0.25">
      <c r="A316" s="37">
        <v>14</v>
      </c>
      <c r="B316" s="55" t="s">
        <v>927</v>
      </c>
      <c r="C316" s="55" t="s">
        <v>687</v>
      </c>
      <c r="D316" s="40"/>
      <c r="E316" s="83" t="s">
        <v>1055</v>
      </c>
      <c r="F316" s="41"/>
      <c r="G316" s="56">
        <v>796</v>
      </c>
      <c r="H316" s="56" t="s">
        <v>231</v>
      </c>
      <c r="I316" s="27" t="s">
        <v>139</v>
      </c>
      <c r="J316" s="40"/>
      <c r="K316" s="88">
        <v>2</v>
      </c>
      <c r="L316" s="89"/>
      <c r="M316" s="83"/>
      <c r="N316" s="83"/>
      <c r="O316" s="83"/>
      <c r="P316" s="83"/>
      <c r="Q316" s="83"/>
      <c r="R316" s="83"/>
      <c r="S316" s="83"/>
      <c r="T316" s="83"/>
      <c r="U316" s="83"/>
      <c r="V316" s="83"/>
      <c r="W316" s="29">
        <f t="shared" si="17"/>
        <v>2</v>
      </c>
      <c r="X316" s="49"/>
      <c r="Y316" s="38">
        <v>24.93</v>
      </c>
      <c r="Z316" s="30">
        <f t="shared" si="18"/>
        <v>51.75468</v>
      </c>
      <c r="AA316" s="37"/>
      <c r="AB316" s="32" t="s">
        <v>84</v>
      </c>
      <c r="AC316" s="25" t="s">
        <v>142</v>
      </c>
      <c r="AD316" s="27" t="s">
        <v>120</v>
      </c>
      <c r="AE316" s="27"/>
      <c r="AF316" s="25" t="s">
        <v>144</v>
      </c>
      <c r="AG316" s="25" t="s">
        <v>1198</v>
      </c>
      <c r="AH316" s="33" t="s">
        <v>229</v>
      </c>
      <c r="AI316" s="27" t="s">
        <v>141</v>
      </c>
    </row>
    <row r="317" spans="1:35" s="34" customFormat="1" ht="30" customHeight="1" x14ac:dyDescent="0.25">
      <c r="A317" s="37">
        <v>14</v>
      </c>
      <c r="B317" s="55" t="s">
        <v>927</v>
      </c>
      <c r="C317" s="55" t="s">
        <v>687</v>
      </c>
      <c r="D317" s="40"/>
      <c r="E317" s="83" t="s">
        <v>1056</v>
      </c>
      <c r="F317" s="41"/>
      <c r="G317" s="56">
        <v>796</v>
      </c>
      <c r="H317" s="56" t="s">
        <v>231</v>
      </c>
      <c r="I317" s="27" t="s">
        <v>139</v>
      </c>
      <c r="J317" s="40"/>
      <c r="K317" s="88">
        <v>1</v>
      </c>
      <c r="L317" s="89"/>
      <c r="M317" s="83"/>
      <c r="N317" s="83"/>
      <c r="O317" s="83"/>
      <c r="P317" s="83"/>
      <c r="Q317" s="83"/>
      <c r="R317" s="83"/>
      <c r="S317" s="83"/>
      <c r="T317" s="83"/>
      <c r="U317" s="83"/>
      <c r="V317" s="83"/>
      <c r="W317" s="29">
        <f t="shared" ref="W317:W380" si="19">SUM(J317:V317)</f>
        <v>1</v>
      </c>
      <c r="X317" s="49"/>
      <c r="Y317" s="38">
        <v>387.01</v>
      </c>
      <c r="Z317" s="30">
        <f t="shared" ref="Z317:Z380" si="20">Y317*W317*1.038</f>
        <v>401.71638000000002</v>
      </c>
      <c r="AA317" s="37"/>
      <c r="AB317" s="32" t="s">
        <v>84</v>
      </c>
      <c r="AC317" s="25" t="s">
        <v>142</v>
      </c>
      <c r="AD317" s="27" t="s">
        <v>120</v>
      </c>
      <c r="AE317" s="27"/>
      <c r="AF317" s="25" t="s">
        <v>144</v>
      </c>
      <c r="AG317" s="25" t="s">
        <v>1198</v>
      </c>
      <c r="AH317" s="33" t="s">
        <v>229</v>
      </c>
      <c r="AI317" s="27" t="s">
        <v>141</v>
      </c>
    </row>
    <row r="318" spans="1:35" s="34" customFormat="1" ht="30" customHeight="1" x14ac:dyDescent="0.25">
      <c r="A318" s="37">
        <v>14</v>
      </c>
      <c r="B318" s="55" t="s">
        <v>927</v>
      </c>
      <c r="C318" s="55" t="s">
        <v>687</v>
      </c>
      <c r="D318" s="40"/>
      <c r="E318" s="83" t="s">
        <v>1057</v>
      </c>
      <c r="F318" s="41"/>
      <c r="G318" s="56">
        <v>796</v>
      </c>
      <c r="H318" s="56" t="s">
        <v>231</v>
      </c>
      <c r="I318" s="27" t="s">
        <v>139</v>
      </c>
      <c r="J318" s="40"/>
      <c r="K318" s="88">
        <v>1</v>
      </c>
      <c r="L318" s="89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29">
        <f t="shared" si="19"/>
        <v>1</v>
      </c>
      <c r="X318" s="49"/>
      <c r="Y318" s="38">
        <v>268.36</v>
      </c>
      <c r="Z318" s="30">
        <f t="shared" si="20"/>
        <v>278.55768</v>
      </c>
      <c r="AA318" s="37"/>
      <c r="AB318" s="32" t="s">
        <v>84</v>
      </c>
      <c r="AC318" s="25" t="s">
        <v>142</v>
      </c>
      <c r="AD318" s="27" t="s">
        <v>120</v>
      </c>
      <c r="AE318" s="27"/>
      <c r="AF318" s="25" t="s">
        <v>144</v>
      </c>
      <c r="AG318" s="25" t="s">
        <v>1198</v>
      </c>
      <c r="AH318" s="33" t="s">
        <v>229</v>
      </c>
      <c r="AI318" s="27" t="s">
        <v>141</v>
      </c>
    </row>
    <row r="319" spans="1:35" s="34" customFormat="1" ht="30" customHeight="1" x14ac:dyDescent="0.25">
      <c r="A319" s="37">
        <v>14</v>
      </c>
      <c r="B319" s="55" t="s">
        <v>927</v>
      </c>
      <c r="C319" s="55" t="s">
        <v>687</v>
      </c>
      <c r="D319" s="40"/>
      <c r="E319" s="83" t="s">
        <v>1058</v>
      </c>
      <c r="F319" s="41"/>
      <c r="G319" s="56">
        <v>796</v>
      </c>
      <c r="H319" s="56" t="s">
        <v>231</v>
      </c>
      <c r="I319" s="27" t="s">
        <v>139</v>
      </c>
      <c r="J319" s="40"/>
      <c r="K319" s="88">
        <v>2</v>
      </c>
      <c r="L319" s="89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29">
        <f t="shared" si="19"/>
        <v>2</v>
      </c>
      <c r="X319" s="49"/>
      <c r="Y319" s="38">
        <v>409.13</v>
      </c>
      <c r="Z319" s="30">
        <f t="shared" si="20"/>
        <v>849.35388</v>
      </c>
      <c r="AA319" s="37"/>
      <c r="AB319" s="32" t="s">
        <v>84</v>
      </c>
      <c r="AC319" s="25" t="s">
        <v>142</v>
      </c>
      <c r="AD319" s="27" t="s">
        <v>120</v>
      </c>
      <c r="AE319" s="27"/>
      <c r="AF319" s="25" t="s">
        <v>144</v>
      </c>
      <c r="AG319" s="25" t="s">
        <v>1198</v>
      </c>
      <c r="AH319" s="33" t="s">
        <v>229</v>
      </c>
      <c r="AI319" s="27" t="s">
        <v>141</v>
      </c>
    </row>
    <row r="320" spans="1:35" s="34" customFormat="1" ht="30" customHeight="1" x14ac:dyDescent="0.25">
      <c r="A320" s="37">
        <v>14</v>
      </c>
      <c r="B320" s="55" t="s">
        <v>927</v>
      </c>
      <c r="C320" s="55" t="s">
        <v>687</v>
      </c>
      <c r="D320" s="40"/>
      <c r="E320" s="83" t="s">
        <v>1059</v>
      </c>
      <c r="F320" s="41"/>
      <c r="G320" s="56">
        <v>796</v>
      </c>
      <c r="H320" s="56" t="s">
        <v>231</v>
      </c>
      <c r="I320" s="27" t="s">
        <v>139</v>
      </c>
      <c r="J320" s="40"/>
      <c r="K320" s="88">
        <v>5</v>
      </c>
      <c r="L320" s="89"/>
      <c r="M320" s="83"/>
      <c r="N320" s="83"/>
      <c r="O320" s="83"/>
      <c r="P320" s="83"/>
      <c r="Q320" s="83"/>
      <c r="R320" s="83"/>
      <c r="S320" s="83"/>
      <c r="T320" s="83"/>
      <c r="U320" s="83"/>
      <c r="V320" s="83"/>
      <c r="W320" s="29">
        <f t="shared" si="19"/>
        <v>5</v>
      </c>
      <c r="X320" s="49"/>
      <c r="Y320" s="38">
        <v>5.98</v>
      </c>
      <c r="Z320" s="30">
        <f t="shared" si="20"/>
        <v>31.036200000000004</v>
      </c>
      <c r="AA320" s="37"/>
      <c r="AB320" s="32" t="s">
        <v>84</v>
      </c>
      <c r="AC320" s="25" t="s">
        <v>142</v>
      </c>
      <c r="AD320" s="27" t="s">
        <v>120</v>
      </c>
      <c r="AE320" s="27"/>
      <c r="AF320" s="25" t="s">
        <v>144</v>
      </c>
      <c r="AG320" s="25" t="s">
        <v>1198</v>
      </c>
      <c r="AH320" s="33" t="s">
        <v>229</v>
      </c>
      <c r="AI320" s="27" t="s">
        <v>141</v>
      </c>
    </row>
    <row r="321" spans="1:35" s="34" customFormat="1" ht="30" customHeight="1" x14ac:dyDescent="0.25">
      <c r="A321" s="37">
        <v>14</v>
      </c>
      <c r="B321" s="55" t="s">
        <v>927</v>
      </c>
      <c r="C321" s="55" t="s">
        <v>687</v>
      </c>
      <c r="D321" s="40"/>
      <c r="E321" s="83" t="s">
        <v>1060</v>
      </c>
      <c r="F321" s="41"/>
      <c r="G321" s="56">
        <v>796</v>
      </c>
      <c r="H321" s="56" t="s">
        <v>231</v>
      </c>
      <c r="I321" s="27" t="s">
        <v>139</v>
      </c>
      <c r="J321" s="40"/>
      <c r="K321" s="88">
        <v>2</v>
      </c>
      <c r="L321" s="89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29">
        <f t="shared" si="19"/>
        <v>2</v>
      </c>
      <c r="X321" s="49"/>
      <c r="Y321" s="38">
        <v>257.54000000000002</v>
      </c>
      <c r="Z321" s="30">
        <f t="shared" si="20"/>
        <v>534.65304000000003</v>
      </c>
      <c r="AA321" s="37"/>
      <c r="AB321" s="32" t="s">
        <v>84</v>
      </c>
      <c r="AC321" s="25" t="s">
        <v>142</v>
      </c>
      <c r="AD321" s="27" t="s">
        <v>120</v>
      </c>
      <c r="AE321" s="27"/>
      <c r="AF321" s="25" t="s">
        <v>144</v>
      </c>
      <c r="AG321" s="25" t="s">
        <v>1198</v>
      </c>
      <c r="AH321" s="33" t="s">
        <v>229</v>
      </c>
      <c r="AI321" s="27" t="s">
        <v>141</v>
      </c>
    </row>
    <row r="322" spans="1:35" s="34" customFormat="1" ht="30" customHeight="1" x14ac:dyDescent="0.25">
      <c r="A322" s="37">
        <v>14</v>
      </c>
      <c r="B322" s="55" t="s">
        <v>927</v>
      </c>
      <c r="C322" s="55" t="s">
        <v>687</v>
      </c>
      <c r="D322" s="40"/>
      <c r="E322" s="83" t="s">
        <v>1061</v>
      </c>
      <c r="F322" s="41"/>
      <c r="G322" s="56">
        <v>796</v>
      </c>
      <c r="H322" s="56" t="s">
        <v>231</v>
      </c>
      <c r="I322" s="27" t="s">
        <v>139</v>
      </c>
      <c r="J322" s="40"/>
      <c r="K322" s="90"/>
      <c r="L322" s="83">
        <v>1</v>
      </c>
      <c r="M322" s="83">
        <v>1</v>
      </c>
      <c r="N322" s="83">
        <v>1</v>
      </c>
      <c r="O322" s="83">
        <v>1</v>
      </c>
      <c r="P322" s="83">
        <v>1</v>
      </c>
      <c r="Q322" s="83">
        <v>1</v>
      </c>
      <c r="R322" s="83">
        <v>1</v>
      </c>
      <c r="S322" s="83">
        <v>1</v>
      </c>
      <c r="T322" s="83">
        <v>1</v>
      </c>
      <c r="U322" s="83">
        <v>1</v>
      </c>
      <c r="V322" s="83"/>
      <c r="W322" s="29">
        <f t="shared" si="19"/>
        <v>10</v>
      </c>
      <c r="X322" s="49"/>
      <c r="Y322" s="38">
        <v>38.28</v>
      </c>
      <c r="Z322" s="30">
        <f t="shared" si="20"/>
        <v>397.34640000000002</v>
      </c>
      <c r="AA322" s="37"/>
      <c r="AB322" s="32" t="s">
        <v>84</v>
      </c>
      <c r="AC322" s="25" t="s">
        <v>142</v>
      </c>
      <c r="AD322" s="27" t="s">
        <v>120</v>
      </c>
      <c r="AE322" s="27"/>
      <c r="AF322" s="25" t="s">
        <v>144</v>
      </c>
      <c r="AG322" s="25" t="s">
        <v>1198</v>
      </c>
      <c r="AH322" s="33" t="s">
        <v>229</v>
      </c>
      <c r="AI322" s="27" t="s">
        <v>141</v>
      </c>
    </row>
    <row r="323" spans="1:35" s="34" customFormat="1" ht="30" customHeight="1" x14ac:dyDescent="0.25">
      <c r="A323" s="37">
        <v>14</v>
      </c>
      <c r="B323" s="55" t="s">
        <v>927</v>
      </c>
      <c r="C323" s="55" t="s">
        <v>687</v>
      </c>
      <c r="D323" s="40"/>
      <c r="E323" s="83" t="s">
        <v>1062</v>
      </c>
      <c r="F323" s="41"/>
      <c r="G323" s="56">
        <v>796</v>
      </c>
      <c r="H323" s="56" t="s">
        <v>231</v>
      </c>
      <c r="I323" s="27" t="s">
        <v>139</v>
      </c>
      <c r="J323" s="40"/>
      <c r="K323" s="83">
        <v>50</v>
      </c>
      <c r="L323" s="83">
        <v>46</v>
      </c>
      <c r="M323" s="83">
        <v>46</v>
      </c>
      <c r="N323" s="83">
        <v>46</v>
      </c>
      <c r="O323" s="83">
        <v>46</v>
      </c>
      <c r="P323" s="83">
        <v>46</v>
      </c>
      <c r="Q323" s="83">
        <v>46</v>
      </c>
      <c r="R323" s="83">
        <v>46</v>
      </c>
      <c r="S323" s="83">
        <v>50</v>
      </c>
      <c r="T323" s="83">
        <v>46</v>
      </c>
      <c r="U323" s="83">
        <v>46</v>
      </c>
      <c r="V323" s="83">
        <v>46</v>
      </c>
      <c r="W323" s="29">
        <f t="shared" si="19"/>
        <v>560</v>
      </c>
      <c r="X323" s="49"/>
      <c r="Y323" s="38">
        <v>23.4</v>
      </c>
      <c r="Z323" s="30">
        <f t="shared" si="20"/>
        <v>13601.952000000001</v>
      </c>
      <c r="AA323" s="37"/>
      <c r="AB323" s="32" t="s">
        <v>84</v>
      </c>
      <c r="AC323" s="25" t="s">
        <v>142</v>
      </c>
      <c r="AD323" s="27" t="s">
        <v>120</v>
      </c>
      <c r="AE323" s="27"/>
      <c r="AF323" s="25" t="s">
        <v>144</v>
      </c>
      <c r="AG323" s="25" t="s">
        <v>1198</v>
      </c>
      <c r="AH323" s="33" t="s">
        <v>229</v>
      </c>
      <c r="AI323" s="27" t="s">
        <v>141</v>
      </c>
    </row>
    <row r="324" spans="1:35" s="34" customFormat="1" ht="30" customHeight="1" x14ac:dyDescent="0.25">
      <c r="A324" s="37">
        <v>14</v>
      </c>
      <c r="B324" s="55" t="s">
        <v>927</v>
      </c>
      <c r="C324" s="55" t="s">
        <v>687</v>
      </c>
      <c r="D324" s="40"/>
      <c r="E324" s="83" t="s">
        <v>1063</v>
      </c>
      <c r="F324" s="41"/>
      <c r="G324" s="56">
        <v>796</v>
      </c>
      <c r="H324" s="56" t="s">
        <v>231</v>
      </c>
      <c r="I324" s="27" t="s">
        <v>139</v>
      </c>
      <c r="J324" s="40"/>
      <c r="K324" s="83">
        <v>23</v>
      </c>
      <c r="L324" s="83">
        <v>23</v>
      </c>
      <c r="M324" s="83">
        <v>23</v>
      </c>
      <c r="N324" s="83">
        <v>23</v>
      </c>
      <c r="O324" s="83">
        <v>23</v>
      </c>
      <c r="P324" s="83">
        <v>23</v>
      </c>
      <c r="Q324" s="83">
        <v>23</v>
      </c>
      <c r="R324" s="83">
        <v>23</v>
      </c>
      <c r="S324" s="83">
        <v>23</v>
      </c>
      <c r="T324" s="83">
        <v>23</v>
      </c>
      <c r="U324" s="83">
        <v>27</v>
      </c>
      <c r="V324" s="83">
        <v>23</v>
      </c>
      <c r="W324" s="29">
        <f t="shared" si="19"/>
        <v>280</v>
      </c>
      <c r="X324" s="49"/>
      <c r="Y324" s="38">
        <v>57.34</v>
      </c>
      <c r="Z324" s="30">
        <f t="shared" si="20"/>
        <v>16665.297600000002</v>
      </c>
      <c r="AA324" s="37"/>
      <c r="AB324" s="32" t="s">
        <v>84</v>
      </c>
      <c r="AC324" s="25" t="s">
        <v>142</v>
      </c>
      <c r="AD324" s="27" t="s">
        <v>120</v>
      </c>
      <c r="AE324" s="27"/>
      <c r="AF324" s="25" t="s">
        <v>144</v>
      </c>
      <c r="AG324" s="25" t="s">
        <v>1198</v>
      </c>
      <c r="AH324" s="33" t="s">
        <v>229</v>
      </c>
      <c r="AI324" s="27" t="s">
        <v>141</v>
      </c>
    </row>
    <row r="325" spans="1:35" s="34" customFormat="1" ht="30" customHeight="1" x14ac:dyDescent="0.25">
      <c r="A325" s="37">
        <v>14</v>
      </c>
      <c r="B325" s="55" t="s">
        <v>927</v>
      </c>
      <c r="C325" s="55" t="s">
        <v>687</v>
      </c>
      <c r="D325" s="40"/>
      <c r="E325" s="83" t="s">
        <v>1064</v>
      </c>
      <c r="F325" s="41"/>
      <c r="G325" s="56">
        <v>796</v>
      </c>
      <c r="H325" s="56" t="s">
        <v>231</v>
      </c>
      <c r="I325" s="27" t="s">
        <v>139</v>
      </c>
      <c r="J325" s="40"/>
      <c r="K325" s="83">
        <v>5</v>
      </c>
      <c r="L325" s="83"/>
      <c r="M325" s="83"/>
      <c r="N325" s="83"/>
      <c r="O325" s="83"/>
      <c r="P325" s="83"/>
      <c r="Q325" s="83"/>
      <c r="R325" s="83"/>
      <c r="S325" s="83"/>
      <c r="T325" s="83"/>
      <c r="U325" s="83"/>
      <c r="V325" s="83"/>
      <c r="W325" s="29">
        <f t="shared" si="19"/>
        <v>5</v>
      </c>
      <c r="X325" s="49"/>
      <c r="Y325" s="38">
        <v>29.33</v>
      </c>
      <c r="Z325" s="30">
        <f t="shared" si="20"/>
        <v>152.22269999999997</v>
      </c>
      <c r="AA325" s="37"/>
      <c r="AB325" s="32" t="s">
        <v>84</v>
      </c>
      <c r="AC325" s="25" t="s">
        <v>142</v>
      </c>
      <c r="AD325" s="27" t="s">
        <v>120</v>
      </c>
      <c r="AE325" s="27"/>
      <c r="AF325" s="25" t="s">
        <v>144</v>
      </c>
      <c r="AG325" s="25" t="s">
        <v>1198</v>
      </c>
      <c r="AH325" s="33" t="s">
        <v>229</v>
      </c>
      <c r="AI325" s="27" t="s">
        <v>141</v>
      </c>
    </row>
    <row r="326" spans="1:35" s="34" customFormat="1" ht="30" customHeight="1" x14ac:dyDescent="0.25">
      <c r="A326" s="37">
        <v>14</v>
      </c>
      <c r="B326" s="55" t="s">
        <v>927</v>
      </c>
      <c r="C326" s="55" t="s">
        <v>687</v>
      </c>
      <c r="D326" s="40"/>
      <c r="E326" s="83" t="s">
        <v>1065</v>
      </c>
      <c r="F326" s="41"/>
      <c r="G326" s="56">
        <v>796</v>
      </c>
      <c r="H326" s="56" t="s">
        <v>231</v>
      </c>
      <c r="I326" s="27" t="s">
        <v>139</v>
      </c>
      <c r="J326" s="40"/>
      <c r="K326" s="83">
        <v>1</v>
      </c>
      <c r="L326" s="83"/>
      <c r="M326" s="83"/>
      <c r="N326" s="83"/>
      <c r="O326" s="83"/>
      <c r="P326" s="83"/>
      <c r="Q326" s="83"/>
      <c r="R326" s="83"/>
      <c r="S326" s="83"/>
      <c r="T326" s="83"/>
      <c r="U326" s="83"/>
      <c r="V326" s="83"/>
      <c r="W326" s="29">
        <f t="shared" si="19"/>
        <v>1</v>
      </c>
      <c r="X326" s="49"/>
      <c r="Y326" s="38">
        <v>344.98</v>
      </c>
      <c r="Z326" s="30">
        <f t="shared" si="20"/>
        <v>358.08924000000002</v>
      </c>
      <c r="AA326" s="37"/>
      <c r="AB326" s="32" t="s">
        <v>84</v>
      </c>
      <c r="AC326" s="25" t="s">
        <v>142</v>
      </c>
      <c r="AD326" s="27" t="s">
        <v>120</v>
      </c>
      <c r="AE326" s="27"/>
      <c r="AF326" s="25" t="s">
        <v>144</v>
      </c>
      <c r="AG326" s="25" t="s">
        <v>1198</v>
      </c>
      <c r="AH326" s="33" t="s">
        <v>229</v>
      </c>
      <c r="AI326" s="27" t="s">
        <v>141</v>
      </c>
    </row>
    <row r="327" spans="1:35" s="34" customFormat="1" ht="30" customHeight="1" x14ac:dyDescent="0.25">
      <c r="A327" s="37">
        <v>14</v>
      </c>
      <c r="B327" s="55" t="s">
        <v>927</v>
      </c>
      <c r="C327" s="55" t="s">
        <v>687</v>
      </c>
      <c r="D327" s="40"/>
      <c r="E327" s="83" t="s">
        <v>1066</v>
      </c>
      <c r="F327" s="41"/>
      <c r="G327" s="56">
        <v>796</v>
      </c>
      <c r="H327" s="56" t="s">
        <v>231</v>
      </c>
      <c r="I327" s="27" t="s">
        <v>139</v>
      </c>
      <c r="J327" s="40"/>
      <c r="K327" s="83"/>
      <c r="L327" s="83">
        <v>3</v>
      </c>
      <c r="M327" s="83">
        <v>3</v>
      </c>
      <c r="N327" s="83">
        <v>3</v>
      </c>
      <c r="O327" s="83">
        <v>3</v>
      </c>
      <c r="P327" s="83">
        <v>3</v>
      </c>
      <c r="Q327" s="83">
        <v>3</v>
      </c>
      <c r="R327" s="83">
        <v>3</v>
      </c>
      <c r="S327" s="83">
        <v>3</v>
      </c>
      <c r="T327" s="83">
        <v>3</v>
      </c>
      <c r="U327" s="83">
        <v>3</v>
      </c>
      <c r="V327" s="83"/>
      <c r="W327" s="29">
        <f t="shared" si="19"/>
        <v>30</v>
      </c>
      <c r="X327" s="49"/>
      <c r="Y327" s="38">
        <v>33.840000000000003</v>
      </c>
      <c r="Z327" s="30">
        <f t="shared" si="20"/>
        <v>1053.7776000000001</v>
      </c>
      <c r="AA327" s="37"/>
      <c r="AB327" s="32" t="s">
        <v>84</v>
      </c>
      <c r="AC327" s="25" t="s">
        <v>142</v>
      </c>
      <c r="AD327" s="27" t="s">
        <v>120</v>
      </c>
      <c r="AE327" s="27"/>
      <c r="AF327" s="25" t="s">
        <v>144</v>
      </c>
      <c r="AG327" s="25" t="s">
        <v>1198</v>
      </c>
      <c r="AH327" s="33" t="s">
        <v>229</v>
      </c>
      <c r="AI327" s="27" t="s">
        <v>141</v>
      </c>
    </row>
    <row r="328" spans="1:35" s="34" customFormat="1" ht="30" customHeight="1" x14ac:dyDescent="0.25">
      <c r="A328" s="37">
        <v>14</v>
      </c>
      <c r="B328" s="55" t="s">
        <v>927</v>
      </c>
      <c r="C328" s="55" t="s">
        <v>687</v>
      </c>
      <c r="D328" s="40"/>
      <c r="E328" s="83" t="s">
        <v>1067</v>
      </c>
      <c r="F328" s="41"/>
      <c r="G328" s="56">
        <v>796</v>
      </c>
      <c r="H328" s="56" t="s">
        <v>231</v>
      </c>
      <c r="I328" s="27" t="s">
        <v>139</v>
      </c>
      <c r="J328" s="40"/>
      <c r="K328" s="83">
        <v>1</v>
      </c>
      <c r="L328" s="83"/>
      <c r="M328" s="83"/>
      <c r="N328" s="83"/>
      <c r="O328" s="83"/>
      <c r="P328" s="83"/>
      <c r="Q328" s="83"/>
      <c r="R328" s="83"/>
      <c r="S328" s="83"/>
      <c r="T328" s="83"/>
      <c r="U328" s="83"/>
      <c r="V328" s="83"/>
      <c r="W328" s="29">
        <f t="shared" si="19"/>
        <v>1</v>
      </c>
      <c r="X328" s="49"/>
      <c r="Y328" s="38">
        <v>55.78</v>
      </c>
      <c r="Z328" s="30">
        <f t="shared" si="20"/>
        <v>57.899640000000005</v>
      </c>
      <c r="AA328" s="37"/>
      <c r="AB328" s="32" t="s">
        <v>84</v>
      </c>
      <c r="AC328" s="25" t="s">
        <v>142</v>
      </c>
      <c r="AD328" s="27" t="s">
        <v>120</v>
      </c>
      <c r="AE328" s="27"/>
      <c r="AF328" s="25" t="s">
        <v>144</v>
      </c>
      <c r="AG328" s="25" t="s">
        <v>1198</v>
      </c>
      <c r="AH328" s="33" t="s">
        <v>229</v>
      </c>
      <c r="AI328" s="27" t="s">
        <v>141</v>
      </c>
    </row>
    <row r="329" spans="1:35" s="34" customFormat="1" ht="30" customHeight="1" x14ac:dyDescent="0.25">
      <c r="A329" s="37">
        <v>14</v>
      </c>
      <c r="B329" s="55" t="s">
        <v>927</v>
      </c>
      <c r="C329" s="55" t="s">
        <v>687</v>
      </c>
      <c r="D329" s="40"/>
      <c r="E329" s="83" t="s">
        <v>1068</v>
      </c>
      <c r="F329" s="41"/>
      <c r="G329" s="56">
        <v>796</v>
      </c>
      <c r="H329" s="56" t="s">
        <v>231</v>
      </c>
      <c r="I329" s="27" t="s">
        <v>139</v>
      </c>
      <c r="J329" s="40"/>
      <c r="K329" s="83">
        <v>2</v>
      </c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29">
        <f t="shared" si="19"/>
        <v>2</v>
      </c>
      <c r="X329" s="49"/>
      <c r="Y329" s="38">
        <v>98.3</v>
      </c>
      <c r="Z329" s="30">
        <f t="shared" si="20"/>
        <v>204.07079999999999</v>
      </c>
      <c r="AA329" s="37"/>
      <c r="AB329" s="32" t="s">
        <v>84</v>
      </c>
      <c r="AC329" s="25" t="s">
        <v>142</v>
      </c>
      <c r="AD329" s="27" t="s">
        <v>120</v>
      </c>
      <c r="AE329" s="27"/>
      <c r="AF329" s="25" t="s">
        <v>144</v>
      </c>
      <c r="AG329" s="25" t="s">
        <v>1198</v>
      </c>
      <c r="AH329" s="33" t="s">
        <v>229</v>
      </c>
      <c r="AI329" s="27" t="s">
        <v>141</v>
      </c>
    </row>
    <row r="330" spans="1:35" s="34" customFormat="1" ht="30" customHeight="1" x14ac:dyDescent="0.25">
      <c r="A330" s="37">
        <v>14</v>
      </c>
      <c r="B330" s="55" t="s">
        <v>927</v>
      </c>
      <c r="C330" s="55" t="s">
        <v>687</v>
      </c>
      <c r="D330" s="40"/>
      <c r="E330" s="83" t="s">
        <v>1069</v>
      </c>
      <c r="F330" s="41"/>
      <c r="G330" s="56">
        <v>796</v>
      </c>
      <c r="H330" s="56" t="s">
        <v>231</v>
      </c>
      <c r="I330" s="27" t="s">
        <v>139</v>
      </c>
      <c r="J330" s="40"/>
      <c r="K330" s="83"/>
      <c r="L330" s="83"/>
      <c r="M330" s="88">
        <v>1</v>
      </c>
      <c r="N330" s="89"/>
      <c r="O330" s="83"/>
      <c r="P330" s="83"/>
      <c r="Q330" s="83"/>
      <c r="R330" s="83"/>
      <c r="S330" s="83"/>
      <c r="T330" s="83"/>
      <c r="U330" s="83"/>
      <c r="V330" s="83"/>
      <c r="W330" s="29">
        <f t="shared" si="19"/>
        <v>1</v>
      </c>
      <c r="X330" s="49"/>
      <c r="Y330" s="38">
        <v>31.84</v>
      </c>
      <c r="Z330" s="30">
        <f t="shared" si="20"/>
        <v>33.04992</v>
      </c>
      <c r="AA330" s="37"/>
      <c r="AB330" s="32" t="s">
        <v>84</v>
      </c>
      <c r="AC330" s="25" t="s">
        <v>142</v>
      </c>
      <c r="AD330" s="27" t="s">
        <v>120</v>
      </c>
      <c r="AE330" s="27"/>
      <c r="AF330" s="25" t="s">
        <v>144</v>
      </c>
      <c r="AG330" s="25" t="s">
        <v>1198</v>
      </c>
      <c r="AH330" s="33" t="s">
        <v>229</v>
      </c>
      <c r="AI330" s="27" t="s">
        <v>141</v>
      </c>
    </row>
    <row r="331" spans="1:35" s="34" customFormat="1" ht="30" customHeight="1" x14ac:dyDescent="0.25">
      <c r="A331" s="37">
        <v>14</v>
      </c>
      <c r="B331" s="55" t="s">
        <v>927</v>
      </c>
      <c r="C331" s="55" t="s">
        <v>687</v>
      </c>
      <c r="D331" s="40"/>
      <c r="E331" s="83" t="s">
        <v>1070</v>
      </c>
      <c r="F331" s="41"/>
      <c r="G331" s="56">
        <v>796</v>
      </c>
      <c r="H331" s="56" t="s">
        <v>231</v>
      </c>
      <c r="I331" s="27" t="s">
        <v>139</v>
      </c>
      <c r="J331" s="40"/>
      <c r="K331" s="83"/>
      <c r="L331" s="83"/>
      <c r="M331" s="88">
        <v>2</v>
      </c>
      <c r="N331" s="89"/>
      <c r="O331" s="83"/>
      <c r="P331" s="83"/>
      <c r="Q331" s="83"/>
      <c r="R331" s="83"/>
      <c r="S331" s="83"/>
      <c r="T331" s="83"/>
      <c r="U331" s="83"/>
      <c r="V331" s="83"/>
      <c r="W331" s="29">
        <f t="shared" si="19"/>
        <v>2</v>
      </c>
      <c r="X331" s="49"/>
      <c r="Y331" s="38">
        <v>456.92</v>
      </c>
      <c r="Z331" s="30">
        <f t="shared" si="20"/>
        <v>948.56592000000012</v>
      </c>
      <c r="AA331" s="37"/>
      <c r="AB331" s="32" t="s">
        <v>84</v>
      </c>
      <c r="AC331" s="25" t="s">
        <v>142</v>
      </c>
      <c r="AD331" s="27" t="s">
        <v>120</v>
      </c>
      <c r="AE331" s="27"/>
      <c r="AF331" s="25" t="s">
        <v>144</v>
      </c>
      <c r="AG331" s="25" t="s">
        <v>1198</v>
      </c>
      <c r="AH331" s="33" t="s">
        <v>229</v>
      </c>
      <c r="AI331" s="27" t="s">
        <v>141</v>
      </c>
    </row>
    <row r="332" spans="1:35" s="34" customFormat="1" ht="30" customHeight="1" x14ac:dyDescent="0.25">
      <c r="A332" s="37">
        <v>14</v>
      </c>
      <c r="B332" s="55" t="s">
        <v>927</v>
      </c>
      <c r="C332" s="55" t="s">
        <v>687</v>
      </c>
      <c r="D332" s="40"/>
      <c r="E332" s="83" t="s">
        <v>1071</v>
      </c>
      <c r="F332" s="41"/>
      <c r="G332" s="56">
        <v>796</v>
      </c>
      <c r="H332" s="56" t="s">
        <v>231</v>
      </c>
      <c r="I332" s="27" t="s">
        <v>139</v>
      </c>
      <c r="J332" s="40"/>
      <c r="K332" s="83"/>
      <c r="L332" s="83"/>
      <c r="M332" s="88">
        <v>1</v>
      </c>
      <c r="N332" s="89"/>
      <c r="O332" s="83"/>
      <c r="P332" s="83"/>
      <c r="Q332" s="83"/>
      <c r="R332" s="83"/>
      <c r="S332" s="83"/>
      <c r="T332" s="83"/>
      <c r="U332" s="83"/>
      <c r="V332" s="83"/>
      <c r="W332" s="29">
        <f t="shared" si="19"/>
        <v>1</v>
      </c>
      <c r="X332" s="49"/>
      <c r="Y332" s="38">
        <v>205.25</v>
      </c>
      <c r="Z332" s="30">
        <f t="shared" si="20"/>
        <v>213.04949999999999</v>
      </c>
      <c r="AA332" s="37"/>
      <c r="AB332" s="32" t="s">
        <v>84</v>
      </c>
      <c r="AC332" s="25" t="s">
        <v>142</v>
      </c>
      <c r="AD332" s="27" t="s">
        <v>120</v>
      </c>
      <c r="AE332" s="27"/>
      <c r="AF332" s="25" t="s">
        <v>144</v>
      </c>
      <c r="AG332" s="25" t="s">
        <v>1198</v>
      </c>
      <c r="AH332" s="33" t="s">
        <v>229</v>
      </c>
      <c r="AI332" s="27" t="s">
        <v>141</v>
      </c>
    </row>
    <row r="333" spans="1:35" s="34" customFormat="1" ht="30" customHeight="1" x14ac:dyDescent="0.25">
      <c r="A333" s="37">
        <v>14</v>
      </c>
      <c r="B333" s="55" t="s">
        <v>927</v>
      </c>
      <c r="C333" s="55" t="s">
        <v>687</v>
      </c>
      <c r="D333" s="40"/>
      <c r="E333" s="83" t="s">
        <v>1072</v>
      </c>
      <c r="F333" s="41"/>
      <c r="G333" s="56">
        <v>796</v>
      </c>
      <c r="H333" s="56" t="s">
        <v>231</v>
      </c>
      <c r="I333" s="27" t="s">
        <v>139</v>
      </c>
      <c r="J333" s="40"/>
      <c r="K333" s="83"/>
      <c r="L333" s="83"/>
      <c r="M333" s="88">
        <v>1</v>
      </c>
      <c r="N333" s="89"/>
      <c r="O333" s="83"/>
      <c r="P333" s="83"/>
      <c r="Q333" s="83"/>
      <c r="R333" s="83"/>
      <c r="S333" s="83"/>
      <c r="T333" s="83"/>
      <c r="U333" s="83"/>
      <c r="V333" s="83"/>
      <c r="W333" s="29">
        <f t="shared" si="19"/>
        <v>1</v>
      </c>
      <c r="X333" s="49"/>
      <c r="Y333" s="38">
        <v>227.01</v>
      </c>
      <c r="Z333" s="30">
        <f t="shared" si="20"/>
        <v>235.63638</v>
      </c>
      <c r="AA333" s="37"/>
      <c r="AB333" s="32" t="s">
        <v>84</v>
      </c>
      <c r="AC333" s="25" t="s">
        <v>142</v>
      </c>
      <c r="AD333" s="27" t="s">
        <v>120</v>
      </c>
      <c r="AE333" s="27"/>
      <c r="AF333" s="25" t="s">
        <v>144</v>
      </c>
      <c r="AG333" s="25" t="s">
        <v>1198</v>
      </c>
      <c r="AH333" s="33" t="s">
        <v>229</v>
      </c>
      <c r="AI333" s="27" t="s">
        <v>141</v>
      </c>
    </row>
    <row r="334" spans="1:35" s="34" customFormat="1" ht="30" customHeight="1" x14ac:dyDescent="0.25">
      <c r="A334" s="37">
        <v>14</v>
      </c>
      <c r="B334" s="55" t="s">
        <v>927</v>
      </c>
      <c r="C334" s="55" t="s">
        <v>687</v>
      </c>
      <c r="D334" s="40"/>
      <c r="E334" s="83" t="s">
        <v>1073</v>
      </c>
      <c r="F334" s="41"/>
      <c r="G334" s="56">
        <v>796</v>
      </c>
      <c r="H334" s="56" t="s">
        <v>231</v>
      </c>
      <c r="I334" s="27" t="s">
        <v>139</v>
      </c>
      <c r="J334" s="40"/>
      <c r="K334" s="83"/>
      <c r="L334" s="83"/>
      <c r="M334" s="88">
        <v>10</v>
      </c>
      <c r="N334" s="89"/>
      <c r="O334" s="83"/>
      <c r="P334" s="83"/>
      <c r="Q334" s="83"/>
      <c r="R334" s="83"/>
      <c r="S334" s="83"/>
      <c r="T334" s="83"/>
      <c r="U334" s="83"/>
      <c r="V334" s="83"/>
      <c r="W334" s="29">
        <f t="shared" si="19"/>
        <v>10</v>
      </c>
      <c r="X334" s="49"/>
      <c r="Y334" s="38">
        <v>24.09</v>
      </c>
      <c r="Z334" s="30">
        <f t="shared" si="20"/>
        <v>250.05420000000001</v>
      </c>
      <c r="AA334" s="37"/>
      <c r="AB334" s="32" t="s">
        <v>84</v>
      </c>
      <c r="AC334" s="25" t="s">
        <v>142</v>
      </c>
      <c r="AD334" s="27" t="s">
        <v>120</v>
      </c>
      <c r="AE334" s="27"/>
      <c r="AF334" s="25" t="s">
        <v>144</v>
      </c>
      <c r="AG334" s="25" t="s">
        <v>1198</v>
      </c>
      <c r="AH334" s="33" t="s">
        <v>229</v>
      </c>
      <c r="AI334" s="27" t="s">
        <v>141</v>
      </c>
    </row>
    <row r="335" spans="1:35" s="34" customFormat="1" ht="30" customHeight="1" x14ac:dyDescent="0.25">
      <c r="A335" s="37">
        <v>14</v>
      </c>
      <c r="B335" s="55" t="s">
        <v>927</v>
      </c>
      <c r="C335" s="55" t="s">
        <v>687</v>
      </c>
      <c r="D335" s="40"/>
      <c r="E335" s="83" t="s">
        <v>1074</v>
      </c>
      <c r="F335" s="41"/>
      <c r="G335" s="56">
        <v>796</v>
      </c>
      <c r="H335" s="56" t="s">
        <v>231</v>
      </c>
      <c r="I335" s="27" t="s">
        <v>139</v>
      </c>
      <c r="J335" s="40"/>
      <c r="K335" s="83"/>
      <c r="L335" s="83"/>
      <c r="M335" s="88">
        <v>10</v>
      </c>
      <c r="N335" s="89"/>
      <c r="O335" s="83"/>
      <c r="P335" s="83"/>
      <c r="Q335" s="83"/>
      <c r="R335" s="83"/>
      <c r="S335" s="83"/>
      <c r="T335" s="83"/>
      <c r="U335" s="83"/>
      <c r="V335" s="83"/>
      <c r="W335" s="29">
        <f t="shared" si="19"/>
        <v>10</v>
      </c>
      <c r="X335" s="49"/>
      <c r="Y335" s="38">
        <v>26.64</v>
      </c>
      <c r="Z335" s="30">
        <f t="shared" si="20"/>
        <v>276.52319999999997</v>
      </c>
      <c r="AA335" s="37"/>
      <c r="AB335" s="32" t="s">
        <v>84</v>
      </c>
      <c r="AC335" s="25" t="s">
        <v>142</v>
      </c>
      <c r="AD335" s="27" t="s">
        <v>120</v>
      </c>
      <c r="AE335" s="27"/>
      <c r="AF335" s="25" t="s">
        <v>144</v>
      </c>
      <c r="AG335" s="25" t="s">
        <v>1198</v>
      </c>
      <c r="AH335" s="33" t="s">
        <v>229</v>
      </c>
      <c r="AI335" s="27" t="s">
        <v>141</v>
      </c>
    </row>
    <row r="336" spans="1:35" s="34" customFormat="1" ht="30" customHeight="1" x14ac:dyDescent="0.25">
      <c r="A336" s="37">
        <v>14</v>
      </c>
      <c r="B336" s="55" t="s">
        <v>927</v>
      </c>
      <c r="C336" s="55" t="s">
        <v>687</v>
      </c>
      <c r="D336" s="40"/>
      <c r="E336" s="83" t="s">
        <v>1075</v>
      </c>
      <c r="F336" s="41"/>
      <c r="G336" s="56">
        <v>796</v>
      </c>
      <c r="H336" s="56" t="s">
        <v>231</v>
      </c>
      <c r="I336" s="27" t="s">
        <v>139</v>
      </c>
      <c r="J336" s="40"/>
      <c r="K336" s="83"/>
      <c r="L336" s="83"/>
      <c r="M336" s="88">
        <v>2</v>
      </c>
      <c r="N336" s="89"/>
      <c r="O336" s="83"/>
      <c r="P336" s="83"/>
      <c r="Q336" s="83"/>
      <c r="R336" s="83"/>
      <c r="S336" s="83"/>
      <c r="T336" s="83"/>
      <c r="U336" s="83"/>
      <c r="V336" s="83"/>
      <c r="W336" s="29">
        <f t="shared" si="19"/>
        <v>2</v>
      </c>
      <c r="X336" s="49"/>
      <c r="Y336" s="38">
        <v>429.35</v>
      </c>
      <c r="Z336" s="30">
        <f t="shared" si="20"/>
        <v>891.33060000000012</v>
      </c>
      <c r="AA336" s="37"/>
      <c r="AB336" s="32" t="s">
        <v>84</v>
      </c>
      <c r="AC336" s="25" t="s">
        <v>142</v>
      </c>
      <c r="AD336" s="27" t="s">
        <v>120</v>
      </c>
      <c r="AE336" s="27"/>
      <c r="AF336" s="25" t="s">
        <v>144</v>
      </c>
      <c r="AG336" s="25" t="s">
        <v>1198</v>
      </c>
      <c r="AH336" s="33" t="s">
        <v>229</v>
      </c>
      <c r="AI336" s="27" t="s">
        <v>141</v>
      </c>
    </row>
    <row r="337" spans="1:35" s="34" customFormat="1" ht="30" customHeight="1" x14ac:dyDescent="0.25">
      <c r="A337" s="37">
        <v>14</v>
      </c>
      <c r="B337" s="55" t="s">
        <v>927</v>
      </c>
      <c r="C337" s="55" t="s">
        <v>687</v>
      </c>
      <c r="D337" s="40"/>
      <c r="E337" s="83" t="s">
        <v>1076</v>
      </c>
      <c r="F337" s="41"/>
      <c r="G337" s="56">
        <v>796</v>
      </c>
      <c r="H337" s="56" t="s">
        <v>231</v>
      </c>
      <c r="I337" s="27" t="s">
        <v>139</v>
      </c>
      <c r="J337" s="40"/>
      <c r="K337" s="83"/>
      <c r="L337" s="83"/>
      <c r="M337" s="88">
        <v>2</v>
      </c>
      <c r="N337" s="89"/>
      <c r="O337" s="83"/>
      <c r="P337" s="83"/>
      <c r="Q337" s="83"/>
      <c r="R337" s="83"/>
      <c r="S337" s="83"/>
      <c r="T337" s="83"/>
      <c r="U337" s="83"/>
      <c r="V337" s="83"/>
      <c r="W337" s="29">
        <f t="shared" si="19"/>
        <v>2</v>
      </c>
      <c r="X337" s="49"/>
      <c r="Y337" s="38">
        <v>25.99</v>
      </c>
      <c r="Z337" s="30">
        <f t="shared" si="20"/>
        <v>53.955239999999996</v>
      </c>
      <c r="AA337" s="37"/>
      <c r="AB337" s="32" t="s">
        <v>84</v>
      </c>
      <c r="AC337" s="25" t="s">
        <v>142</v>
      </c>
      <c r="AD337" s="27" t="s">
        <v>120</v>
      </c>
      <c r="AE337" s="27"/>
      <c r="AF337" s="25" t="s">
        <v>144</v>
      </c>
      <c r="AG337" s="25" t="s">
        <v>1198</v>
      </c>
      <c r="AH337" s="33" t="s">
        <v>229</v>
      </c>
      <c r="AI337" s="27" t="s">
        <v>141</v>
      </c>
    </row>
    <row r="338" spans="1:35" s="34" customFormat="1" ht="30" customHeight="1" x14ac:dyDescent="0.25">
      <c r="A338" s="37">
        <v>14</v>
      </c>
      <c r="B338" s="55" t="s">
        <v>927</v>
      </c>
      <c r="C338" s="55" t="s">
        <v>687</v>
      </c>
      <c r="D338" s="40"/>
      <c r="E338" s="83" t="s">
        <v>1077</v>
      </c>
      <c r="F338" s="41"/>
      <c r="G338" s="56">
        <v>796</v>
      </c>
      <c r="H338" s="56" t="s">
        <v>231</v>
      </c>
      <c r="I338" s="27" t="s">
        <v>139</v>
      </c>
      <c r="J338" s="40"/>
      <c r="K338" s="83"/>
      <c r="L338" s="83"/>
      <c r="M338" s="88">
        <v>5</v>
      </c>
      <c r="N338" s="89"/>
      <c r="O338" s="83"/>
      <c r="P338" s="83"/>
      <c r="Q338" s="83"/>
      <c r="R338" s="83"/>
      <c r="S338" s="83"/>
      <c r="T338" s="83"/>
      <c r="U338" s="83"/>
      <c r="V338" s="83"/>
      <c r="W338" s="29">
        <f t="shared" si="19"/>
        <v>5</v>
      </c>
      <c r="X338" s="49"/>
      <c r="Y338" s="38">
        <v>411.55</v>
      </c>
      <c r="Z338" s="30">
        <f t="shared" si="20"/>
        <v>2135.9445000000001</v>
      </c>
      <c r="AA338" s="37"/>
      <c r="AB338" s="32" t="s">
        <v>84</v>
      </c>
      <c r="AC338" s="25" t="s">
        <v>142</v>
      </c>
      <c r="AD338" s="27" t="s">
        <v>120</v>
      </c>
      <c r="AE338" s="27"/>
      <c r="AF338" s="25" t="s">
        <v>144</v>
      </c>
      <c r="AG338" s="25" t="s">
        <v>1198</v>
      </c>
      <c r="AH338" s="33" t="s">
        <v>229</v>
      </c>
      <c r="AI338" s="27" t="s">
        <v>141</v>
      </c>
    </row>
    <row r="339" spans="1:35" s="34" customFormat="1" ht="30" customHeight="1" x14ac:dyDescent="0.25">
      <c r="A339" s="37">
        <v>14</v>
      </c>
      <c r="B339" s="55" t="s">
        <v>927</v>
      </c>
      <c r="C339" s="55" t="s">
        <v>687</v>
      </c>
      <c r="D339" s="40"/>
      <c r="E339" s="83" t="s">
        <v>1078</v>
      </c>
      <c r="F339" s="41"/>
      <c r="G339" s="56">
        <v>796</v>
      </c>
      <c r="H339" s="56" t="s">
        <v>231</v>
      </c>
      <c r="I339" s="27" t="s">
        <v>139</v>
      </c>
      <c r="J339" s="40"/>
      <c r="K339" s="83"/>
      <c r="L339" s="83"/>
      <c r="M339" s="88">
        <v>2</v>
      </c>
      <c r="N339" s="89"/>
      <c r="O339" s="83"/>
      <c r="P339" s="83"/>
      <c r="Q339" s="83"/>
      <c r="R339" s="83"/>
      <c r="S339" s="83"/>
      <c r="T339" s="83"/>
      <c r="U339" s="83"/>
      <c r="V339" s="83"/>
      <c r="W339" s="29">
        <f t="shared" si="19"/>
        <v>2</v>
      </c>
      <c r="X339" s="49"/>
      <c r="Y339" s="38">
        <v>151.19999999999999</v>
      </c>
      <c r="Z339" s="30">
        <f t="shared" si="20"/>
        <v>313.89119999999997</v>
      </c>
      <c r="AA339" s="37"/>
      <c r="AB339" s="32" t="s">
        <v>84</v>
      </c>
      <c r="AC339" s="25" t="s">
        <v>142</v>
      </c>
      <c r="AD339" s="27" t="s">
        <v>120</v>
      </c>
      <c r="AE339" s="27"/>
      <c r="AF339" s="25" t="s">
        <v>144</v>
      </c>
      <c r="AG339" s="25" t="s">
        <v>1198</v>
      </c>
      <c r="AH339" s="33" t="s">
        <v>229</v>
      </c>
      <c r="AI339" s="27" t="s">
        <v>141</v>
      </c>
    </row>
    <row r="340" spans="1:35" s="34" customFormat="1" ht="30" customHeight="1" x14ac:dyDescent="0.25">
      <c r="A340" s="37">
        <v>14</v>
      </c>
      <c r="B340" s="55" t="s">
        <v>927</v>
      </c>
      <c r="C340" s="55" t="s">
        <v>687</v>
      </c>
      <c r="D340" s="40"/>
      <c r="E340" s="83" t="s">
        <v>1079</v>
      </c>
      <c r="F340" s="41"/>
      <c r="G340" s="56">
        <v>796</v>
      </c>
      <c r="H340" s="56" t="s">
        <v>231</v>
      </c>
      <c r="I340" s="27" t="s">
        <v>139</v>
      </c>
      <c r="J340" s="40"/>
      <c r="K340" s="83"/>
      <c r="L340" s="83"/>
      <c r="M340" s="88">
        <v>10</v>
      </c>
      <c r="N340" s="89"/>
      <c r="O340" s="83"/>
      <c r="P340" s="83"/>
      <c r="Q340" s="83"/>
      <c r="R340" s="83"/>
      <c r="S340" s="83"/>
      <c r="T340" s="83"/>
      <c r="U340" s="83"/>
      <c r="V340" s="83"/>
      <c r="W340" s="29">
        <f t="shared" si="19"/>
        <v>10</v>
      </c>
      <c r="X340" s="49"/>
      <c r="Y340" s="38">
        <v>45.17</v>
      </c>
      <c r="Z340" s="30">
        <f t="shared" si="20"/>
        <v>468.86460000000005</v>
      </c>
      <c r="AA340" s="37"/>
      <c r="AB340" s="32" t="s">
        <v>84</v>
      </c>
      <c r="AC340" s="25" t="s">
        <v>142</v>
      </c>
      <c r="AD340" s="27" t="s">
        <v>120</v>
      </c>
      <c r="AE340" s="27"/>
      <c r="AF340" s="25" t="s">
        <v>144</v>
      </c>
      <c r="AG340" s="25" t="s">
        <v>1198</v>
      </c>
      <c r="AH340" s="33" t="s">
        <v>229</v>
      </c>
      <c r="AI340" s="27" t="s">
        <v>141</v>
      </c>
    </row>
    <row r="341" spans="1:35" s="34" customFormat="1" ht="30" customHeight="1" x14ac:dyDescent="0.25">
      <c r="A341" s="37">
        <v>14</v>
      </c>
      <c r="B341" s="55" t="s">
        <v>927</v>
      </c>
      <c r="C341" s="55" t="s">
        <v>687</v>
      </c>
      <c r="D341" s="40"/>
      <c r="E341" s="83" t="s">
        <v>1080</v>
      </c>
      <c r="F341" s="41"/>
      <c r="G341" s="56">
        <v>796</v>
      </c>
      <c r="H341" s="56" t="s">
        <v>231</v>
      </c>
      <c r="I341" s="27" t="s">
        <v>139</v>
      </c>
      <c r="J341" s="40"/>
      <c r="K341" s="83"/>
      <c r="L341" s="83"/>
      <c r="M341" s="88">
        <v>2</v>
      </c>
      <c r="N341" s="89"/>
      <c r="O341" s="83"/>
      <c r="P341" s="83"/>
      <c r="Q341" s="83"/>
      <c r="R341" s="83"/>
      <c r="S341" s="83"/>
      <c r="T341" s="83"/>
      <c r="U341" s="83"/>
      <c r="V341" s="83"/>
      <c r="W341" s="29">
        <f t="shared" si="19"/>
        <v>2</v>
      </c>
      <c r="X341" s="49"/>
      <c r="Y341" s="38">
        <v>233.57</v>
      </c>
      <c r="Z341" s="30">
        <f t="shared" si="20"/>
        <v>484.89132000000001</v>
      </c>
      <c r="AA341" s="37"/>
      <c r="AB341" s="32" t="s">
        <v>84</v>
      </c>
      <c r="AC341" s="25" t="s">
        <v>142</v>
      </c>
      <c r="AD341" s="27" t="s">
        <v>120</v>
      </c>
      <c r="AE341" s="27"/>
      <c r="AF341" s="25" t="s">
        <v>144</v>
      </c>
      <c r="AG341" s="25" t="s">
        <v>1198</v>
      </c>
      <c r="AH341" s="33" t="s">
        <v>229</v>
      </c>
      <c r="AI341" s="27" t="s">
        <v>141</v>
      </c>
    </row>
    <row r="342" spans="1:35" s="34" customFormat="1" ht="30" customHeight="1" x14ac:dyDescent="0.25">
      <c r="A342" s="37">
        <v>14</v>
      </c>
      <c r="B342" s="55" t="s">
        <v>927</v>
      </c>
      <c r="C342" s="55" t="s">
        <v>687</v>
      </c>
      <c r="D342" s="40"/>
      <c r="E342" s="83" t="s">
        <v>1081</v>
      </c>
      <c r="F342" s="41"/>
      <c r="G342" s="56">
        <v>796</v>
      </c>
      <c r="H342" s="56" t="s">
        <v>231</v>
      </c>
      <c r="I342" s="27" t="s">
        <v>139</v>
      </c>
      <c r="J342" s="40"/>
      <c r="K342" s="83"/>
      <c r="L342" s="83"/>
      <c r="M342" s="88">
        <v>2</v>
      </c>
      <c r="N342" s="89"/>
      <c r="O342" s="83"/>
      <c r="P342" s="83"/>
      <c r="Q342" s="83"/>
      <c r="R342" s="83"/>
      <c r="S342" s="83"/>
      <c r="T342" s="83"/>
      <c r="U342" s="83"/>
      <c r="V342" s="83"/>
      <c r="W342" s="29">
        <f t="shared" si="19"/>
        <v>2</v>
      </c>
      <c r="X342" s="49"/>
      <c r="Y342" s="38">
        <v>37.07</v>
      </c>
      <c r="Z342" s="30">
        <f t="shared" si="20"/>
        <v>76.95732000000001</v>
      </c>
      <c r="AA342" s="37"/>
      <c r="AB342" s="32" t="s">
        <v>84</v>
      </c>
      <c r="AC342" s="25" t="s">
        <v>142</v>
      </c>
      <c r="AD342" s="27" t="s">
        <v>120</v>
      </c>
      <c r="AE342" s="27"/>
      <c r="AF342" s="25" t="s">
        <v>144</v>
      </c>
      <c r="AG342" s="25" t="s">
        <v>1198</v>
      </c>
      <c r="AH342" s="33" t="s">
        <v>229</v>
      </c>
      <c r="AI342" s="27" t="s">
        <v>141</v>
      </c>
    </row>
    <row r="343" spans="1:35" s="34" customFormat="1" ht="30" customHeight="1" x14ac:dyDescent="0.25">
      <c r="A343" s="37">
        <v>14</v>
      </c>
      <c r="B343" s="55" t="s">
        <v>927</v>
      </c>
      <c r="C343" s="55" t="s">
        <v>687</v>
      </c>
      <c r="D343" s="40"/>
      <c r="E343" s="83" t="s">
        <v>1082</v>
      </c>
      <c r="F343" s="41"/>
      <c r="G343" s="56">
        <v>796</v>
      </c>
      <c r="H343" s="56" t="s">
        <v>231</v>
      </c>
      <c r="I343" s="27" t="s">
        <v>139</v>
      </c>
      <c r="J343" s="40"/>
      <c r="K343" s="83"/>
      <c r="L343" s="83"/>
      <c r="M343" s="88">
        <v>10</v>
      </c>
      <c r="N343" s="89"/>
      <c r="O343" s="83"/>
      <c r="P343" s="83"/>
      <c r="Q343" s="83"/>
      <c r="R343" s="83"/>
      <c r="S343" s="83"/>
      <c r="T343" s="83"/>
      <c r="U343" s="83"/>
      <c r="V343" s="83"/>
      <c r="W343" s="29">
        <f t="shared" si="19"/>
        <v>10</v>
      </c>
      <c r="X343" s="49"/>
      <c r="Y343" s="38">
        <v>4.24</v>
      </c>
      <c r="Z343" s="30">
        <f t="shared" si="20"/>
        <v>44.011200000000009</v>
      </c>
      <c r="AA343" s="37"/>
      <c r="AB343" s="32" t="s">
        <v>84</v>
      </c>
      <c r="AC343" s="25" t="s">
        <v>142</v>
      </c>
      <c r="AD343" s="27" t="s">
        <v>120</v>
      </c>
      <c r="AE343" s="27"/>
      <c r="AF343" s="25" t="s">
        <v>144</v>
      </c>
      <c r="AG343" s="25" t="s">
        <v>1198</v>
      </c>
      <c r="AH343" s="33" t="s">
        <v>229</v>
      </c>
      <c r="AI343" s="27" t="s">
        <v>141</v>
      </c>
    </row>
    <row r="344" spans="1:35" s="34" customFormat="1" ht="30" customHeight="1" x14ac:dyDescent="0.25">
      <c r="A344" s="37">
        <v>14</v>
      </c>
      <c r="B344" s="55" t="s">
        <v>927</v>
      </c>
      <c r="C344" s="55" t="s">
        <v>687</v>
      </c>
      <c r="D344" s="40"/>
      <c r="E344" s="83" t="s">
        <v>1083</v>
      </c>
      <c r="F344" s="41"/>
      <c r="G344" s="56">
        <v>796</v>
      </c>
      <c r="H344" s="56" t="s">
        <v>231</v>
      </c>
      <c r="I344" s="27" t="s">
        <v>139</v>
      </c>
      <c r="J344" s="40"/>
      <c r="K344" s="83"/>
      <c r="L344" s="83"/>
      <c r="M344" s="88">
        <v>1</v>
      </c>
      <c r="N344" s="89"/>
      <c r="O344" s="83"/>
      <c r="P344" s="83"/>
      <c r="Q344" s="83"/>
      <c r="R344" s="83"/>
      <c r="S344" s="83"/>
      <c r="T344" s="83"/>
      <c r="U344" s="83"/>
      <c r="V344" s="83"/>
      <c r="W344" s="29">
        <f t="shared" si="19"/>
        <v>1</v>
      </c>
      <c r="X344" s="49"/>
      <c r="Y344" s="38">
        <v>786.46</v>
      </c>
      <c r="Z344" s="30">
        <f t="shared" si="20"/>
        <v>816.34548000000007</v>
      </c>
      <c r="AA344" s="37"/>
      <c r="AB344" s="32" t="s">
        <v>84</v>
      </c>
      <c r="AC344" s="25" t="s">
        <v>142</v>
      </c>
      <c r="AD344" s="27" t="s">
        <v>120</v>
      </c>
      <c r="AE344" s="27"/>
      <c r="AF344" s="25" t="s">
        <v>144</v>
      </c>
      <c r="AG344" s="25" t="s">
        <v>1198</v>
      </c>
      <c r="AH344" s="33" t="s">
        <v>229</v>
      </c>
      <c r="AI344" s="27" t="s">
        <v>141</v>
      </c>
    </row>
    <row r="345" spans="1:35" s="34" customFormat="1" ht="30" customHeight="1" x14ac:dyDescent="0.25">
      <c r="A345" s="37">
        <v>14</v>
      </c>
      <c r="B345" s="55" t="s">
        <v>927</v>
      </c>
      <c r="C345" s="55" t="s">
        <v>687</v>
      </c>
      <c r="D345" s="40"/>
      <c r="E345" s="83" t="s">
        <v>1084</v>
      </c>
      <c r="F345" s="41"/>
      <c r="G345" s="56">
        <v>796</v>
      </c>
      <c r="H345" s="56" t="s">
        <v>231</v>
      </c>
      <c r="I345" s="27" t="s">
        <v>139</v>
      </c>
      <c r="J345" s="40"/>
      <c r="K345" s="83"/>
      <c r="L345" s="83"/>
      <c r="M345" s="88">
        <v>10</v>
      </c>
      <c r="N345" s="89"/>
      <c r="O345" s="83"/>
      <c r="P345" s="83"/>
      <c r="Q345" s="83"/>
      <c r="R345" s="83"/>
      <c r="S345" s="83"/>
      <c r="T345" s="83"/>
      <c r="U345" s="83"/>
      <c r="V345" s="83"/>
      <c r="W345" s="29">
        <f t="shared" si="19"/>
        <v>10</v>
      </c>
      <c r="X345" s="49"/>
      <c r="Y345" s="38">
        <v>33.03</v>
      </c>
      <c r="Z345" s="30">
        <f t="shared" si="20"/>
        <v>342.85140000000001</v>
      </c>
      <c r="AA345" s="37"/>
      <c r="AB345" s="32" t="s">
        <v>84</v>
      </c>
      <c r="AC345" s="25" t="s">
        <v>142</v>
      </c>
      <c r="AD345" s="27" t="s">
        <v>120</v>
      </c>
      <c r="AE345" s="27"/>
      <c r="AF345" s="25" t="s">
        <v>144</v>
      </c>
      <c r="AG345" s="25" t="s">
        <v>1198</v>
      </c>
      <c r="AH345" s="33" t="s">
        <v>229</v>
      </c>
      <c r="AI345" s="27" t="s">
        <v>141</v>
      </c>
    </row>
    <row r="346" spans="1:35" s="34" customFormat="1" ht="30" customHeight="1" x14ac:dyDescent="0.25">
      <c r="A346" s="37">
        <v>14</v>
      </c>
      <c r="B346" s="55" t="s">
        <v>927</v>
      </c>
      <c r="C346" s="55" t="s">
        <v>687</v>
      </c>
      <c r="D346" s="40"/>
      <c r="E346" s="83" t="s">
        <v>1085</v>
      </c>
      <c r="F346" s="41"/>
      <c r="G346" s="56">
        <v>796</v>
      </c>
      <c r="H346" s="56" t="s">
        <v>231</v>
      </c>
      <c r="I346" s="27" t="s">
        <v>139</v>
      </c>
      <c r="J346" s="40"/>
      <c r="K346" s="83"/>
      <c r="L346" s="83"/>
      <c r="M346" s="88">
        <v>2</v>
      </c>
      <c r="N346" s="89"/>
      <c r="O346" s="83"/>
      <c r="P346" s="83"/>
      <c r="Q346" s="83"/>
      <c r="R346" s="83"/>
      <c r="S346" s="83"/>
      <c r="T346" s="83"/>
      <c r="U346" s="83"/>
      <c r="V346" s="83"/>
      <c r="W346" s="29">
        <f t="shared" si="19"/>
        <v>2</v>
      </c>
      <c r="X346" s="49"/>
      <c r="Y346" s="38">
        <v>169.75</v>
      </c>
      <c r="Z346" s="30">
        <f t="shared" si="20"/>
        <v>352.40100000000001</v>
      </c>
      <c r="AA346" s="37"/>
      <c r="AB346" s="32" t="s">
        <v>84</v>
      </c>
      <c r="AC346" s="25" t="s">
        <v>142</v>
      </c>
      <c r="AD346" s="27" t="s">
        <v>120</v>
      </c>
      <c r="AE346" s="27"/>
      <c r="AF346" s="25" t="s">
        <v>144</v>
      </c>
      <c r="AG346" s="25" t="s">
        <v>1198</v>
      </c>
      <c r="AH346" s="33" t="s">
        <v>229</v>
      </c>
      <c r="AI346" s="27" t="s">
        <v>141</v>
      </c>
    </row>
    <row r="347" spans="1:35" s="34" customFormat="1" ht="30" customHeight="1" x14ac:dyDescent="0.25">
      <c r="A347" s="37">
        <v>14</v>
      </c>
      <c r="B347" s="55" t="s">
        <v>927</v>
      </c>
      <c r="C347" s="55" t="s">
        <v>687</v>
      </c>
      <c r="D347" s="40"/>
      <c r="E347" s="83" t="s">
        <v>1086</v>
      </c>
      <c r="F347" s="41"/>
      <c r="G347" s="56">
        <v>796</v>
      </c>
      <c r="H347" s="56" t="s">
        <v>231</v>
      </c>
      <c r="I347" s="27" t="s">
        <v>139</v>
      </c>
      <c r="J347" s="40"/>
      <c r="K347" s="83"/>
      <c r="L347" s="83"/>
      <c r="M347" s="88">
        <v>1</v>
      </c>
      <c r="N347" s="89"/>
      <c r="O347" s="83"/>
      <c r="P347" s="83"/>
      <c r="Q347" s="83"/>
      <c r="R347" s="83"/>
      <c r="S347" s="83"/>
      <c r="T347" s="83"/>
      <c r="U347" s="83"/>
      <c r="V347" s="83"/>
      <c r="W347" s="29">
        <f t="shared" si="19"/>
        <v>1</v>
      </c>
      <c r="X347" s="49"/>
      <c r="Y347" s="38">
        <v>99.91</v>
      </c>
      <c r="Z347" s="30">
        <f t="shared" si="20"/>
        <v>103.70658</v>
      </c>
      <c r="AA347" s="37"/>
      <c r="AB347" s="32" t="s">
        <v>84</v>
      </c>
      <c r="AC347" s="25" t="s">
        <v>142</v>
      </c>
      <c r="AD347" s="27" t="s">
        <v>120</v>
      </c>
      <c r="AE347" s="27"/>
      <c r="AF347" s="25" t="s">
        <v>144</v>
      </c>
      <c r="AG347" s="25" t="s">
        <v>1198</v>
      </c>
      <c r="AH347" s="33" t="s">
        <v>229</v>
      </c>
      <c r="AI347" s="27" t="s">
        <v>141</v>
      </c>
    </row>
    <row r="348" spans="1:35" s="34" customFormat="1" ht="30" customHeight="1" x14ac:dyDescent="0.25">
      <c r="A348" s="37">
        <v>14</v>
      </c>
      <c r="B348" s="55" t="s">
        <v>927</v>
      </c>
      <c r="C348" s="55" t="s">
        <v>687</v>
      </c>
      <c r="D348" s="40"/>
      <c r="E348" s="83" t="s">
        <v>1087</v>
      </c>
      <c r="F348" s="41"/>
      <c r="G348" s="56">
        <v>796</v>
      </c>
      <c r="H348" s="56" t="s">
        <v>231</v>
      </c>
      <c r="I348" s="36" t="s">
        <v>139</v>
      </c>
      <c r="J348" s="40"/>
      <c r="K348" s="83"/>
      <c r="L348" s="83"/>
      <c r="M348" s="88">
        <v>3</v>
      </c>
      <c r="N348" s="89"/>
      <c r="O348" s="83"/>
      <c r="P348" s="83"/>
      <c r="Q348" s="83"/>
      <c r="R348" s="83"/>
      <c r="S348" s="83"/>
      <c r="T348" s="83"/>
      <c r="U348" s="83"/>
      <c r="V348" s="83"/>
      <c r="W348" s="29">
        <f t="shared" si="19"/>
        <v>3</v>
      </c>
      <c r="X348" s="49"/>
      <c r="Y348" s="38">
        <v>36.36</v>
      </c>
      <c r="Z348" s="30">
        <f t="shared" si="20"/>
        <v>113.22504000000001</v>
      </c>
      <c r="AA348" s="37"/>
      <c r="AB348" s="32" t="s">
        <v>84</v>
      </c>
      <c r="AC348" s="25" t="s">
        <v>142</v>
      </c>
      <c r="AD348" s="27" t="s">
        <v>120</v>
      </c>
      <c r="AE348" s="27"/>
      <c r="AF348" s="25" t="s">
        <v>144</v>
      </c>
      <c r="AG348" s="25" t="s">
        <v>1198</v>
      </c>
      <c r="AH348" s="33" t="s">
        <v>229</v>
      </c>
      <c r="AI348" s="27" t="s">
        <v>141</v>
      </c>
    </row>
    <row r="349" spans="1:35" s="34" customFormat="1" ht="30" customHeight="1" x14ac:dyDescent="0.25">
      <c r="A349" s="37">
        <v>14</v>
      </c>
      <c r="B349" s="55" t="s">
        <v>927</v>
      </c>
      <c r="C349" s="55" t="s">
        <v>687</v>
      </c>
      <c r="D349" s="40"/>
      <c r="E349" s="83" t="s">
        <v>1088</v>
      </c>
      <c r="F349" s="41"/>
      <c r="G349" s="56">
        <v>796</v>
      </c>
      <c r="H349" s="56" t="s">
        <v>231</v>
      </c>
      <c r="I349" s="27" t="s">
        <v>139</v>
      </c>
      <c r="J349" s="40"/>
      <c r="K349" s="83"/>
      <c r="L349" s="83"/>
      <c r="M349" s="88">
        <v>70</v>
      </c>
      <c r="N349" s="89"/>
      <c r="O349" s="83"/>
      <c r="P349" s="83"/>
      <c r="Q349" s="83"/>
      <c r="R349" s="83"/>
      <c r="S349" s="83"/>
      <c r="T349" s="83"/>
      <c r="U349" s="83"/>
      <c r="V349" s="83"/>
      <c r="W349" s="29">
        <f t="shared" si="19"/>
        <v>70</v>
      </c>
      <c r="X349" s="49"/>
      <c r="Y349" s="38">
        <v>11.24</v>
      </c>
      <c r="Z349" s="30">
        <f t="shared" si="20"/>
        <v>816.69840000000011</v>
      </c>
      <c r="AA349" s="37"/>
      <c r="AB349" s="32" t="s">
        <v>84</v>
      </c>
      <c r="AC349" s="25" t="s">
        <v>142</v>
      </c>
      <c r="AD349" s="27" t="s">
        <v>120</v>
      </c>
      <c r="AE349" s="27"/>
      <c r="AF349" s="25" t="s">
        <v>144</v>
      </c>
      <c r="AG349" s="25" t="s">
        <v>1198</v>
      </c>
      <c r="AH349" s="33" t="s">
        <v>229</v>
      </c>
      <c r="AI349" s="27" t="s">
        <v>141</v>
      </c>
    </row>
    <row r="350" spans="1:35" s="34" customFormat="1" ht="30" customHeight="1" x14ac:dyDescent="0.25">
      <c r="A350" s="37">
        <v>14</v>
      </c>
      <c r="B350" s="55" t="s">
        <v>927</v>
      </c>
      <c r="C350" s="55" t="s">
        <v>687</v>
      </c>
      <c r="D350" s="40"/>
      <c r="E350" s="83" t="s">
        <v>1089</v>
      </c>
      <c r="F350" s="41"/>
      <c r="G350" s="56">
        <v>796</v>
      </c>
      <c r="H350" s="56" t="s">
        <v>231</v>
      </c>
      <c r="I350" s="27" t="s">
        <v>139</v>
      </c>
      <c r="J350" s="40"/>
      <c r="K350" s="83"/>
      <c r="L350" s="83"/>
      <c r="M350" s="88">
        <v>5</v>
      </c>
      <c r="N350" s="89"/>
      <c r="O350" s="83"/>
      <c r="P350" s="83"/>
      <c r="Q350" s="83"/>
      <c r="R350" s="83"/>
      <c r="S350" s="83"/>
      <c r="T350" s="83"/>
      <c r="U350" s="83"/>
      <c r="V350" s="83"/>
      <c r="W350" s="29">
        <f t="shared" si="19"/>
        <v>5</v>
      </c>
      <c r="X350" s="49"/>
      <c r="Y350" s="38">
        <v>50.5</v>
      </c>
      <c r="Z350" s="30">
        <f t="shared" si="20"/>
        <v>262.09500000000003</v>
      </c>
      <c r="AA350" s="37"/>
      <c r="AB350" s="32" t="s">
        <v>84</v>
      </c>
      <c r="AC350" s="25" t="s">
        <v>142</v>
      </c>
      <c r="AD350" s="27" t="s">
        <v>120</v>
      </c>
      <c r="AE350" s="27"/>
      <c r="AF350" s="25" t="s">
        <v>144</v>
      </c>
      <c r="AG350" s="25" t="s">
        <v>1198</v>
      </c>
      <c r="AH350" s="33" t="s">
        <v>229</v>
      </c>
      <c r="AI350" s="27" t="s">
        <v>141</v>
      </c>
    </row>
    <row r="351" spans="1:35" s="34" customFormat="1" ht="30" customHeight="1" x14ac:dyDescent="0.25">
      <c r="A351" s="37">
        <v>14</v>
      </c>
      <c r="B351" s="55" t="s">
        <v>927</v>
      </c>
      <c r="C351" s="55" t="s">
        <v>687</v>
      </c>
      <c r="D351" s="40"/>
      <c r="E351" s="83" t="s">
        <v>1090</v>
      </c>
      <c r="F351" s="41"/>
      <c r="G351" s="56">
        <v>796</v>
      </c>
      <c r="H351" s="56" t="s">
        <v>231</v>
      </c>
      <c r="I351" s="27" t="s">
        <v>139</v>
      </c>
      <c r="J351" s="40"/>
      <c r="K351" s="83"/>
      <c r="L351" s="83"/>
      <c r="M351" s="88">
        <v>2</v>
      </c>
      <c r="N351" s="89"/>
      <c r="O351" s="83"/>
      <c r="P351" s="83"/>
      <c r="Q351" s="83"/>
      <c r="R351" s="83"/>
      <c r="S351" s="83"/>
      <c r="T351" s="83"/>
      <c r="U351" s="83"/>
      <c r="V351" s="83"/>
      <c r="W351" s="29">
        <f t="shared" si="19"/>
        <v>2</v>
      </c>
      <c r="X351" s="49"/>
      <c r="Y351" s="38">
        <v>24.5</v>
      </c>
      <c r="Z351" s="30">
        <f t="shared" si="20"/>
        <v>50.862000000000002</v>
      </c>
      <c r="AA351" s="37"/>
      <c r="AB351" s="32" t="s">
        <v>84</v>
      </c>
      <c r="AC351" s="25" t="s">
        <v>142</v>
      </c>
      <c r="AD351" s="27" t="s">
        <v>120</v>
      </c>
      <c r="AE351" s="27"/>
      <c r="AF351" s="25" t="s">
        <v>144</v>
      </c>
      <c r="AG351" s="25" t="s">
        <v>1198</v>
      </c>
      <c r="AH351" s="33" t="s">
        <v>229</v>
      </c>
      <c r="AI351" s="27" t="s">
        <v>141</v>
      </c>
    </row>
    <row r="352" spans="1:35" s="34" customFormat="1" ht="30" customHeight="1" x14ac:dyDescent="0.25">
      <c r="A352" s="37">
        <v>14</v>
      </c>
      <c r="B352" s="55" t="s">
        <v>927</v>
      </c>
      <c r="C352" s="55" t="s">
        <v>687</v>
      </c>
      <c r="D352" s="40"/>
      <c r="E352" s="83" t="s">
        <v>1091</v>
      </c>
      <c r="F352" s="41"/>
      <c r="G352" s="56">
        <v>796</v>
      </c>
      <c r="H352" s="56" t="s">
        <v>231</v>
      </c>
      <c r="I352" s="27" t="s">
        <v>139</v>
      </c>
      <c r="J352" s="40"/>
      <c r="K352" s="83"/>
      <c r="L352" s="83"/>
      <c r="M352" s="88">
        <v>1</v>
      </c>
      <c r="N352" s="89"/>
      <c r="O352" s="83"/>
      <c r="P352" s="83"/>
      <c r="Q352" s="83"/>
      <c r="R352" s="83"/>
      <c r="S352" s="83"/>
      <c r="T352" s="83"/>
      <c r="U352" s="83"/>
      <c r="V352" s="83"/>
      <c r="W352" s="29">
        <f t="shared" si="19"/>
        <v>1</v>
      </c>
      <c r="X352" s="49"/>
      <c r="Y352" s="38">
        <v>276.22000000000003</v>
      </c>
      <c r="Z352" s="30">
        <f t="shared" si="20"/>
        <v>286.71636000000007</v>
      </c>
      <c r="AA352" s="37"/>
      <c r="AB352" s="32" t="s">
        <v>84</v>
      </c>
      <c r="AC352" s="25" t="s">
        <v>142</v>
      </c>
      <c r="AD352" s="27" t="s">
        <v>120</v>
      </c>
      <c r="AE352" s="27"/>
      <c r="AF352" s="25" t="s">
        <v>144</v>
      </c>
      <c r="AG352" s="25" t="s">
        <v>1198</v>
      </c>
      <c r="AH352" s="33" t="s">
        <v>229</v>
      </c>
      <c r="AI352" s="27" t="s">
        <v>141</v>
      </c>
    </row>
    <row r="353" spans="1:35" s="34" customFormat="1" ht="30" customHeight="1" x14ac:dyDescent="0.25">
      <c r="A353" s="37">
        <v>14</v>
      </c>
      <c r="B353" s="55" t="s">
        <v>927</v>
      </c>
      <c r="C353" s="55" t="s">
        <v>687</v>
      </c>
      <c r="D353" s="40"/>
      <c r="E353" s="83" t="s">
        <v>1092</v>
      </c>
      <c r="F353" s="41"/>
      <c r="G353" s="56">
        <v>796</v>
      </c>
      <c r="H353" s="56" t="s">
        <v>231</v>
      </c>
      <c r="I353" s="27" t="s">
        <v>139</v>
      </c>
      <c r="J353" s="40"/>
      <c r="K353" s="83"/>
      <c r="L353" s="83"/>
      <c r="M353" s="88">
        <v>10</v>
      </c>
      <c r="N353" s="89"/>
      <c r="O353" s="83"/>
      <c r="P353" s="83"/>
      <c r="Q353" s="83"/>
      <c r="R353" s="83"/>
      <c r="S353" s="83"/>
      <c r="T353" s="83"/>
      <c r="U353" s="83"/>
      <c r="V353" s="83"/>
      <c r="W353" s="29">
        <f t="shared" si="19"/>
        <v>10</v>
      </c>
      <c r="X353" s="49"/>
      <c r="Y353" s="38">
        <v>27.16</v>
      </c>
      <c r="Z353" s="30">
        <f t="shared" si="20"/>
        <v>281.92080000000004</v>
      </c>
      <c r="AA353" s="37"/>
      <c r="AB353" s="32" t="s">
        <v>84</v>
      </c>
      <c r="AC353" s="25" t="s">
        <v>142</v>
      </c>
      <c r="AD353" s="27" t="s">
        <v>120</v>
      </c>
      <c r="AE353" s="27"/>
      <c r="AF353" s="25" t="s">
        <v>144</v>
      </c>
      <c r="AG353" s="25" t="s">
        <v>1198</v>
      </c>
      <c r="AH353" s="33" t="s">
        <v>229</v>
      </c>
      <c r="AI353" s="27" t="s">
        <v>141</v>
      </c>
    </row>
    <row r="354" spans="1:35" s="34" customFormat="1" ht="30" customHeight="1" x14ac:dyDescent="0.25">
      <c r="A354" s="37">
        <v>14</v>
      </c>
      <c r="B354" s="55" t="s">
        <v>927</v>
      </c>
      <c r="C354" s="55" t="s">
        <v>687</v>
      </c>
      <c r="D354" s="40"/>
      <c r="E354" s="83" t="s">
        <v>1093</v>
      </c>
      <c r="F354" s="41"/>
      <c r="G354" s="56">
        <v>796</v>
      </c>
      <c r="H354" s="56" t="s">
        <v>231</v>
      </c>
      <c r="I354" s="27" t="s">
        <v>139</v>
      </c>
      <c r="J354" s="40"/>
      <c r="K354" s="83"/>
      <c r="L354" s="83"/>
      <c r="M354" s="88">
        <v>2</v>
      </c>
      <c r="N354" s="89"/>
      <c r="O354" s="83"/>
      <c r="P354" s="83"/>
      <c r="Q354" s="83"/>
      <c r="R354" s="83"/>
      <c r="S354" s="83"/>
      <c r="T354" s="83"/>
      <c r="U354" s="83"/>
      <c r="V354" s="83"/>
      <c r="W354" s="29">
        <f t="shared" si="19"/>
        <v>2</v>
      </c>
      <c r="X354" s="49"/>
      <c r="Y354" s="38">
        <v>19.920000000000002</v>
      </c>
      <c r="Z354" s="30">
        <f t="shared" si="20"/>
        <v>41.353920000000002</v>
      </c>
      <c r="AA354" s="37"/>
      <c r="AB354" s="32" t="s">
        <v>84</v>
      </c>
      <c r="AC354" s="25" t="s">
        <v>142</v>
      </c>
      <c r="AD354" s="27" t="s">
        <v>120</v>
      </c>
      <c r="AE354" s="27"/>
      <c r="AF354" s="25" t="s">
        <v>144</v>
      </c>
      <c r="AG354" s="25" t="s">
        <v>1198</v>
      </c>
      <c r="AH354" s="33" t="s">
        <v>229</v>
      </c>
      <c r="AI354" s="27" t="s">
        <v>141</v>
      </c>
    </row>
    <row r="355" spans="1:35" s="34" customFormat="1" ht="30" customHeight="1" x14ac:dyDescent="0.25">
      <c r="A355" s="37">
        <v>14</v>
      </c>
      <c r="B355" s="55" t="s">
        <v>927</v>
      </c>
      <c r="C355" s="55" t="s">
        <v>687</v>
      </c>
      <c r="D355" s="40"/>
      <c r="E355" s="83" t="s">
        <v>1094</v>
      </c>
      <c r="F355" s="41"/>
      <c r="G355" s="56">
        <v>796</v>
      </c>
      <c r="H355" s="56" t="s">
        <v>231</v>
      </c>
      <c r="I355" s="27" t="s">
        <v>139</v>
      </c>
      <c r="J355" s="40"/>
      <c r="K355" s="83"/>
      <c r="L355" s="83"/>
      <c r="M355" s="88">
        <v>5</v>
      </c>
      <c r="N355" s="89"/>
      <c r="O355" s="83"/>
      <c r="P355" s="83"/>
      <c r="Q355" s="83"/>
      <c r="R355" s="83"/>
      <c r="S355" s="83"/>
      <c r="T355" s="83"/>
      <c r="U355" s="83"/>
      <c r="V355" s="83"/>
      <c r="W355" s="29">
        <f t="shared" si="19"/>
        <v>5</v>
      </c>
      <c r="X355" s="49"/>
      <c r="Y355" s="38">
        <v>11.41</v>
      </c>
      <c r="Z355" s="30">
        <f t="shared" si="20"/>
        <v>59.2179</v>
      </c>
      <c r="AA355" s="37"/>
      <c r="AB355" s="32" t="s">
        <v>84</v>
      </c>
      <c r="AC355" s="25" t="s">
        <v>142</v>
      </c>
      <c r="AD355" s="27" t="s">
        <v>120</v>
      </c>
      <c r="AE355" s="27"/>
      <c r="AF355" s="25" t="s">
        <v>144</v>
      </c>
      <c r="AG355" s="25" t="s">
        <v>1198</v>
      </c>
      <c r="AH355" s="33" t="s">
        <v>229</v>
      </c>
      <c r="AI355" s="27" t="s">
        <v>141</v>
      </c>
    </row>
    <row r="356" spans="1:35" s="34" customFormat="1" ht="30" customHeight="1" x14ac:dyDescent="0.25">
      <c r="A356" s="37">
        <v>14</v>
      </c>
      <c r="B356" s="55" t="s">
        <v>927</v>
      </c>
      <c r="C356" s="55" t="s">
        <v>687</v>
      </c>
      <c r="D356" s="40"/>
      <c r="E356" s="83" t="s">
        <v>1095</v>
      </c>
      <c r="F356" s="41"/>
      <c r="G356" s="56">
        <v>796</v>
      </c>
      <c r="H356" s="56" t="s">
        <v>231</v>
      </c>
      <c r="I356" s="27" t="s">
        <v>139</v>
      </c>
      <c r="J356" s="40"/>
      <c r="K356" s="83"/>
      <c r="L356" s="83"/>
      <c r="M356" s="88">
        <v>5</v>
      </c>
      <c r="N356" s="89"/>
      <c r="O356" s="83"/>
      <c r="P356" s="83"/>
      <c r="Q356" s="83"/>
      <c r="R356" s="83"/>
      <c r="S356" s="83"/>
      <c r="T356" s="83"/>
      <c r="U356" s="83"/>
      <c r="V356" s="83"/>
      <c r="W356" s="29">
        <f t="shared" si="19"/>
        <v>5</v>
      </c>
      <c r="X356" s="49"/>
      <c r="Y356" s="38">
        <v>31.09</v>
      </c>
      <c r="Z356" s="30">
        <f t="shared" si="20"/>
        <v>161.3571</v>
      </c>
      <c r="AA356" s="37"/>
      <c r="AB356" s="32" t="s">
        <v>84</v>
      </c>
      <c r="AC356" s="25" t="s">
        <v>142</v>
      </c>
      <c r="AD356" s="27" t="s">
        <v>120</v>
      </c>
      <c r="AE356" s="27"/>
      <c r="AF356" s="25" t="s">
        <v>144</v>
      </c>
      <c r="AG356" s="25" t="s">
        <v>1198</v>
      </c>
      <c r="AH356" s="33" t="s">
        <v>229</v>
      </c>
      <c r="AI356" s="27" t="s">
        <v>141</v>
      </c>
    </row>
    <row r="357" spans="1:35" s="34" customFormat="1" ht="30" customHeight="1" x14ac:dyDescent="0.25">
      <c r="A357" s="37">
        <v>14</v>
      </c>
      <c r="B357" s="55" t="s">
        <v>927</v>
      </c>
      <c r="C357" s="55" t="s">
        <v>687</v>
      </c>
      <c r="D357" s="40"/>
      <c r="E357" s="83" t="s">
        <v>1096</v>
      </c>
      <c r="F357" s="41"/>
      <c r="G357" s="56">
        <v>796</v>
      </c>
      <c r="H357" s="56" t="s">
        <v>231</v>
      </c>
      <c r="I357" s="27" t="s">
        <v>139</v>
      </c>
      <c r="J357" s="40"/>
      <c r="K357" s="83"/>
      <c r="L357" s="83"/>
      <c r="M357" s="88">
        <v>1</v>
      </c>
      <c r="N357" s="89"/>
      <c r="O357" s="83"/>
      <c r="P357" s="83"/>
      <c r="Q357" s="83"/>
      <c r="R357" s="83"/>
      <c r="S357" s="83"/>
      <c r="T357" s="83"/>
      <c r="U357" s="83"/>
      <c r="V357" s="83"/>
      <c r="W357" s="29">
        <f t="shared" si="19"/>
        <v>1</v>
      </c>
      <c r="X357" s="49"/>
      <c r="Y357" s="38">
        <v>415.75</v>
      </c>
      <c r="Z357" s="30">
        <f t="shared" si="20"/>
        <v>431.54849999999999</v>
      </c>
      <c r="AA357" s="37"/>
      <c r="AB357" s="32" t="s">
        <v>84</v>
      </c>
      <c r="AC357" s="25" t="s">
        <v>142</v>
      </c>
      <c r="AD357" s="27" t="s">
        <v>120</v>
      </c>
      <c r="AE357" s="27"/>
      <c r="AF357" s="25" t="s">
        <v>144</v>
      </c>
      <c r="AG357" s="25" t="s">
        <v>1198</v>
      </c>
      <c r="AH357" s="33" t="s">
        <v>229</v>
      </c>
      <c r="AI357" s="27" t="s">
        <v>141</v>
      </c>
    </row>
    <row r="358" spans="1:35" s="34" customFormat="1" ht="30" customHeight="1" x14ac:dyDescent="0.25">
      <c r="A358" s="37">
        <v>14</v>
      </c>
      <c r="B358" s="55" t="s">
        <v>927</v>
      </c>
      <c r="C358" s="55" t="s">
        <v>687</v>
      </c>
      <c r="D358" s="40"/>
      <c r="E358" s="83" t="s">
        <v>1097</v>
      </c>
      <c r="F358" s="41"/>
      <c r="G358" s="56">
        <v>796</v>
      </c>
      <c r="H358" s="56" t="s">
        <v>231</v>
      </c>
      <c r="I358" s="27" t="s">
        <v>139</v>
      </c>
      <c r="J358" s="40"/>
      <c r="K358" s="83"/>
      <c r="L358" s="83"/>
      <c r="M358" s="88">
        <v>1</v>
      </c>
      <c r="N358" s="89"/>
      <c r="O358" s="83"/>
      <c r="P358" s="83"/>
      <c r="Q358" s="83"/>
      <c r="R358" s="83"/>
      <c r="S358" s="83"/>
      <c r="T358" s="83"/>
      <c r="U358" s="83"/>
      <c r="V358" s="83"/>
      <c r="W358" s="29">
        <f t="shared" si="19"/>
        <v>1</v>
      </c>
      <c r="X358" s="49"/>
      <c r="Y358" s="38">
        <v>554.80999999999995</v>
      </c>
      <c r="Z358" s="30">
        <f t="shared" si="20"/>
        <v>575.89278000000002</v>
      </c>
      <c r="AA358" s="37"/>
      <c r="AB358" s="32" t="s">
        <v>84</v>
      </c>
      <c r="AC358" s="25" t="s">
        <v>142</v>
      </c>
      <c r="AD358" s="27" t="s">
        <v>120</v>
      </c>
      <c r="AE358" s="27"/>
      <c r="AF358" s="25" t="s">
        <v>144</v>
      </c>
      <c r="AG358" s="25" t="s">
        <v>1198</v>
      </c>
      <c r="AH358" s="33" t="s">
        <v>229</v>
      </c>
      <c r="AI358" s="27" t="s">
        <v>141</v>
      </c>
    </row>
    <row r="359" spans="1:35" s="34" customFormat="1" ht="30" customHeight="1" x14ac:dyDescent="0.25">
      <c r="A359" s="37">
        <v>14</v>
      </c>
      <c r="B359" s="55" t="s">
        <v>927</v>
      </c>
      <c r="C359" s="55" t="s">
        <v>687</v>
      </c>
      <c r="D359" s="40"/>
      <c r="E359" s="83" t="s">
        <v>1098</v>
      </c>
      <c r="F359" s="41"/>
      <c r="G359" s="56">
        <v>796</v>
      </c>
      <c r="H359" s="56" t="s">
        <v>231</v>
      </c>
      <c r="I359" s="27" t="s">
        <v>139</v>
      </c>
      <c r="J359" s="40"/>
      <c r="K359" s="83"/>
      <c r="L359" s="83"/>
      <c r="M359" s="88">
        <v>5</v>
      </c>
      <c r="N359" s="89"/>
      <c r="O359" s="83"/>
      <c r="P359" s="83"/>
      <c r="Q359" s="83"/>
      <c r="R359" s="83"/>
      <c r="S359" s="83"/>
      <c r="T359" s="83"/>
      <c r="U359" s="83"/>
      <c r="V359" s="83"/>
      <c r="W359" s="29">
        <f t="shared" si="19"/>
        <v>5</v>
      </c>
      <c r="X359" s="49"/>
      <c r="Y359" s="38">
        <v>50.13</v>
      </c>
      <c r="Z359" s="30">
        <f t="shared" si="20"/>
        <v>260.17470000000003</v>
      </c>
      <c r="AA359" s="37"/>
      <c r="AB359" s="32" t="s">
        <v>84</v>
      </c>
      <c r="AC359" s="25" t="s">
        <v>142</v>
      </c>
      <c r="AD359" s="27" t="s">
        <v>120</v>
      </c>
      <c r="AE359" s="27"/>
      <c r="AF359" s="25" t="s">
        <v>144</v>
      </c>
      <c r="AG359" s="25" t="s">
        <v>1198</v>
      </c>
      <c r="AH359" s="33" t="s">
        <v>229</v>
      </c>
      <c r="AI359" s="27" t="s">
        <v>141</v>
      </c>
    </row>
    <row r="360" spans="1:35" s="34" customFormat="1" ht="30" customHeight="1" x14ac:dyDescent="0.25">
      <c r="A360" s="37">
        <v>14</v>
      </c>
      <c r="B360" s="55" t="s">
        <v>927</v>
      </c>
      <c r="C360" s="55" t="s">
        <v>687</v>
      </c>
      <c r="D360" s="40"/>
      <c r="E360" s="83" t="s">
        <v>1099</v>
      </c>
      <c r="F360" s="41"/>
      <c r="G360" s="56">
        <v>796</v>
      </c>
      <c r="H360" s="56" t="s">
        <v>231</v>
      </c>
      <c r="I360" s="27" t="s">
        <v>139</v>
      </c>
      <c r="J360" s="40"/>
      <c r="K360" s="83"/>
      <c r="L360" s="83"/>
      <c r="M360" s="88">
        <v>3</v>
      </c>
      <c r="N360" s="89"/>
      <c r="O360" s="83"/>
      <c r="P360" s="83"/>
      <c r="Q360" s="83"/>
      <c r="R360" s="83"/>
      <c r="S360" s="83"/>
      <c r="T360" s="83"/>
      <c r="U360" s="83"/>
      <c r="V360" s="83"/>
      <c r="W360" s="29">
        <f t="shared" si="19"/>
        <v>3</v>
      </c>
      <c r="X360" s="49"/>
      <c r="Y360" s="38">
        <v>208.12</v>
      </c>
      <c r="Z360" s="30">
        <f t="shared" si="20"/>
        <v>648.08568000000002</v>
      </c>
      <c r="AA360" s="37"/>
      <c r="AB360" s="32" t="s">
        <v>84</v>
      </c>
      <c r="AC360" s="25" t="s">
        <v>142</v>
      </c>
      <c r="AD360" s="27" t="s">
        <v>120</v>
      </c>
      <c r="AE360" s="27"/>
      <c r="AF360" s="25" t="s">
        <v>144</v>
      </c>
      <c r="AG360" s="25" t="s">
        <v>1198</v>
      </c>
      <c r="AH360" s="33" t="s">
        <v>229</v>
      </c>
      <c r="AI360" s="27" t="s">
        <v>141</v>
      </c>
    </row>
    <row r="361" spans="1:35" s="34" customFormat="1" ht="30" customHeight="1" x14ac:dyDescent="0.25">
      <c r="A361" s="37">
        <v>14</v>
      </c>
      <c r="B361" s="55" t="s">
        <v>927</v>
      </c>
      <c r="C361" s="55" t="s">
        <v>687</v>
      </c>
      <c r="D361" s="40"/>
      <c r="E361" s="83" t="s">
        <v>1100</v>
      </c>
      <c r="F361" s="41"/>
      <c r="G361" s="56">
        <v>796</v>
      </c>
      <c r="H361" s="56" t="s">
        <v>231</v>
      </c>
      <c r="I361" s="27" t="s">
        <v>139</v>
      </c>
      <c r="J361" s="40"/>
      <c r="K361" s="83"/>
      <c r="L361" s="83"/>
      <c r="M361" s="88">
        <v>1</v>
      </c>
      <c r="N361" s="89"/>
      <c r="O361" s="83"/>
      <c r="P361" s="83"/>
      <c r="Q361" s="83"/>
      <c r="R361" s="83"/>
      <c r="S361" s="83"/>
      <c r="T361" s="83"/>
      <c r="U361" s="83"/>
      <c r="V361" s="83"/>
      <c r="W361" s="29">
        <f t="shared" si="19"/>
        <v>1</v>
      </c>
      <c r="X361" s="49"/>
      <c r="Y361" s="38">
        <v>44.71</v>
      </c>
      <c r="Z361" s="30">
        <f t="shared" si="20"/>
        <v>46.40898</v>
      </c>
      <c r="AA361" s="37"/>
      <c r="AB361" s="32" t="s">
        <v>84</v>
      </c>
      <c r="AC361" s="25" t="s">
        <v>142</v>
      </c>
      <c r="AD361" s="27" t="s">
        <v>120</v>
      </c>
      <c r="AE361" s="27"/>
      <c r="AF361" s="25" t="s">
        <v>144</v>
      </c>
      <c r="AG361" s="25" t="s">
        <v>1198</v>
      </c>
      <c r="AH361" s="33" t="s">
        <v>229</v>
      </c>
      <c r="AI361" s="27" t="s">
        <v>141</v>
      </c>
    </row>
    <row r="362" spans="1:35" s="34" customFormat="1" ht="30" customHeight="1" x14ac:dyDescent="0.25">
      <c r="A362" s="37">
        <v>14</v>
      </c>
      <c r="B362" s="55" t="s">
        <v>927</v>
      </c>
      <c r="C362" s="55" t="s">
        <v>687</v>
      </c>
      <c r="D362" s="40"/>
      <c r="E362" s="83" t="s">
        <v>1101</v>
      </c>
      <c r="F362" s="41"/>
      <c r="G362" s="56">
        <v>796</v>
      </c>
      <c r="H362" s="56" t="s">
        <v>231</v>
      </c>
      <c r="I362" s="27" t="s">
        <v>139</v>
      </c>
      <c r="J362" s="40"/>
      <c r="K362" s="83"/>
      <c r="L362" s="83"/>
      <c r="M362" s="88">
        <v>100</v>
      </c>
      <c r="N362" s="89"/>
      <c r="O362" s="83"/>
      <c r="P362" s="83"/>
      <c r="Q362" s="83"/>
      <c r="R362" s="83"/>
      <c r="S362" s="83"/>
      <c r="T362" s="83"/>
      <c r="U362" s="83"/>
      <c r="V362" s="83"/>
      <c r="W362" s="29">
        <f t="shared" si="19"/>
        <v>100</v>
      </c>
      <c r="X362" s="49"/>
      <c r="Y362" s="38">
        <v>108.63</v>
      </c>
      <c r="Z362" s="30">
        <f t="shared" si="20"/>
        <v>11275.794</v>
      </c>
      <c r="AA362" s="37"/>
      <c r="AB362" s="32" t="s">
        <v>84</v>
      </c>
      <c r="AC362" s="25" t="s">
        <v>142</v>
      </c>
      <c r="AD362" s="27" t="s">
        <v>120</v>
      </c>
      <c r="AE362" s="27"/>
      <c r="AF362" s="25" t="s">
        <v>144</v>
      </c>
      <c r="AG362" s="25" t="s">
        <v>1198</v>
      </c>
      <c r="AH362" s="33" t="s">
        <v>229</v>
      </c>
      <c r="AI362" s="27" t="s">
        <v>141</v>
      </c>
    </row>
    <row r="363" spans="1:35" s="34" customFormat="1" ht="30" customHeight="1" x14ac:dyDescent="0.25">
      <c r="A363" s="37">
        <v>14</v>
      </c>
      <c r="B363" s="55" t="s">
        <v>927</v>
      </c>
      <c r="C363" s="55" t="s">
        <v>687</v>
      </c>
      <c r="D363" s="40"/>
      <c r="E363" s="83" t="s">
        <v>1102</v>
      </c>
      <c r="F363" s="41"/>
      <c r="G363" s="56">
        <v>796</v>
      </c>
      <c r="H363" s="56" t="s">
        <v>231</v>
      </c>
      <c r="I363" s="27" t="s">
        <v>139</v>
      </c>
      <c r="J363" s="40"/>
      <c r="K363" s="83"/>
      <c r="L363" s="83"/>
      <c r="M363" s="88">
        <v>2</v>
      </c>
      <c r="N363" s="89"/>
      <c r="O363" s="83"/>
      <c r="P363" s="83"/>
      <c r="Q363" s="83"/>
      <c r="R363" s="83"/>
      <c r="S363" s="83"/>
      <c r="T363" s="83"/>
      <c r="U363" s="83"/>
      <c r="V363" s="83"/>
      <c r="W363" s="29">
        <f t="shared" si="19"/>
        <v>2</v>
      </c>
      <c r="X363" s="49"/>
      <c r="Y363" s="38">
        <v>122.76</v>
      </c>
      <c r="Z363" s="30">
        <f t="shared" si="20"/>
        <v>254.84976000000003</v>
      </c>
      <c r="AA363" s="37"/>
      <c r="AB363" s="32" t="s">
        <v>84</v>
      </c>
      <c r="AC363" s="25" t="s">
        <v>142</v>
      </c>
      <c r="AD363" s="27" t="s">
        <v>120</v>
      </c>
      <c r="AE363" s="27"/>
      <c r="AF363" s="25" t="s">
        <v>144</v>
      </c>
      <c r="AG363" s="25" t="s">
        <v>1198</v>
      </c>
      <c r="AH363" s="33" t="s">
        <v>229</v>
      </c>
      <c r="AI363" s="27" t="s">
        <v>141</v>
      </c>
    </row>
    <row r="364" spans="1:35" s="34" customFormat="1" ht="30" customHeight="1" x14ac:dyDescent="0.25">
      <c r="A364" s="37">
        <v>14</v>
      </c>
      <c r="B364" s="55" t="s">
        <v>927</v>
      </c>
      <c r="C364" s="55" t="s">
        <v>687</v>
      </c>
      <c r="D364" s="40"/>
      <c r="E364" s="83" t="s">
        <v>1103</v>
      </c>
      <c r="F364" s="41"/>
      <c r="G364" s="56">
        <v>796</v>
      </c>
      <c r="H364" s="56" t="s">
        <v>231</v>
      </c>
      <c r="I364" s="27" t="s">
        <v>139</v>
      </c>
      <c r="J364" s="40"/>
      <c r="K364" s="83"/>
      <c r="L364" s="83"/>
      <c r="M364" s="88">
        <v>1</v>
      </c>
      <c r="N364" s="89"/>
      <c r="O364" s="83"/>
      <c r="P364" s="83"/>
      <c r="Q364" s="83"/>
      <c r="R364" s="83"/>
      <c r="S364" s="83"/>
      <c r="T364" s="83"/>
      <c r="U364" s="83"/>
      <c r="V364" s="83"/>
      <c r="W364" s="29">
        <f t="shared" si="19"/>
        <v>1</v>
      </c>
      <c r="X364" s="49"/>
      <c r="Y364" s="38">
        <v>254.22</v>
      </c>
      <c r="Z364" s="30">
        <f t="shared" si="20"/>
        <v>263.88036</v>
      </c>
      <c r="AA364" s="37"/>
      <c r="AB364" s="32" t="s">
        <v>84</v>
      </c>
      <c r="AC364" s="25" t="s">
        <v>142</v>
      </c>
      <c r="AD364" s="27" t="s">
        <v>120</v>
      </c>
      <c r="AE364" s="27"/>
      <c r="AF364" s="25" t="s">
        <v>144</v>
      </c>
      <c r="AG364" s="25" t="s">
        <v>1198</v>
      </c>
      <c r="AH364" s="33" t="s">
        <v>229</v>
      </c>
      <c r="AI364" s="27" t="s">
        <v>141</v>
      </c>
    </row>
    <row r="365" spans="1:35" s="34" customFormat="1" ht="30" customHeight="1" x14ac:dyDescent="0.25">
      <c r="A365" s="37">
        <v>14</v>
      </c>
      <c r="B365" s="55" t="s">
        <v>927</v>
      </c>
      <c r="C365" s="55" t="s">
        <v>687</v>
      </c>
      <c r="D365" s="40"/>
      <c r="E365" s="83" t="s">
        <v>1104</v>
      </c>
      <c r="F365" s="41"/>
      <c r="G365" s="56">
        <v>796</v>
      </c>
      <c r="H365" s="56" t="s">
        <v>231</v>
      </c>
      <c r="I365" s="27" t="s">
        <v>139</v>
      </c>
      <c r="J365" s="40"/>
      <c r="K365" s="83"/>
      <c r="L365" s="83"/>
      <c r="M365" s="88">
        <v>2</v>
      </c>
      <c r="N365" s="89"/>
      <c r="O365" s="83"/>
      <c r="P365" s="83"/>
      <c r="Q365" s="83"/>
      <c r="R365" s="83"/>
      <c r="S365" s="83"/>
      <c r="T365" s="83"/>
      <c r="U365" s="83"/>
      <c r="V365" s="83"/>
      <c r="W365" s="29">
        <f t="shared" si="19"/>
        <v>2</v>
      </c>
      <c r="X365" s="49"/>
      <c r="Y365" s="38">
        <v>562.29</v>
      </c>
      <c r="Z365" s="30">
        <f t="shared" si="20"/>
        <v>1167.31404</v>
      </c>
      <c r="AA365" s="37"/>
      <c r="AB365" s="32" t="s">
        <v>84</v>
      </c>
      <c r="AC365" s="25" t="s">
        <v>142</v>
      </c>
      <c r="AD365" s="27" t="s">
        <v>120</v>
      </c>
      <c r="AE365" s="27"/>
      <c r="AF365" s="25" t="s">
        <v>144</v>
      </c>
      <c r="AG365" s="25" t="s">
        <v>1198</v>
      </c>
      <c r="AH365" s="33" t="s">
        <v>229</v>
      </c>
      <c r="AI365" s="27" t="s">
        <v>141</v>
      </c>
    </row>
    <row r="366" spans="1:35" s="34" customFormat="1" ht="30" customHeight="1" x14ac:dyDescent="0.25">
      <c r="A366" s="37">
        <v>14</v>
      </c>
      <c r="B366" s="55" t="s">
        <v>927</v>
      </c>
      <c r="C366" s="55" t="s">
        <v>687</v>
      </c>
      <c r="D366" s="40"/>
      <c r="E366" s="83" t="s">
        <v>1105</v>
      </c>
      <c r="F366" s="41"/>
      <c r="G366" s="56">
        <v>796</v>
      </c>
      <c r="H366" s="56" t="s">
        <v>231</v>
      </c>
      <c r="I366" s="27" t="s">
        <v>139</v>
      </c>
      <c r="J366" s="40"/>
      <c r="K366" s="83"/>
      <c r="L366" s="83"/>
      <c r="M366" s="88">
        <v>2</v>
      </c>
      <c r="N366" s="89"/>
      <c r="O366" s="83"/>
      <c r="P366" s="83"/>
      <c r="Q366" s="83"/>
      <c r="R366" s="83"/>
      <c r="S366" s="83"/>
      <c r="T366" s="83"/>
      <c r="U366" s="83"/>
      <c r="V366" s="83"/>
      <c r="W366" s="29">
        <f t="shared" si="19"/>
        <v>2</v>
      </c>
      <c r="X366" s="49"/>
      <c r="Y366" s="38">
        <v>333.93</v>
      </c>
      <c r="Z366" s="30">
        <f t="shared" si="20"/>
        <v>693.23868000000004</v>
      </c>
      <c r="AA366" s="37"/>
      <c r="AB366" s="32" t="s">
        <v>84</v>
      </c>
      <c r="AC366" s="25" t="s">
        <v>142</v>
      </c>
      <c r="AD366" s="27" t="s">
        <v>120</v>
      </c>
      <c r="AE366" s="27"/>
      <c r="AF366" s="25" t="s">
        <v>144</v>
      </c>
      <c r="AG366" s="25" t="s">
        <v>1198</v>
      </c>
      <c r="AH366" s="33" t="s">
        <v>229</v>
      </c>
      <c r="AI366" s="27" t="s">
        <v>141</v>
      </c>
    </row>
    <row r="367" spans="1:35" s="34" customFormat="1" ht="30" customHeight="1" x14ac:dyDescent="0.25">
      <c r="A367" s="37">
        <v>14</v>
      </c>
      <c r="B367" s="55" t="s">
        <v>927</v>
      </c>
      <c r="C367" s="55" t="s">
        <v>687</v>
      </c>
      <c r="D367" s="40"/>
      <c r="E367" s="83" t="s">
        <v>1106</v>
      </c>
      <c r="F367" s="41"/>
      <c r="G367" s="56">
        <v>796</v>
      </c>
      <c r="H367" s="56" t="s">
        <v>231</v>
      </c>
      <c r="I367" s="27" t="s">
        <v>139</v>
      </c>
      <c r="J367" s="40"/>
      <c r="K367" s="83"/>
      <c r="L367" s="83"/>
      <c r="M367" s="88">
        <v>1</v>
      </c>
      <c r="N367" s="89"/>
      <c r="O367" s="83"/>
      <c r="P367" s="83"/>
      <c r="Q367" s="83"/>
      <c r="R367" s="83"/>
      <c r="S367" s="83"/>
      <c r="T367" s="83"/>
      <c r="U367" s="83"/>
      <c r="V367" s="83"/>
      <c r="W367" s="29">
        <f t="shared" si="19"/>
        <v>1</v>
      </c>
      <c r="X367" s="49"/>
      <c r="Y367" s="38">
        <v>64.599999999999994</v>
      </c>
      <c r="Z367" s="30">
        <f t="shared" si="20"/>
        <v>67.0548</v>
      </c>
      <c r="AA367" s="37"/>
      <c r="AB367" s="32" t="s">
        <v>84</v>
      </c>
      <c r="AC367" s="25" t="s">
        <v>142</v>
      </c>
      <c r="AD367" s="27" t="s">
        <v>120</v>
      </c>
      <c r="AE367" s="27"/>
      <c r="AF367" s="25" t="s">
        <v>144</v>
      </c>
      <c r="AG367" s="25" t="s">
        <v>1198</v>
      </c>
      <c r="AH367" s="33" t="s">
        <v>229</v>
      </c>
      <c r="AI367" s="27" t="s">
        <v>141</v>
      </c>
    </row>
    <row r="368" spans="1:35" s="34" customFormat="1" ht="30" customHeight="1" x14ac:dyDescent="0.25">
      <c r="A368" s="37">
        <v>14</v>
      </c>
      <c r="B368" s="55" t="s">
        <v>927</v>
      </c>
      <c r="C368" s="55" t="s">
        <v>687</v>
      </c>
      <c r="D368" s="40"/>
      <c r="E368" s="83" t="s">
        <v>1107</v>
      </c>
      <c r="F368" s="41"/>
      <c r="G368" s="56">
        <v>796</v>
      </c>
      <c r="H368" s="56" t="s">
        <v>231</v>
      </c>
      <c r="I368" s="27" t="s">
        <v>139</v>
      </c>
      <c r="J368" s="40"/>
      <c r="K368" s="83"/>
      <c r="L368" s="83"/>
      <c r="M368" s="88">
        <v>10</v>
      </c>
      <c r="N368" s="89"/>
      <c r="O368" s="83"/>
      <c r="P368" s="83"/>
      <c r="Q368" s="83"/>
      <c r="R368" s="83"/>
      <c r="S368" s="83"/>
      <c r="T368" s="83"/>
      <c r="U368" s="83"/>
      <c r="V368" s="83"/>
      <c r="W368" s="29">
        <f t="shared" si="19"/>
        <v>10</v>
      </c>
      <c r="X368" s="49"/>
      <c r="Y368" s="38">
        <v>20.62</v>
      </c>
      <c r="Z368" s="30">
        <f t="shared" si="20"/>
        <v>214.03560000000002</v>
      </c>
      <c r="AA368" s="37"/>
      <c r="AB368" s="32" t="s">
        <v>84</v>
      </c>
      <c r="AC368" s="25" t="s">
        <v>142</v>
      </c>
      <c r="AD368" s="27" t="s">
        <v>120</v>
      </c>
      <c r="AE368" s="27"/>
      <c r="AF368" s="25" t="s">
        <v>144</v>
      </c>
      <c r="AG368" s="25" t="s">
        <v>1198</v>
      </c>
      <c r="AH368" s="33" t="s">
        <v>229</v>
      </c>
      <c r="AI368" s="27" t="s">
        <v>141</v>
      </c>
    </row>
    <row r="369" spans="1:35" s="34" customFormat="1" ht="30" customHeight="1" x14ac:dyDescent="0.25">
      <c r="A369" s="37">
        <v>14</v>
      </c>
      <c r="B369" s="55" t="s">
        <v>927</v>
      </c>
      <c r="C369" s="55" t="s">
        <v>687</v>
      </c>
      <c r="D369" s="40"/>
      <c r="E369" s="83" t="s">
        <v>1108</v>
      </c>
      <c r="F369" s="41"/>
      <c r="G369" s="56">
        <v>796</v>
      </c>
      <c r="H369" s="56" t="s">
        <v>231</v>
      </c>
      <c r="I369" s="27" t="s">
        <v>139</v>
      </c>
      <c r="J369" s="40"/>
      <c r="K369" s="83"/>
      <c r="L369" s="83"/>
      <c r="M369" s="88">
        <v>250</v>
      </c>
      <c r="N369" s="89"/>
      <c r="O369" s="83"/>
      <c r="P369" s="83"/>
      <c r="Q369" s="83"/>
      <c r="R369" s="83"/>
      <c r="S369" s="83"/>
      <c r="T369" s="83"/>
      <c r="U369" s="83"/>
      <c r="V369" s="83"/>
      <c r="W369" s="29">
        <f t="shared" si="19"/>
        <v>250</v>
      </c>
      <c r="X369" s="49"/>
      <c r="Y369" s="38">
        <v>35.35</v>
      </c>
      <c r="Z369" s="30">
        <f t="shared" si="20"/>
        <v>9173.3250000000007</v>
      </c>
      <c r="AA369" s="37"/>
      <c r="AB369" s="32" t="s">
        <v>84</v>
      </c>
      <c r="AC369" s="25" t="s">
        <v>142</v>
      </c>
      <c r="AD369" s="27" t="s">
        <v>120</v>
      </c>
      <c r="AE369" s="27"/>
      <c r="AF369" s="25" t="s">
        <v>144</v>
      </c>
      <c r="AG369" s="25" t="s">
        <v>1198</v>
      </c>
      <c r="AH369" s="33" t="s">
        <v>229</v>
      </c>
      <c r="AI369" s="27" t="s">
        <v>141</v>
      </c>
    </row>
    <row r="370" spans="1:35" s="34" customFormat="1" ht="30" customHeight="1" x14ac:dyDescent="0.25">
      <c r="A370" s="37">
        <v>14</v>
      </c>
      <c r="B370" s="55" t="s">
        <v>927</v>
      </c>
      <c r="C370" s="55" t="s">
        <v>687</v>
      </c>
      <c r="D370" s="40"/>
      <c r="E370" s="83" t="s">
        <v>1109</v>
      </c>
      <c r="F370" s="41"/>
      <c r="G370" s="56">
        <v>796</v>
      </c>
      <c r="H370" s="56" t="s">
        <v>231</v>
      </c>
      <c r="I370" s="27" t="s">
        <v>139</v>
      </c>
      <c r="J370" s="40"/>
      <c r="K370" s="83"/>
      <c r="L370" s="83"/>
      <c r="M370" s="88">
        <v>5</v>
      </c>
      <c r="N370" s="89"/>
      <c r="O370" s="83"/>
      <c r="P370" s="83"/>
      <c r="Q370" s="83"/>
      <c r="R370" s="83"/>
      <c r="S370" s="83"/>
      <c r="T370" s="83"/>
      <c r="U370" s="83"/>
      <c r="V370" s="83"/>
      <c r="W370" s="29">
        <f t="shared" si="19"/>
        <v>5</v>
      </c>
      <c r="X370" s="49"/>
      <c r="Y370" s="38">
        <v>392.16</v>
      </c>
      <c r="Z370" s="30">
        <f t="shared" si="20"/>
        <v>2035.3104000000003</v>
      </c>
      <c r="AA370" s="37"/>
      <c r="AB370" s="32" t="s">
        <v>84</v>
      </c>
      <c r="AC370" s="25" t="s">
        <v>142</v>
      </c>
      <c r="AD370" s="27" t="s">
        <v>120</v>
      </c>
      <c r="AE370" s="27"/>
      <c r="AF370" s="25" t="s">
        <v>144</v>
      </c>
      <c r="AG370" s="25" t="s">
        <v>1198</v>
      </c>
      <c r="AH370" s="33" t="s">
        <v>229</v>
      </c>
      <c r="AI370" s="27" t="s">
        <v>141</v>
      </c>
    </row>
    <row r="371" spans="1:35" s="34" customFormat="1" ht="30" customHeight="1" x14ac:dyDescent="0.25">
      <c r="A371" s="37">
        <v>14</v>
      </c>
      <c r="B371" s="55" t="s">
        <v>927</v>
      </c>
      <c r="C371" s="55" t="s">
        <v>687</v>
      </c>
      <c r="D371" s="40"/>
      <c r="E371" s="83" t="s">
        <v>1110</v>
      </c>
      <c r="F371" s="41"/>
      <c r="G371" s="56">
        <v>796</v>
      </c>
      <c r="H371" s="56" t="s">
        <v>231</v>
      </c>
      <c r="I371" s="27" t="s">
        <v>139</v>
      </c>
      <c r="J371" s="40"/>
      <c r="K371" s="83"/>
      <c r="L371" s="83"/>
      <c r="M371" s="88">
        <v>3</v>
      </c>
      <c r="N371" s="89"/>
      <c r="O371" s="83"/>
      <c r="P371" s="83"/>
      <c r="Q371" s="83"/>
      <c r="R371" s="83"/>
      <c r="S371" s="83"/>
      <c r="T371" s="83"/>
      <c r="U371" s="83"/>
      <c r="V371" s="83"/>
      <c r="W371" s="29">
        <f t="shared" si="19"/>
        <v>3</v>
      </c>
      <c r="X371" s="49"/>
      <c r="Y371" s="38">
        <v>191.57</v>
      </c>
      <c r="Z371" s="30">
        <f t="shared" si="20"/>
        <v>596.54898000000003</v>
      </c>
      <c r="AA371" s="37"/>
      <c r="AB371" s="32" t="s">
        <v>84</v>
      </c>
      <c r="AC371" s="25" t="s">
        <v>142</v>
      </c>
      <c r="AD371" s="27" t="s">
        <v>120</v>
      </c>
      <c r="AE371" s="27"/>
      <c r="AF371" s="25" t="s">
        <v>144</v>
      </c>
      <c r="AG371" s="25" t="s">
        <v>1198</v>
      </c>
      <c r="AH371" s="33" t="s">
        <v>229</v>
      </c>
      <c r="AI371" s="27" t="s">
        <v>141</v>
      </c>
    </row>
    <row r="372" spans="1:35" s="34" customFormat="1" ht="30" customHeight="1" x14ac:dyDescent="0.25">
      <c r="A372" s="37">
        <v>14</v>
      </c>
      <c r="B372" s="55" t="s">
        <v>927</v>
      </c>
      <c r="C372" s="55" t="s">
        <v>687</v>
      </c>
      <c r="D372" s="40"/>
      <c r="E372" s="83" t="s">
        <v>1111</v>
      </c>
      <c r="F372" s="41"/>
      <c r="G372" s="56">
        <v>796</v>
      </c>
      <c r="H372" s="56" t="s">
        <v>231</v>
      </c>
      <c r="I372" s="27" t="s">
        <v>139</v>
      </c>
      <c r="J372" s="40"/>
      <c r="K372" s="83"/>
      <c r="L372" s="83"/>
      <c r="M372" s="88">
        <v>2</v>
      </c>
      <c r="N372" s="89"/>
      <c r="O372" s="83"/>
      <c r="P372" s="83"/>
      <c r="Q372" s="83"/>
      <c r="R372" s="83"/>
      <c r="S372" s="83"/>
      <c r="T372" s="83"/>
      <c r="U372" s="83"/>
      <c r="V372" s="83"/>
      <c r="W372" s="29">
        <f t="shared" si="19"/>
        <v>2</v>
      </c>
      <c r="X372" s="49"/>
      <c r="Y372" s="38">
        <v>89.63</v>
      </c>
      <c r="Z372" s="30">
        <f t="shared" si="20"/>
        <v>186.07187999999999</v>
      </c>
      <c r="AA372" s="37"/>
      <c r="AB372" s="32" t="s">
        <v>84</v>
      </c>
      <c r="AC372" s="25" t="s">
        <v>142</v>
      </c>
      <c r="AD372" s="27" t="s">
        <v>120</v>
      </c>
      <c r="AE372" s="27"/>
      <c r="AF372" s="25" t="s">
        <v>144</v>
      </c>
      <c r="AG372" s="25" t="s">
        <v>1198</v>
      </c>
      <c r="AH372" s="33" t="s">
        <v>229</v>
      </c>
      <c r="AI372" s="27" t="s">
        <v>141</v>
      </c>
    </row>
    <row r="373" spans="1:35" s="34" customFormat="1" ht="30" customHeight="1" x14ac:dyDescent="0.25">
      <c r="A373" s="37">
        <v>14</v>
      </c>
      <c r="B373" s="55" t="s">
        <v>927</v>
      </c>
      <c r="C373" s="55" t="s">
        <v>687</v>
      </c>
      <c r="D373" s="40"/>
      <c r="E373" s="83" t="s">
        <v>1112</v>
      </c>
      <c r="F373" s="41"/>
      <c r="G373" s="56">
        <v>796</v>
      </c>
      <c r="H373" s="56" t="s">
        <v>231</v>
      </c>
      <c r="I373" s="27" t="s">
        <v>139</v>
      </c>
      <c r="J373" s="40"/>
      <c r="K373" s="83"/>
      <c r="L373" s="83"/>
      <c r="M373" s="88">
        <v>2</v>
      </c>
      <c r="N373" s="89"/>
      <c r="O373" s="83"/>
      <c r="P373" s="83"/>
      <c r="Q373" s="83"/>
      <c r="R373" s="83"/>
      <c r="S373" s="83"/>
      <c r="T373" s="83"/>
      <c r="U373" s="83"/>
      <c r="V373" s="83"/>
      <c r="W373" s="29">
        <f t="shared" si="19"/>
        <v>2</v>
      </c>
      <c r="X373" s="49"/>
      <c r="Y373" s="38">
        <v>304.99</v>
      </c>
      <c r="Z373" s="30">
        <f t="shared" si="20"/>
        <v>633.15924000000007</v>
      </c>
      <c r="AA373" s="37"/>
      <c r="AB373" s="32" t="s">
        <v>84</v>
      </c>
      <c r="AC373" s="25" t="s">
        <v>142</v>
      </c>
      <c r="AD373" s="27" t="s">
        <v>120</v>
      </c>
      <c r="AE373" s="27"/>
      <c r="AF373" s="25" t="s">
        <v>144</v>
      </c>
      <c r="AG373" s="25" t="s">
        <v>1198</v>
      </c>
      <c r="AH373" s="33" t="s">
        <v>229</v>
      </c>
      <c r="AI373" s="27" t="s">
        <v>141</v>
      </c>
    </row>
    <row r="374" spans="1:35" s="34" customFormat="1" ht="30" customHeight="1" x14ac:dyDescent="0.25">
      <c r="A374" s="37">
        <v>14</v>
      </c>
      <c r="B374" s="55" t="s">
        <v>927</v>
      </c>
      <c r="C374" s="55" t="s">
        <v>687</v>
      </c>
      <c r="D374" s="40"/>
      <c r="E374" s="83" t="s">
        <v>1113</v>
      </c>
      <c r="F374" s="41"/>
      <c r="G374" s="56">
        <v>796</v>
      </c>
      <c r="H374" s="56" t="s">
        <v>231</v>
      </c>
      <c r="I374" s="27" t="s">
        <v>139</v>
      </c>
      <c r="J374" s="40"/>
      <c r="K374" s="83"/>
      <c r="L374" s="83"/>
      <c r="M374" s="88">
        <v>5</v>
      </c>
      <c r="N374" s="89"/>
      <c r="O374" s="83"/>
      <c r="P374" s="83"/>
      <c r="Q374" s="83"/>
      <c r="R374" s="83"/>
      <c r="S374" s="83"/>
      <c r="T374" s="83"/>
      <c r="U374" s="83"/>
      <c r="V374" s="83"/>
      <c r="W374" s="29">
        <f t="shared" si="19"/>
        <v>5</v>
      </c>
      <c r="X374" s="49"/>
      <c r="Y374" s="38">
        <v>18.72</v>
      </c>
      <c r="Z374" s="30">
        <f t="shared" si="20"/>
        <v>97.156800000000004</v>
      </c>
      <c r="AA374" s="37"/>
      <c r="AB374" s="32" t="s">
        <v>84</v>
      </c>
      <c r="AC374" s="25" t="s">
        <v>142</v>
      </c>
      <c r="AD374" s="27" t="s">
        <v>120</v>
      </c>
      <c r="AE374" s="27"/>
      <c r="AF374" s="25" t="s">
        <v>144</v>
      </c>
      <c r="AG374" s="25" t="s">
        <v>1198</v>
      </c>
      <c r="AH374" s="33" t="s">
        <v>229</v>
      </c>
      <c r="AI374" s="27" t="s">
        <v>141</v>
      </c>
    </row>
    <row r="375" spans="1:35" s="34" customFormat="1" ht="30" customHeight="1" x14ac:dyDescent="0.25">
      <c r="A375" s="37">
        <v>14</v>
      </c>
      <c r="B375" s="55" t="s">
        <v>927</v>
      </c>
      <c r="C375" s="55" t="s">
        <v>687</v>
      </c>
      <c r="D375" s="40"/>
      <c r="E375" s="83" t="s">
        <v>1114</v>
      </c>
      <c r="F375" s="41"/>
      <c r="G375" s="56">
        <v>796</v>
      </c>
      <c r="H375" s="56" t="s">
        <v>231</v>
      </c>
      <c r="I375" s="27" t="s">
        <v>139</v>
      </c>
      <c r="J375" s="40"/>
      <c r="K375" s="83"/>
      <c r="L375" s="83"/>
      <c r="M375" s="88">
        <v>3</v>
      </c>
      <c r="N375" s="89"/>
      <c r="O375" s="83"/>
      <c r="P375" s="83"/>
      <c r="Q375" s="83"/>
      <c r="R375" s="83"/>
      <c r="S375" s="83"/>
      <c r="T375" s="83"/>
      <c r="U375" s="83"/>
      <c r="V375" s="83"/>
      <c r="W375" s="29">
        <f t="shared" si="19"/>
        <v>3</v>
      </c>
      <c r="X375" s="49"/>
      <c r="Y375" s="38">
        <v>141.19999999999999</v>
      </c>
      <c r="Z375" s="30">
        <f t="shared" si="20"/>
        <v>439.6968</v>
      </c>
      <c r="AA375" s="37"/>
      <c r="AB375" s="32" t="s">
        <v>84</v>
      </c>
      <c r="AC375" s="25" t="s">
        <v>142</v>
      </c>
      <c r="AD375" s="27" t="s">
        <v>120</v>
      </c>
      <c r="AE375" s="27"/>
      <c r="AF375" s="25" t="s">
        <v>144</v>
      </c>
      <c r="AG375" s="25" t="s">
        <v>1198</v>
      </c>
      <c r="AH375" s="33" t="s">
        <v>229</v>
      </c>
      <c r="AI375" s="27" t="s">
        <v>141</v>
      </c>
    </row>
    <row r="376" spans="1:35" s="34" customFormat="1" ht="30" customHeight="1" x14ac:dyDescent="0.25">
      <c r="A376" s="37">
        <v>14</v>
      </c>
      <c r="B376" s="55" t="s">
        <v>927</v>
      </c>
      <c r="C376" s="55" t="s">
        <v>687</v>
      </c>
      <c r="D376" s="40"/>
      <c r="E376" s="83" t="s">
        <v>1115</v>
      </c>
      <c r="F376" s="41"/>
      <c r="G376" s="56">
        <v>796</v>
      </c>
      <c r="H376" s="56" t="s">
        <v>231</v>
      </c>
      <c r="I376" s="27" t="s">
        <v>139</v>
      </c>
      <c r="J376" s="40"/>
      <c r="K376" s="83"/>
      <c r="L376" s="83"/>
      <c r="M376" s="88">
        <v>5</v>
      </c>
      <c r="N376" s="89"/>
      <c r="O376" s="83"/>
      <c r="P376" s="83"/>
      <c r="Q376" s="83"/>
      <c r="R376" s="83"/>
      <c r="S376" s="83"/>
      <c r="T376" s="83"/>
      <c r="U376" s="83"/>
      <c r="V376" s="83"/>
      <c r="W376" s="29">
        <f t="shared" si="19"/>
        <v>5</v>
      </c>
      <c r="X376" s="49"/>
      <c r="Y376" s="38">
        <v>127.88</v>
      </c>
      <c r="Z376" s="30">
        <f t="shared" si="20"/>
        <v>663.69719999999995</v>
      </c>
      <c r="AA376" s="37"/>
      <c r="AB376" s="32" t="s">
        <v>84</v>
      </c>
      <c r="AC376" s="25" t="s">
        <v>142</v>
      </c>
      <c r="AD376" s="27" t="s">
        <v>120</v>
      </c>
      <c r="AE376" s="27"/>
      <c r="AF376" s="25" t="s">
        <v>144</v>
      </c>
      <c r="AG376" s="25" t="s">
        <v>1198</v>
      </c>
      <c r="AH376" s="33" t="s">
        <v>229</v>
      </c>
      <c r="AI376" s="27" t="s">
        <v>141</v>
      </c>
    </row>
    <row r="377" spans="1:35" s="34" customFormat="1" ht="30" customHeight="1" x14ac:dyDescent="0.25">
      <c r="A377" s="37">
        <v>14</v>
      </c>
      <c r="B377" s="55" t="s">
        <v>927</v>
      </c>
      <c r="C377" s="55" t="s">
        <v>687</v>
      </c>
      <c r="D377" s="40"/>
      <c r="E377" s="83" t="s">
        <v>1116</v>
      </c>
      <c r="F377" s="41"/>
      <c r="G377" s="56">
        <v>796</v>
      </c>
      <c r="H377" s="56" t="s">
        <v>231</v>
      </c>
      <c r="I377" s="27" t="s">
        <v>139</v>
      </c>
      <c r="J377" s="40"/>
      <c r="K377" s="83"/>
      <c r="L377" s="83"/>
      <c r="M377" s="88">
        <v>20</v>
      </c>
      <c r="N377" s="89"/>
      <c r="O377" s="83"/>
      <c r="P377" s="83"/>
      <c r="Q377" s="83"/>
      <c r="R377" s="83"/>
      <c r="S377" s="83"/>
      <c r="T377" s="83"/>
      <c r="U377" s="83"/>
      <c r="V377" s="83"/>
      <c r="W377" s="29">
        <f t="shared" si="19"/>
        <v>20</v>
      </c>
      <c r="X377" s="49"/>
      <c r="Y377" s="38">
        <v>49.18</v>
      </c>
      <c r="Z377" s="30">
        <f t="shared" si="20"/>
        <v>1020.9768</v>
      </c>
      <c r="AA377" s="37"/>
      <c r="AB377" s="32" t="s">
        <v>84</v>
      </c>
      <c r="AC377" s="25" t="s">
        <v>142</v>
      </c>
      <c r="AD377" s="27" t="s">
        <v>120</v>
      </c>
      <c r="AE377" s="27"/>
      <c r="AF377" s="25" t="s">
        <v>144</v>
      </c>
      <c r="AG377" s="25" t="s">
        <v>1198</v>
      </c>
      <c r="AH377" s="33" t="s">
        <v>229</v>
      </c>
      <c r="AI377" s="27" t="s">
        <v>141</v>
      </c>
    </row>
    <row r="378" spans="1:35" s="34" customFormat="1" ht="30" customHeight="1" x14ac:dyDescent="0.25">
      <c r="A378" s="37">
        <v>14</v>
      </c>
      <c r="B378" s="55" t="s">
        <v>927</v>
      </c>
      <c r="C378" s="55" t="s">
        <v>687</v>
      </c>
      <c r="D378" s="40"/>
      <c r="E378" s="83" t="s">
        <v>1117</v>
      </c>
      <c r="F378" s="41"/>
      <c r="G378" s="56">
        <v>796</v>
      </c>
      <c r="H378" s="56" t="s">
        <v>231</v>
      </c>
      <c r="I378" s="27" t="s">
        <v>139</v>
      </c>
      <c r="J378" s="40"/>
      <c r="K378" s="83"/>
      <c r="L378" s="83"/>
      <c r="M378" s="88">
        <v>2</v>
      </c>
      <c r="N378" s="89"/>
      <c r="O378" s="83"/>
      <c r="P378" s="83"/>
      <c r="Q378" s="83"/>
      <c r="R378" s="83"/>
      <c r="S378" s="83"/>
      <c r="T378" s="83"/>
      <c r="U378" s="83"/>
      <c r="V378" s="83"/>
      <c r="W378" s="29">
        <f t="shared" si="19"/>
        <v>2</v>
      </c>
      <c r="X378" s="49"/>
      <c r="Y378" s="38">
        <v>276.8</v>
      </c>
      <c r="Z378" s="30">
        <f t="shared" si="20"/>
        <v>574.63679999999999</v>
      </c>
      <c r="AA378" s="37"/>
      <c r="AB378" s="32" t="s">
        <v>84</v>
      </c>
      <c r="AC378" s="25" t="s">
        <v>142</v>
      </c>
      <c r="AD378" s="27" t="s">
        <v>120</v>
      </c>
      <c r="AE378" s="27"/>
      <c r="AF378" s="25" t="s">
        <v>144</v>
      </c>
      <c r="AG378" s="25" t="s">
        <v>1198</v>
      </c>
      <c r="AH378" s="33" t="s">
        <v>229</v>
      </c>
      <c r="AI378" s="27" t="s">
        <v>141</v>
      </c>
    </row>
    <row r="379" spans="1:35" s="34" customFormat="1" ht="30" customHeight="1" x14ac:dyDescent="0.25">
      <c r="A379" s="37">
        <v>14</v>
      </c>
      <c r="B379" s="55" t="s">
        <v>927</v>
      </c>
      <c r="C379" s="55" t="s">
        <v>687</v>
      </c>
      <c r="D379" s="40"/>
      <c r="E379" s="83" t="s">
        <v>1118</v>
      </c>
      <c r="F379" s="41"/>
      <c r="G379" s="56">
        <v>796</v>
      </c>
      <c r="H379" s="56" t="s">
        <v>231</v>
      </c>
      <c r="I379" s="27" t="s">
        <v>139</v>
      </c>
      <c r="J379" s="40"/>
      <c r="K379" s="83"/>
      <c r="L379" s="83"/>
      <c r="M379" s="88">
        <v>2</v>
      </c>
      <c r="N379" s="89"/>
      <c r="O379" s="83"/>
      <c r="P379" s="83"/>
      <c r="Q379" s="83"/>
      <c r="R379" s="83"/>
      <c r="S379" s="83"/>
      <c r="T379" s="83"/>
      <c r="U379" s="83"/>
      <c r="V379" s="83"/>
      <c r="W379" s="29">
        <f t="shared" si="19"/>
        <v>2</v>
      </c>
      <c r="X379" s="49"/>
      <c r="Y379" s="38">
        <v>135.32</v>
      </c>
      <c r="Z379" s="30">
        <f t="shared" si="20"/>
        <v>280.92432000000002</v>
      </c>
      <c r="AA379" s="37"/>
      <c r="AB379" s="32" t="s">
        <v>84</v>
      </c>
      <c r="AC379" s="25" t="s">
        <v>142</v>
      </c>
      <c r="AD379" s="27" t="s">
        <v>120</v>
      </c>
      <c r="AE379" s="27"/>
      <c r="AF379" s="25" t="s">
        <v>144</v>
      </c>
      <c r="AG379" s="25" t="s">
        <v>1198</v>
      </c>
      <c r="AH379" s="33" t="s">
        <v>229</v>
      </c>
      <c r="AI379" s="27" t="s">
        <v>141</v>
      </c>
    </row>
    <row r="380" spans="1:35" s="34" customFormat="1" ht="30" customHeight="1" x14ac:dyDescent="0.25">
      <c r="A380" s="37">
        <v>14</v>
      </c>
      <c r="B380" s="55" t="s">
        <v>927</v>
      </c>
      <c r="C380" s="55" t="s">
        <v>687</v>
      </c>
      <c r="D380" s="40"/>
      <c r="E380" s="83" t="s">
        <v>1119</v>
      </c>
      <c r="F380" s="41"/>
      <c r="G380" s="56">
        <v>796</v>
      </c>
      <c r="H380" s="56" t="s">
        <v>231</v>
      </c>
      <c r="I380" s="27" t="s">
        <v>139</v>
      </c>
      <c r="J380" s="40"/>
      <c r="K380" s="83"/>
      <c r="L380" s="83"/>
      <c r="M380" s="88">
        <v>2</v>
      </c>
      <c r="N380" s="89"/>
      <c r="O380" s="83"/>
      <c r="P380" s="83"/>
      <c r="Q380" s="83"/>
      <c r="R380" s="83"/>
      <c r="S380" s="83"/>
      <c r="T380" s="83"/>
      <c r="U380" s="83"/>
      <c r="V380" s="83"/>
      <c r="W380" s="29">
        <f t="shared" si="19"/>
        <v>2</v>
      </c>
      <c r="X380" s="49"/>
      <c r="Y380" s="38">
        <v>1278.1300000000001</v>
      </c>
      <c r="Z380" s="30">
        <f t="shared" si="20"/>
        <v>2653.3978800000004</v>
      </c>
      <c r="AA380" s="37"/>
      <c r="AB380" s="32" t="s">
        <v>84</v>
      </c>
      <c r="AC380" s="25" t="s">
        <v>142</v>
      </c>
      <c r="AD380" s="27" t="s">
        <v>120</v>
      </c>
      <c r="AE380" s="27"/>
      <c r="AF380" s="25" t="s">
        <v>144</v>
      </c>
      <c r="AG380" s="25" t="s">
        <v>1198</v>
      </c>
      <c r="AH380" s="33" t="s">
        <v>229</v>
      </c>
      <c r="AI380" s="27" t="s">
        <v>141</v>
      </c>
    </row>
    <row r="381" spans="1:35" s="34" customFormat="1" ht="30" customHeight="1" x14ac:dyDescent="0.25">
      <c r="A381" s="37">
        <v>14</v>
      </c>
      <c r="B381" s="55" t="s">
        <v>927</v>
      </c>
      <c r="C381" s="55" t="s">
        <v>687</v>
      </c>
      <c r="D381" s="40"/>
      <c r="E381" s="83" t="s">
        <v>1120</v>
      </c>
      <c r="F381" s="41"/>
      <c r="G381" s="56">
        <v>796</v>
      </c>
      <c r="H381" s="56" t="s">
        <v>231</v>
      </c>
      <c r="I381" s="36" t="s">
        <v>139</v>
      </c>
      <c r="J381" s="40"/>
      <c r="K381" s="83"/>
      <c r="L381" s="83"/>
      <c r="M381" s="88">
        <v>1</v>
      </c>
      <c r="N381" s="89"/>
      <c r="O381" s="83"/>
      <c r="P381" s="83"/>
      <c r="Q381" s="83"/>
      <c r="R381" s="83"/>
      <c r="S381" s="83"/>
      <c r="T381" s="83"/>
      <c r="U381" s="83"/>
      <c r="V381" s="83"/>
      <c r="W381" s="29">
        <f t="shared" ref="W381:W406" si="21">SUM(J381:V381)</f>
        <v>1</v>
      </c>
      <c r="X381" s="49"/>
      <c r="Y381" s="38">
        <v>1276.6600000000001</v>
      </c>
      <c r="Z381" s="30">
        <f t="shared" ref="Z381:Z406" si="22">Y381*W381*1.038</f>
        <v>1325.17308</v>
      </c>
      <c r="AA381" s="37"/>
      <c r="AB381" s="32" t="s">
        <v>84</v>
      </c>
      <c r="AC381" s="25" t="s">
        <v>142</v>
      </c>
      <c r="AD381" s="27" t="s">
        <v>120</v>
      </c>
      <c r="AE381" s="27"/>
      <c r="AF381" s="25" t="s">
        <v>144</v>
      </c>
      <c r="AG381" s="25" t="s">
        <v>1198</v>
      </c>
      <c r="AH381" s="33" t="s">
        <v>229</v>
      </c>
      <c r="AI381" s="27" t="s">
        <v>141</v>
      </c>
    </row>
    <row r="382" spans="1:35" s="34" customFormat="1" ht="30" customHeight="1" x14ac:dyDescent="0.25">
      <c r="A382" s="37">
        <v>14</v>
      </c>
      <c r="B382" s="55" t="s">
        <v>927</v>
      </c>
      <c r="C382" s="55" t="s">
        <v>687</v>
      </c>
      <c r="D382" s="40"/>
      <c r="E382" s="83" t="s">
        <v>1121</v>
      </c>
      <c r="F382" s="41"/>
      <c r="G382" s="56">
        <v>796</v>
      </c>
      <c r="H382" s="56" t="s">
        <v>231</v>
      </c>
      <c r="I382" s="27" t="s">
        <v>139</v>
      </c>
      <c r="J382" s="40"/>
      <c r="K382" s="83"/>
      <c r="L382" s="83"/>
      <c r="M382" s="88">
        <v>3</v>
      </c>
      <c r="N382" s="89"/>
      <c r="O382" s="83"/>
      <c r="P382" s="83"/>
      <c r="Q382" s="83"/>
      <c r="R382" s="83"/>
      <c r="S382" s="83"/>
      <c r="T382" s="83"/>
      <c r="U382" s="83"/>
      <c r="V382" s="83"/>
      <c r="W382" s="29">
        <f t="shared" si="21"/>
        <v>3</v>
      </c>
      <c r="X382" s="49"/>
      <c r="Y382" s="38">
        <v>93.21</v>
      </c>
      <c r="Z382" s="30">
        <f t="shared" si="22"/>
        <v>290.25594000000001</v>
      </c>
      <c r="AA382" s="37"/>
      <c r="AB382" s="32" t="s">
        <v>84</v>
      </c>
      <c r="AC382" s="25" t="s">
        <v>142</v>
      </c>
      <c r="AD382" s="27" t="s">
        <v>120</v>
      </c>
      <c r="AE382" s="27"/>
      <c r="AF382" s="25" t="s">
        <v>144</v>
      </c>
      <c r="AG382" s="25" t="s">
        <v>1198</v>
      </c>
      <c r="AH382" s="33" t="s">
        <v>229</v>
      </c>
      <c r="AI382" s="27" t="s">
        <v>141</v>
      </c>
    </row>
    <row r="383" spans="1:35" s="34" customFormat="1" ht="30" customHeight="1" x14ac:dyDescent="0.25">
      <c r="A383" s="37">
        <v>14</v>
      </c>
      <c r="B383" s="55" t="s">
        <v>927</v>
      </c>
      <c r="C383" s="55" t="s">
        <v>687</v>
      </c>
      <c r="D383" s="40"/>
      <c r="E383" s="83" t="s">
        <v>1122</v>
      </c>
      <c r="F383" s="41"/>
      <c r="G383" s="56">
        <v>796</v>
      </c>
      <c r="H383" s="56" t="s">
        <v>231</v>
      </c>
      <c r="I383" s="27" t="s">
        <v>139</v>
      </c>
      <c r="J383" s="40"/>
      <c r="K383" s="83"/>
      <c r="L383" s="83"/>
      <c r="M383" s="88">
        <v>2</v>
      </c>
      <c r="N383" s="89"/>
      <c r="O383" s="83"/>
      <c r="P383" s="83"/>
      <c r="Q383" s="83"/>
      <c r="R383" s="83"/>
      <c r="S383" s="83"/>
      <c r="T383" s="83"/>
      <c r="U383" s="83"/>
      <c r="V383" s="83"/>
      <c r="W383" s="29">
        <f t="shared" si="21"/>
        <v>2</v>
      </c>
      <c r="X383" s="49"/>
      <c r="Y383" s="38">
        <v>49.7</v>
      </c>
      <c r="Z383" s="30">
        <f t="shared" si="22"/>
        <v>103.17720000000001</v>
      </c>
      <c r="AA383" s="37"/>
      <c r="AB383" s="32" t="s">
        <v>84</v>
      </c>
      <c r="AC383" s="25" t="s">
        <v>142</v>
      </c>
      <c r="AD383" s="27" t="s">
        <v>120</v>
      </c>
      <c r="AE383" s="27"/>
      <c r="AF383" s="25" t="s">
        <v>144</v>
      </c>
      <c r="AG383" s="25" t="s">
        <v>1198</v>
      </c>
      <c r="AH383" s="33" t="s">
        <v>229</v>
      </c>
      <c r="AI383" s="27" t="s">
        <v>141</v>
      </c>
    </row>
    <row r="384" spans="1:35" s="34" customFormat="1" ht="30" customHeight="1" x14ac:dyDescent="0.25">
      <c r="A384" s="37">
        <v>14</v>
      </c>
      <c r="B384" s="55" t="s">
        <v>927</v>
      </c>
      <c r="C384" s="55" t="s">
        <v>687</v>
      </c>
      <c r="D384" s="40"/>
      <c r="E384" s="83" t="s">
        <v>1123</v>
      </c>
      <c r="F384" s="41"/>
      <c r="G384" s="56">
        <v>796</v>
      </c>
      <c r="H384" s="56" t="s">
        <v>231</v>
      </c>
      <c r="I384" s="36" t="s">
        <v>139</v>
      </c>
      <c r="J384" s="40"/>
      <c r="K384" s="83"/>
      <c r="L384" s="83"/>
      <c r="M384" s="88">
        <v>40</v>
      </c>
      <c r="N384" s="89"/>
      <c r="O384" s="83"/>
      <c r="P384" s="83"/>
      <c r="Q384" s="83"/>
      <c r="R384" s="83"/>
      <c r="S384" s="83"/>
      <c r="T384" s="83"/>
      <c r="U384" s="83"/>
      <c r="V384" s="83"/>
      <c r="W384" s="29">
        <f t="shared" si="21"/>
        <v>40</v>
      </c>
      <c r="X384" s="49"/>
      <c r="Y384" s="38">
        <v>2.9</v>
      </c>
      <c r="Z384" s="30">
        <f t="shared" si="22"/>
        <v>120.408</v>
      </c>
      <c r="AA384" s="37"/>
      <c r="AB384" s="32" t="s">
        <v>84</v>
      </c>
      <c r="AC384" s="35" t="s">
        <v>142</v>
      </c>
      <c r="AD384" s="36" t="s">
        <v>120</v>
      </c>
      <c r="AE384" s="36"/>
      <c r="AF384" s="35" t="s">
        <v>144</v>
      </c>
      <c r="AG384" s="35" t="s">
        <v>1198</v>
      </c>
      <c r="AH384" s="39" t="s">
        <v>229</v>
      </c>
      <c r="AI384" s="36" t="s">
        <v>141</v>
      </c>
    </row>
    <row r="385" spans="1:35" s="34" customFormat="1" ht="30" customHeight="1" x14ac:dyDescent="0.25">
      <c r="A385" s="37">
        <v>14</v>
      </c>
      <c r="B385" s="55" t="s">
        <v>927</v>
      </c>
      <c r="C385" s="55" t="s">
        <v>687</v>
      </c>
      <c r="D385" s="40"/>
      <c r="E385" s="83" t="s">
        <v>1124</v>
      </c>
      <c r="F385" s="41"/>
      <c r="G385" s="56">
        <v>796</v>
      </c>
      <c r="H385" s="56" t="s">
        <v>231</v>
      </c>
      <c r="I385" s="36" t="s">
        <v>139</v>
      </c>
      <c r="J385" s="40"/>
      <c r="K385" s="83"/>
      <c r="L385" s="83"/>
      <c r="M385" s="88">
        <v>6</v>
      </c>
      <c r="N385" s="89"/>
      <c r="O385" s="83"/>
      <c r="P385" s="83"/>
      <c r="Q385" s="83"/>
      <c r="R385" s="83"/>
      <c r="S385" s="83"/>
      <c r="T385" s="83"/>
      <c r="U385" s="83"/>
      <c r="V385" s="83"/>
      <c r="W385" s="29">
        <f t="shared" si="21"/>
        <v>6</v>
      </c>
      <c r="X385" s="49"/>
      <c r="Y385" s="38">
        <v>190.2</v>
      </c>
      <c r="Z385" s="30">
        <f t="shared" si="22"/>
        <v>1184.5655999999999</v>
      </c>
      <c r="AA385" s="37"/>
      <c r="AB385" s="32" t="s">
        <v>84</v>
      </c>
      <c r="AC385" s="35" t="s">
        <v>142</v>
      </c>
      <c r="AD385" s="36" t="s">
        <v>120</v>
      </c>
      <c r="AE385" s="36"/>
      <c r="AF385" s="35" t="s">
        <v>144</v>
      </c>
      <c r="AG385" s="35" t="s">
        <v>1198</v>
      </c>
      <c r="AH385" s="39" t="s">
        <v>229</v>
      </c>
      <c r="AI385" s="36" t="s">
        <v>141</v>
      </c>
    </row>
    <row r="386" spans="1:35" s="34" customFormat="1" ht="30" customHeight="1" x14ac:dyDescent="0.25">
      <c r="A386" s="37">
        <v>14</v>
      </c>
      <c r="B386" s="55" t="s">
        <v>927</v>
      </c>
      <c r="C386" s="55" t="s">
        <v>687</v>
      </c>
      <c r="D386" s="40"/>
      <c r="E386" s="83" t="s">
        <v>1125</v>
      </c>
      <c r="F386" s="41"/>
      <c r="G386" s="56">
        <v>796</v>
      </c>
      <c r="H386" s="56" t="s">
        <v>231</v>
      </c>
      <c r="I386" s="36" t="s">
        <v>139</v>
      </c>
      <c r="J386" s="40"/>
      <c r="K386" s="83"/>
      <c r="L386" s="83"/>
      <c r="M386" s="88">
        <v>2</v>
      </c>
      <c r="N386" s="89"/>
      <c r="O386" s="83"/>
      <c r="P386" s="83"/>
      <c r="Q386" s="83"/>
      <c r="R386" s="83"/>
      <c r="S386" s="83"/>
      <c r="T386" s="83"/>
      <c r="U386" s="83"/>
      <c r="V386" s="83"/>
      <c r="W386" s="29">
        <f t="shared" si="21"/>
        <v>2</v>
      </c>
      <c r="X386" s="49"/>
      <c r="Y386" s="38">
        <v>462.07</v>
      </c>
      <c r="Z386" s="30">
        <f t="shared" si="22"/>
        <v>959.25732000000005</v>
      </c>
      <c r="AA386" s="37"/>
      <c r="AB386" s="32" t="s">
        <v>84</v>
      </c>
      <c r="AC386" s="35" t="s">
        <v>142</v>
      </c>
      <c r="AD386" s="36" t="s">
        <v>120</v>
      </c>
      <c r="AE386" s="36"/>
      <c r="AF386" s="35" t="s">
        <v>144</v>
      </c>
      <c r="AG386" s="35" t="s">
        <v>1198</v>
      </c>
      <c r="AH386" s="39" t="s">
        <v>229</v>
      </c>
      <c r="AI386" s="36" t="s">
        <v>141</v>
      </c>
    </row>
    <row r="387" spans="1:35" s="34" customFormat="1" ht="30" customHeight="1" x14ac:dyDescent="0.25">
      <c r="A387" s="37">
        <v>14</v>
      </c>
      <c r="B387" s="55" t="s">
        <v>927</v>
      </c>
      <c r="C387" s="55" t="s">
        <v>687</v>
      </c>
      <c r="D387" s="40"/>
      <c r="E387" s="83" t="s">
        <v>1126</v>
      </c>
      <c r="F387" s="41"/>
      <c r="G387" s="56">
        <v>796</v>
      </c>
      <c r="H387" s="56" t="s">
        <v>231</v>
      </c>
      <c r="I387" s="36" t="s">
        <v>139</v>
      </c>
      <c r="J387" s="40"/>
      <c r="K387" s="83"/>
      <c r="L387" s="83"/>
      <c r="M387" s="88">
        <v>10</v>
      </c>
      <c r="N387" s="89"/>
      <c r="O387" s="83"/>
      <c r="P387" s="83"/>
      <c r="Q387" s="83"/>
      <c r="R387" s="83"/>
      <c r="S387" s="83"/>
      <c r="T387" s="83"/>
      <c r="U387" s="83"/>
      <c r="V387" s="83"/>
      <c r="W387" s="29">
        <f t="shared" si="21"/>
        <v>10</v>
      </c>
      <c r="X387" s="49"/>
      <c r="Y387" s="38">
        <v>86.7</v>
      </c>
      <c r="Z387" s="30">
        <f t="shared" si="22"/>
        <v>899.94600000000003</v>
      </c>
      <c r="AA387" s="37"/>
      <c r="AB387" s="32" t="s">
        <v>84</v>
      </c>
      <c r="AC387" s="35" t="s">
        <v>142</v>
      </c>
      <c r="AD387" s="36" t="s">
        <v>120</v>
      </c>
      <c r="AE387" s="36"/>
      <c r="AF387" s="35" t="s">
        <v>144</v>
      </c>
      <c r="AG387" s="35" t="s">
        <v>1198</v>
      </c>
      <c r="AH387" s="39" t="s">
        <v>229</v>
      </c>
      <c r="AI387" s="36" t="s">
        <v>141</v>
      </c>
    </row>
    <row r="388" spans="1:35" s="34" customFormat="1" ht="30" customHeight="1" x14ac:dyDescent="0.25">
      <c r="A388" s="37">
        <v>14</v>
      </c>
      <c r="B388" s="55" t="s">
        <v>927</v>
      </c>
      <c r="C388" s="55" t="s">
        <v>687</v>
      </c>
      <c r="D388" s="40"/>
      <c r="E388" s="83" t="s">
        <v>1127</v>
      </c>
      <c r="F388" s="41"/>
      <c r="G388" s="56">
        <v>796</v>
      </c>
      <c r="H388" s="56" t="s">
        <v>231</v>
      </c>
      <c r="I388" s="36" t="s">
        <v>139</v>
      </c>
      <c r="J388" s="40"/>
      <c r="K388" s="83"/>
      <c r="L388" s="83"/>
      <c r="M388" s="88">
        <v>10</v>
      </c>
      <c r="N388" s="89"/>
      <c r="O388" s="83"/>
      <c r="P388" s="83"/>
      <c r="Q388" s="83"/>
      <c r="R388" s="83"/>
      <c r="S388" s="83"/>
      <c r="T388" s="83"/>
      <c r="U388" s="83"/>
      <c r="V388" s="83"/>
      <c r="W388" s="29">
        <f t="shared" si="21"/>
        <v>10</v>
      </c>
      <c r="X388" s="49"/>
      <c r="Y388" s="38">
        <v>6.18</v>
      </c>
      <c r="Z388" s="30">
        <f t="shared" si="22"/>
        <v>64.148399999999995</v>
      </c>
      <c r="AA388" s="37"/>
      <c r="AB388" s="32" t="s">
        <v>84</v>
      </c>
      <c r="AC388" s="35" t="s">
        <v>142</v>
      </c>
      <c r="AD388" s="36" t="s">
        <v>120</v>
      </c>
      <c r="AE388" s="36"/>
      <c r="AF388" s="35" t="s">
        <v>144</v>
      </c>
      <c r="AG388" s="35" t="s">
        <v>1198</v>
      </c>
      <c r="AH388" s="39" t="s">
        <v>229</v>
      </c>
      <c r="AI388" s="36" t="s">
        <v>141</v>
      </c>
    </row>
    <row r="389" spans="1:35" s="34" customFormat="1" ht="30" customHeight="1" x14ac:dyDescent="0.25">
      <c r="A389" s="37">
        <v>14</v>
      </c>
      <c r="B389" s="55" t="s">
        <v>927</v>
      </c>
      <c r="C389" s="55" t="s">
        <v>687</v>
      </c>
      <c r="D389" s="40"/>
      <c r="E389" s="83" t="s">
        <v>1128</v>
      </c>
      <c r="F389" s="41"/>
      <c r="G389" s="56">
        <v>796</v>
      </c>
      <c r="H389" s="56" t="s">
        <v>231</v>
      </c>
      <c r="I389" s="36" t="s">
        <v>139</v>
      </c>
      <c r="J389" s="40"/>
      <c r="K389" s="83"/>
      <c r="L389" s="83"/>
      <c r="M389" s="88">
        <v>1</v>
      </c>
      <c r="N389" s="89"/>
      <c r="O389" s="83"/>
      <c r="P389" s="83"/>
      <c r="Q389" s="83"/>
      <c r="R389" s="83"/>
      <c r="S389" s="83"/>
      <c r="T389" s="83"/>
      <c r="U389" s="83"/>
      <c r="V389" s="83"/>
      <c r="W389" s="29">
        <f t="shared" si="21"/>
        <v>1</v>
      </c>
      <c r="X389" s="49"/>
      <c r="Y389" s="38">
        <v>26.66</v>
      </c>
      <c r="Z389" s="30">
        <f t="shared" si="22"/>
        <v>27.673080000000002</v>
      </c>
      <c r="AA389" s="37"/>
      <c r="AB389" s="32" t="s">
        <v>84</v>
      </c>
      <c r="AC389" s="35" t="s">
        <v>142</v>
      </c>
      <c r="AD389" s="36" t="s">
        <v>120</v>
      </c>
      <c r="AE389" s="36"/>
      <c r="AF389" s="35" t="s">
        <v>144</v>
      </c>
      <c r="AG389" s="35" t="s">
        <v>1198</v>
      </c>
      <c r="AH389" s="39" t="s">
        <v>229</v>
      </c>
      <c r="AI389" s="36" t="s">
        <v>141</v>
      </c>
    </row>
    <row r="390" spans="1:35" s="34" customFormat="1" ht="30" customHeight="1" x14ac:dyDescent="0.25">
      <c r="A390" s="37">
        <v>14</v>
      </c>
      <c r="B390" s="55" t="s">
        <v>927</v>
      </c>
      <c r="C390" s="55" t="s">
        <v>687</v>
      </c>
      <c r="D390" s="40"/>
      <c r="E390" s="83" t="s">
        <v>1129</v>
      </c>
      <c r="F390" s="41"/>
      <c r="G390" s="56">
        <v>796</v>
      </c>
      <c r="H390" s="56" t="s">
        <v>231</v>
      </c>
      <c r="I390" s="36" t="s">
        <v>139</v>
      </c>
      <c r="J390" s="40"/>
      <c r="K390" s="83"/>
      <c r="L390" s="83"/>
      <c r="M390" s="88">
        <v>1</v>
      </c>
      <c r="N390" s="89"/>
      <c r="O390" s="83"/>
      <c r="P390" s="83"/>
      <c r="Q390" s="83"/>
      <c r="R390" s="83"/>
      <c r="S390" s="83"/>
      <c r="T390" s="83"/>
      <c r="U390" s="83"/>
      <c r="V390" s="83"/>
      <c r="W390" s="29">
        <f t="shared" si="21"/>
        <v>1</v>
      </c>
      <c r="X390" s="49"/>
      <c r="Y390" s="38">
        <v>355.91</v>
      </c>
      <c r="Z390" s="30">
        <f t="shared" si="22"/>
        <v>369.43458000000004</v>
      </c>
      <c r="AA390" s="37"/>
      <c r="AB390" s="32" t="s">
        <v>84</v>
      </c>
      <c r="AC390" s="35" t="s">
        <v>142</v>
      </c>
      <c r="AD390" s="36" t="s">
        <v>120</v>
      </c>
      <c r="AE390" s="36"/>
      <c r="AF390" s="35" t="s">
        <v>144</v>
      </c>
      <c r="AG390" s="35" t="s">
        <v>1198</v>
      </c>
      <c r="AH390" s="39" t="s">
        <v>229</v>
      </c>
      <c r="AI390" s="36" t="s">
        <v>141</v>
      </c>
    </row>
    <row r="391" spans="1:35" s="34" customFormat="1" ht="30" customHeight="1" x14ac:dyDescent="0.25">
      <c r="A391" s="37">
        <v>14</v>
      </c>
      <c r="B391" s="55" t="s">
        <v>927</v>
      </c>
      <c r="C391" s="55" t="s">
        <v>687</v>
      </c>
      <c r="D391" s="40"/>
      <c r="E391" s="83" t="s">
        <v>1130</v>
      </c>
      <c r="F391" s="41"/>
      <c r="G391" s="56">
        <v>796</v>
      </c>
      <c r="H391" s="56" t="s">
        <v>231</v>
      </c>
      <c r="I391" s="36" t="s">
        <v>139</v>
      </c>
      <c r="J391" s="40"/>
      <c r="K391" s="83"/>
      <c r="L391" s="83"/>
      <c r="M391" s="88">
        <v>40</v>
      </c>
      <c r="N391" s="89"/>
      <c r="O391" s="83"/>
      <c r="P391" s="83"/>
      <c r="Q391" s="83"/>
      <c r="R391" s="83"/>
      <c r="S391" s="83"/>
      <c r="T391" s="83"/>
      <c r="U391" s="83"/>
      <c r="V391" s="83"/>
      <c r="W391" s="29">
        <f t="shared" si="21"/>
        <v>40</v>
      </c>
      <c r="X391" s="49"/>
      <c r="Y391" s="38">
        <v>12.06</v>
      </c>
      <c r="Z391" s="30">
        <f t="shared" si="22"/>
        <v>500.73120000000006</v>
      </c>
      <c r="AA391" s="37"/>
      <c r="AB391" s="32" t="s">
        <v>84</v>
      </c>
      <c r="AC391" s="35" t="s">
        <v>142</v>
      </c>
      <c r="AD391" s="36" t="s">
        <v>120</v>
      </c>
      <c r="AE391" s="36"/>
      <c r="AF391" s="35" t="s">
        <v>144</v>
      </c>
      <c r="AG391" s="35" t="s">
        <v>1198</v>
      </c>
      <c r="AH391" s="39" t="s">
        <v>229</v>
      </c>
      <c r="AI391" s="36" t="s">
        <v>141</v>
      </c>
    </row>
    <row r="392" spans="1:35" s="34" customFormat="1" ht="30" customHeight="1" x14ac:dyDescent="0.25">
      <c r="A392" s="37">
        <v>14</v>
      </c>
      <c r="B392" s="55" t="s">
        <v>927</v>
      </c>
      <c r="C392" s="55" t="s">
        <v>687</v>
      </c>
      <c r="D392" s="40"/>
      <c r="E392" s="83" t="s">
        <v>1131</v>
      </c>
      <c r="F392" s="41"/>
      <c r="G392" s="56">
        <v>796</v>
      </c>
      <c r="H392" s="56" t="s">
        <v>231</v>
      </c>
      <c r="I392" s="36" t="s">
        <v>139</v>
      </c>
      <c r="J392" s="40"/>
      <c r="K392" s="83"/>
      <c r="L392" s="83"/>
      <c r="M392" s="88">
        <v>1</v>
      </c>
      <c r="N392" s="89"/>
      <c r="O392" s="83"/>
      <c r="P392" s="83"/>
      <c r="Q392" s="83"/>
      <c r="R392" s="83"/>
      <c r="S392" s="83"/>
      <c r="T392" s="83"/>
      <c r="U392" s="83"/>
      <c r="V392" s="83"/>
      <c r="W392" s="29">
        <f t="shared" si="21"/>
        <v>1</v>
      </c>
      <c r="X392" s="49"/>
      <c r="Y392" s="38">
        <v>256.83999999999997</v>
      </c>
      <c r="Z392" s="30">
        <f t="shared" si="22"/>
        <v>266.59992</v>
      </c>
      <c r="AA392" s="37"/>
      <c r="AB392" s="32" t="s">
        <v>84</v>
      </c>
      <c r="AC392" s="35" t="s">
        <v>142</v>
      </c>
      <c r="AD392" s="36" t="s">
        <v>120</v>
      </c>
      <c r="AE392" s="36"/>
      <c r="AF392" s="35" t="s">
        <v>144</v>
      </c>
      <c r="AG392" s="35" t="s">
        <v>1198</v>
      </c>
      <c r="AH392" s="39" t="s">
        <v>229</v>
      </c>
      <c r="AI392" s="36" t="s">
        <v>141</v>
      </c>
    </row>
    <row r="393" spans="1:35" s="34" customFormat="1" ht="30" customHeight="1" x14ac:dyDescent="0.25">
      <c r="A393" s="37">
        <v>14</v>
      </c>
      <c r="B393" s="55" t="s">
        <v>927</v>
      </c>
      <c r="C393" s="55" t="s">
        <v>687</v>
      </c>
      <c r="D393" s="40"/>
      <c r="E393" s="83" t="s">
        <v>1132</v>
      </c>
      <c r="F393" s="41"/>
      <c r="G393" s="56">
        <v>796</v>
      </c>
      <c r="H393" s="56" t="s">
        <v>231</v>
      </c>
      <c r="I393" s="36" t="s">
        <v>139</v>
      </c>
      <c r="J393" s="40"/>
      <c r="K393" s="83"/>
      <c r="L393" s="83"/>
      <c r="M393" s="88">
        <v>1</v>
      </c>
      <c r="N393" s="89"/>
      <c r="O393" s="83"/>
      <c r="P393" s="83"/>
      <c r="Q393" s="83"/>
      <c r="R393" s="83"/>
      <c r="S393" s="83"/>
      <c r="T393" s="83"/>
      <c r="U393" s="83"/>
      <c r="V393" s="83"/>
      <c r="W393" s="29">
        <f t="shared" si="21"/>
        <v>1</v>
      </c>
      <c r="X393" s="49"/>
      <c r="Y393" s="38">
        <v>1424.39</v>
      </c>
      <c r="Z393" s="30">
        <f t="shared" si="22"/>
        <v>1478.5168200000001</v>
      </c>
      <c r="AA393" s="37"/>
      <c r="AB393" s="32" t="s">
        <v>84</v>
      </c>
      <c r="AC393" s="35" t="s">
        <v>142</v>
      </c>
      <c r="AD393" s="36" t="s">
        <v>120</v>
      </c>
      <c r="AE393" s="36"/>
      <c r="AF393" s="35" t="s">
        <v>144</v>
      </c>
      <c r="AG393" s="35" t="s">
        <v>1198</v>
      </c>
      <c r="AH393" s="39" t="s">
        <v>229</v>
      </c>
      <c r="AI393" s="36" t="s">
        <v>141</v>
      </c>
    </row>
    <row r="394" spans="1:35" s="34" customFormat="1" ht="30" customHeight="1" x14ac:dyDescent="0.25">
      <c r="A394" s="37">
        <v>14</v>
      </c>
      <c r="B394" s="55" t="s">
        <v>927</v>
      </c>
      <c r="C394" s="55" t="s">
        <v>687</v>
      </c>
      <c r="D394" s="40"/>
      <c r="E394" s="83" t="s">
        <v>1133</v>
      </c>
      <c r="F394" s="41"/>
      <c r="G394" s="56">
        <v>796</v>
      </c>
      <c r="H394" s="56" t="s">
        <v>231</v>
      </c>
      <c r="I394" s="36" t="s">
        <v>139</v>
      </c>
      <c r="J394" s="40"/>
      <c r="K394" s="83"/>
      <c r="L394" s="83"/>
      <c r="M394" s="88">
        <v>24</v>
      </c>
      <c r="N394" s="89"/>
      <c r="O394" s="83"/>
      <c r="P394" s="83"/>
      <c r="Q394" s="83"/>
      <c r="R394" s="83"/>
      <c r="S394" s="83"/>
      <c r="T394" s="83"/>
      <c r="U394" s="83"/>
      <c r="V394" s="83"/>
      <c r="W394" s="29">
        <f t="shared" si="21"/>
        <v>24</v>
      </c>
      <c r="X394" s="49"/>
      <c r="Y394" s="38">
        <v>56.54</v>
      </c>
      <c r="Z394" s="30">
        <f t="shared" si="22"/>
        <v>1408.52448</v>
      </c>
      <c r="AA394" s="37"/>
      <c r="AB394" s="32" t="s">
        <v>84</v>
      </c>
      <c r="AC394" s="35" t="s">
        <v>142</v>
      </c>
      <c r="AD394" s="36" t="s">
        <v>120</v>
      </c>
      <c r="AE394" s="36"/>
      <c r="AF394" s="35" t="s">
        <v>144</v>
      </c>
      <c r="AG394" s="35" t="s">
        <v>1198</v>
      </c>
      <c r="AH394" s="39" t="s">
        <v>229</v>
      </c>
      <c r="AI394" s="36" t="s">
        <v>141</v>
      </c>
    </row>
    <row r="395" spans="1:35" s="34" customFormat="1" ht="30" customHeight="1" x14ac:dyDescent="0.25">
      <c r="A395" s="37">
        <v>14</v>
      </c>
      <c r="B395" s="55" t="s">
        <v>927</v>
      </c>
      <c r="C395" s="55" t="s">
        <v>687</v>
      </c>
      <c r="D395" s="40"/>
      <c r="E395" s="83" t="s">
        <v>1134</v>
      </c>
      <c r="F395" s="41"/>
      <c r="G395" s="56">
        <v>796</v>
      </c>
      <c r="H395" s="56" t="s">
        <v>231</v>
      </c>
      <c r="I395" s="36" t="s">
        <v>139</v>
      </c>
      <c r="J395" s="40"/>
      <c r="K395" s="83"/>
      <c r="L395" s="83"/>
      <c r="M395" s="88">
        <v>3</v>
      </c>
      <c r="N395" s="89"/>
      <c r="O395" s="83"/>
      <c r="P395" s="83"/>
      <c r="Q395" s="83"/>
      <c r="R395" s="83"/>
      <c r="S395" s="83"/>
      <c r="T395" s="83"/>
      <c r="U395" s="83"/>
      <c r="V395" s="83"/>
      <c r="W395" s="29">
        <f t="shared" si="21"/>
        <v>3</v>
      </c>
      <c r="X395" s="49"/>
      <c r="Y395" s="38">
        <v>25.51</v>
      </c>
      <c r="Z395" s="30">
        <f t="shared" si="22"/>
        <v>79.438140000000004</v>
      </c>
      <c r="AA395" s="37"/>
      <c r="AB395" s="32" t="s">
        <v>84</v>
      </c>
      <c r="AC395" s="35" t="s">
        <v>142</v>
      </c>
      <c r="AD395" s="36" t="s">
        <v>120</v>
      </c>
      <c r="AE395" s="36"/>
      <c r="AF395" s="35" t="s">
        <v>144</v>
      </c>
      <c r="AG395" s="35" t="s">
        <v>1198</v>
      </c>
      <c r="AH395" s="39" t="s">
        <v>229</v>
      </c>
      <c r="AI395" s="36" t="s">
        <v>141</v>
      </c>
    </row>
    <row r="396" spans="1:35" s="34" customFormat="1" ht="30" customHeight="1" x14ac:dyDescent="0.25">
      <c r="A396" s="37">
        <v>14</v>
      </c>
      <c r="B396" s="55" t="s">
        <v>927</v>
      </c>
      <c r="C396" s="55" t="s">
        <v>687</v>
      </c>
      <c r="D396" s="40"/>
      <c r="E396" s="83" t="s">
        <v>1135</v>
      </c>
      <c r="F396" s="41"/>
      <c r="G396" s="56">
        <v>796</v>
      </c>
      <c r="H396" s="56" t="s">
        <v>231</v>
      </c>
      <c r="I396" s="36" t="s">
        <v>139</v>
      </c>
      <c r="J396" s="40"/>
      <c r="K396" s="83"/>
      <c r="L396" s="83"/>
      <c r="M396" s="88">
        <v>2</v>
      </c>
      <c r="N396" s="89"/>
      <c r="O396" s="83"/>
      <c r="P396" s="83"/>
      <c r="Q396" s="83"/>
      <c r="R396" s="83"/>
      <c r="S396" s="83"/>
      <c r="T396" s="83"/>
      <c r="U396" s="83"/>
      <c r="V396" s="83"/>
      <c r="W396" s="29">
        <f t="shared" si="21"/>
        <v>2</v>
      </c>
      <c r="X396" s="49"/>
      <c r="Y396" s="38">
        <v>410.22</v>
      </c>
      <c r="Z396" s="30">
        <f t="shared" si="22"/>
        <v>851.6167200000001</v>
      </c>
      <c r="AA396" s="37"/>
      <c r="AB396" s="32" t="s">
        <v>84</v>
      </c>
      <c r="AC396" s="35" t="s">
        <v>142</v>
      </c>
      <c r="AD396" s="36" t="s">
        <v>120</v>
      </c>
      <c r="AE396" s="36"/>
      <c r="AF396" s="35" t="s">
        <v>144</v>
      </c>
      <c r="AG396" s="35" t="s">
        <v>1198</v>
      </c>
      <c r="AH396" s="39" t="s">
        <v>229</v>
      </c>
      <c r="AI396" s="36" t="s">
        <v>141</v>
      </c>
    </row>
    <row r="397" spans="1:35" s="34" customFormat="1" ht="30" customHeight="1" x14ac:dyDescent="0.25">
      <c r="A397" s="37">
        <v>14</v>
      </c>
      <c r="B397" s="55" t="s">
        <v>927</v>
      </c>
      <c r="C397" s="55" t="s">
        <v>687</v>
      </c>
      <c r="D397" s="40"/>
      <c r="E397" s="83" t="s">
        <v>1136</v>
      </c>
      <c r="F397" s="41"/>
      <c r="G397" s="56">
        <v>796</v>
      </c>
      <c r="H397" s="56" t="s">
        <v>231</v>
      </c>
      <c r="I397" s="36" t="s">
        <v>139</v>
      </c>
      <c r="J397" s="40"/>
      <c r="K397" s="83"/>
      <c r="L397" s="83"/>
      <c r="M397" s="88">
        <v>1</v>
      </c>
      <c r="N397" s="89"/>
      <c r="O397" s="83"/>
      <c r="P397" s="83"/>
      <c r="Q397" s="83"/>
      <c r="R397" s="83"/>
      <c r="S397" s="83"/>
      <c r="T397" s="83"/>
      <c r="U397" s="83"/>
      <c r="V397" s="83"/>
      <c r="W397" s="29">
        <f t="shared" si="21"/>
        <v>1</v>
      </c>
      <c r="X397" s="49"/>
      <c r="Y397" s="38">
        <v>34.130000000000003</v>
      </c>
      <c r="Z397" s="30">
        <f t="shared" si="22"/>
        <v>35.426940000000002</v>
      </c>
      <c r="AA397" s="37"/>
      <c r="AB397" s="32" t="s">
        <v>84</v>
      </c>
      <c r="AC397" s="35" t="s">
        <v>142</v>
      </c>
      <c r="AD397" s="36" t="s">
        <v>120</v>
      </c>
      <c r="AE397" s="36"/>
      <c r="AF397" s="35" t="s">
        <v>144</v>
      </c>
      <c r="AG397" s="35" t="s">
        <v>1198</v>
      </c>
      <c r="AH397" s="39" t="s">
        <v>229</v>
      </c>
      <c r="AI397" s="36" t="s">
        <v>141</v>
      </c>
    </row>
    <row r="398" spans="1:35" s="34" customFormat="1" ht="30" customHeight="1" x14ac:dyDescent="0.25">
      <c r="A398" s="37">
        <v>14</v>
      </c>
      <c r="B398" s="55" t="s">
        <v>927</v>
      </c>
      <c r="C398" s="55" t="s">
        <v>687</v>
      </c>
      <c r="D398" s="40"/>
      <c r="E398" s="83" t="s">
        <v>1137</v>
      </c>
      <c r="F398" s="41"/>
      <c r="G398" s="56">
        <v>796</v>
      </c>
      <c r="H398" s="56" t="s">
        <v>231</v>
      </c>
      <c r="I398" s="36" t="s">
        <v>139</v>
      </c>
      <c r="J398" s="40"/>
      <c r="K398" s="83"/>
      <c r="L398" s="83"/>
      <c r="M398" s="88">
        <v>3</v>
      </c>
      <c r="N398" s="89"/>
      <c r="O398" s="83"/>
      <c r="P398" s="83"/>
      <c r="Q398" s="83"/>
      <c r="R398" s="83"/>
      <c r="S398" s="83"/>
      <c r="T398" s="83"/>
      <c r="U398" s="83"/>
      <c r="V398" s="83"/>
      <c r="W398" s="29">
        <f t="shared" si="21"/>
        <v>3</v>
      </c>
      <c r="X398" s="49"/>
      <c r="Y398" s="38">
        <v>32.61</v>
      </c>
      <c r="Z398" s="30">
        <f t="shared" si="22"/>
        <v>101.54754</v>
      </c>
      <c r="AA398" s="37"/>
      <c r="AB398" s="32" t="s">
        <v>84</v>
      </c>
      <c r="AC398" s="35" t="s">
        <v>142</v>
      </c>
      <c r="AD398" s="36" t="s">
        <v>120</v>
      </c>
      <c r="AE398" s="36"/>
      <c r="AF398" s="35" t="s">
        <v>144</v>
      </c>
      <c r="AG398" s="35" t="s">
        <v>1198</v>
      </c>
      <c r="AH398" s="39" t="s">
        <v>229</v>
      </c>
      <c r="AI398" s="36" t="s">
        <v>141</v>
      </c>
    </row>
    <row r="399" spans="1:35" s="34" customFormat="1" ht="30" customHeight="1" x14ac:dyDescent="0.25">
      <c r="A399" s="37">
        <v>14</v>
      </c>
      <c r="B399" s="55" t="s">
        <v>927</v>
      </c>
      <c r="C399" s="55" t="s">
        <v>687</v>
      </c>
      <c r="D399" s="40"/>
      <c r="E399" s="83" t="s">
        <v>1138</v>
      </c>
      <c r="F399" s="41"/>
      <c r="G399" s="56">
        <v>796</v>
      </c>
      <c r="H399" s="56" t="s">
        <v>231</v>
      </c>
      <c r="I399" s="36" t="s">
        <v>139</v>
      </c>
      <c r="J399" s="40"/>
      <c r="K399" s="83"/>
      <c r="L399" s="83"/>
      <c r="M399" s="88">
        <v>1</v>
      </c>
      <c r="N399" s="89"/>
      <c r="O399" s="83"/>
      <c r="P399" s="83"/>
      <c r="Q399" s="83"/>
      <c r="R399" s="83"/>
      <c r="S399" s="83"/>
      <c r="T399" s="83"/>
      <c r="U399" s="83"/>
      <c r="V399" s="83"/>
      <c r="W399" s="29">
        <f t="shared" si="21"/>
        <v>1</v>
      </c>
      <c r="X399" s="49"/>
      <c r="Y399" s="38">
        <v>1153.56</v>
      </c>
      <c r="Z399" s="30">
        <f t="shared" si="22"/>
        <v>1197.39528</v>
      </c>
      <c r="AA399" s="37"/>
      <c r="AB399" s="32" t="s">
        <v>84</v>
      </c>
      <c r="AC399" s="35" t="s">
        <v>142</v>
      </c>
      <c r="AD399" s="36" t="s">
        <v>120</v>
      </c>
      <c r="AE399" s="36"/>
      <c r="AF399" s="35" t="s">
        <v>144</v>
      </c>
      <c r="AG399" s="35" t="s">
        <v>1198</v>
      </c>
      <c r="AH399" s="39" t="s">
        <v>229</v>
      </c>
      <c r="AI399" s="36" t="s">
        <v>141</v>
      </c>
    </row>
    <row r="400" spans="1:35" s="34" customFormat="1" ht="30" customHeight="1" x14ac:dyDescent="0.25">
      <c r="A400" s="37">
        <v>14</v>
      </c>
      <c r="B400" s="55" t="s">
        <v>927</v>
      </c>
      <c r="C400" s="55" t="s">
        <v>687</v>
      </c>
      <c r="D400" s="40"/>
      <c r="E400" s="83" t="s">
        <v>1139</v>
      </c>
      <c r="F400" s="41"/>
      <c r="G400" s="56">
        <v>796</v>
      </c>
      <c r="H400" s="56" t="s">
        <v>231</v>
      </c>
      <c r="I400" s="36" t="s">
        <v>139</v>
      </c>
      <c r="J400" s="40"/>
      <c r="K400" s="83"/>
      <c r="L400" s="83"/>
      <c r="M400" s="88">
        <v>50</v>
      </c>
      <c r="N400" s="89"/>
      <c r="O400" s="83"/>
      <c r="P400" s="83"/>
      <c r="Q400" s="83"/>
      <c r="R400" s="83"/>
      <c r="S400" s="83"/>
      <c r="T400" s="83"/>
      <c r="U400" s="83"/>
      <c r="V400" s="83"/>
      <c r="W400" s="29">
        <f t="shared" si="21"/>
        <v>50</v>
      </c>
      <c r="X400" s="49"/>
      <c r="Y400" s="38">
        <v>5.6</v>
      </c>
      <c r="Z400" s="30">
        <f t="shared" si="22"/>
        <v>290.64</v>
      </c>
      <c r="AA400" s="37"/>
      <c r="AB400" s="32" t="s">
        <v>84</v>
      </c>
      <c r="AC400" s="35" t="s">
        <v>142</v>
      </c>
      <c r="AD400" s="36" t="s">
        <v>120</v>
      </c>
      <c r="AE400" s="36"/>
      <c r="AF400" s="35" t="s">
        <v>144</v>
      </c>
      <c r="AG400" s="35" t="s">
        <v>1198</v>
      </c>
      <c r="AH400" s="39" t="s">
        <v>229</v>
      </c>
      <c r="AI400" s="36" t="s">
        <v>141</v>
      </c>
    </row>
    <row r="401" spans="1:35" s="34" customFormat="1" ht="30" customHeight="1" x14ac:dyDescent="0.25">
      <c r="A401" s="37">
        <v>14</v>
      </c>
      <c r="B401" s="55" t="s">
        <v>927</v>
      </c>
      <c r="C401" s="55" t="s">
        <v>687</v>
      </c>
      <c r="D401" s="40"/>
      <c r="E401" s="83" t="s">
        <v>1140</v>
      </c>
      <c r="F401" s="41"/>
      <c r="G401" s="56">
        <v>796</v>
      </c>
      <c r="H401" s="56" t="s">
        <v>231</v>
      </c>
      <c r="I401" s="36" t="s">
        <v>139</v>
      </c>
      <c r="J401" s="40"/>
      <c r="K401" s="83"/>
      <c r="L401" s="83"/>
      <c r="M401" s="88">
        <v>2</v>
      </c>
      <c r="N401" s="89"/>
      <c r="O401" s="83"/>
      <c r="P401" s="83"/>
      <c r="Q401" s="83"/>
      <c r="R401" s="83"/>
      <c r="S401" s="83"/>
      <c r="T401" s="83"/>
      <c r="U401" s="83"/>
      <c r="V401" s="83"/>
      <c r="W401" s="29">
        <f t="shared" si="21"/>
        <v>2</v>
      </c>
      <c r="X401" s="49"/>
      <c r="Y401" s="38">
        <v>55.71</v>
      </c>
      <c r="Z401" s="30">
        <f t="shared" si="22"/>
        <v>115.65396000000001</v>
      </c>
      <c r="AA401" s="37"/>
      <c r="AB401" s="32" t="s">
        <v>84</v>
      </c>
      <c r="AC401" s="35" t="s">
        <v>142</v>
      </c>
      <c r="AD401" s="36" t="s">
        <v>120</v>
      </c>
      <c r="AE401" s="36"/>
      <c r="AF401" s="35" t="s">
        <v>144</v>
      </c>
      <c r="AG401" s="35" t="s">
        <v>1198</v>
      </c>
      <c r="AH401" s="39" t="s">
        <v>229</v>
      </c>
      <c r="AI401" s="36" t="s">
        <v>141</v>
      </c>
    </row>
    <row r="402" spans="1:35" s="34" customFormat="1" ht="30" customHeight="1" x14ac:dyDescent="0.25">
      <c r="A402" s="37">
        <v>14</v>
      </c>
      <c r="B402" s="55" t="s">
        <v>927</v>
      </c>
      <c r="C402" s="55" t="s">
        <v>687</v>
      </c>
      <c r="D402" s="40"/>
      <c r="E402" s="83" t="s">
        <v>1141</v>
      </c>
      <c r="F402" s="41"/>
      <c r="G402" s="56">
        <v>796</v>
      </c>
      <c r="H402" s="56" t="s">
        <v>231</v>
      </c>
      <c r="I402" s="36" t="s">
        <v>139</v>
      </c>
      <c r="J402" s="40"/>
      <c r="K402" s="83"/>
      <c r="L402" s="83"/>
      <c r="M402" s="88">
        <v>2</v>
      </c>
      <c r="N402" s="89"/>
      <c r="O402" s="83"/>
      <c r="P402" s="83"/>
      <c r="Q402" s="83"/>
      <c r="R402" s="83"/>
      <c r="S402" s="83"/>
      <c r="T402" s="83"/>
      <c r="U402" s="83"/>
      <c r="V402" s="83"/>
      <c r="W402" s="29">
        <f t="shared" si="21"/>
        <v>2</v>
      </c>
      <c r="X402" s="49"/>
      <c r="Y402" s="38">
        <v>186.56</v>
      </c>
      <c r="Z402" s="30">
        <f t="shared" si="22"/>
        <v>387.29856000000001</v>
      </c>
      <c r="AA402" s="37"/>
      <c r="AB402" s="32" t="s">
        <v>84</v>
      </c>
      <c r="AC402" s="35" t="s">
        <v>142</v>
      </c>
      <c r="AD402" s="36" t="s">
        <v>120</v>
      </c>
      <c r="AE402" s="36"/>
      <c r="AF402" s="35" t="s">
        <v>144</v>
      </c>
      <c r="AG402" s="35" t="s">
        <v>1198</v>
      </c>
      <c r="AH402" s="39" t="s">
        <v>229</v>
      </c>
      <c r="AI402" s="36" t="s">
        <v>141</v>
      </c>
    </row>
    <row r="403" spans="1:35" s="34" customFormat="1" ht="30" customHeight="1" x14ac:dyDescent="0.25">
      <c r="A403" s="37">
        <v>14</v>
      </c>
      <c r="B403" s="55" t="s">
        <v>927</v>
      </c>
      <c r="C403" s="55" t="s">
        <v>687</v>
      </c>
      <c r="D403" s="40"/>
      <c r="E403" s="83" t="s">
        <v>1142</v>
      </c>
      <c r="F403" s="41"/>
      <c r="G403" s="56">
        <v>796</v>
      </c>
      <c r="H403" s="56" t="s">
        <v>231</v>
      </c>
      <c r="I403" s="36" t="s">
        <v>139</v>
      </c>
      <c r="J403" s="40"/>
      <c r="K403" s="83"/>
      <c r="L403" s="83"/>
      <c r="M403" s="88">
        <v>10</v>
      </c>
      <c r="N403" s="89"/>
      <c r="O403" s="83"/>
      <c r="P403" s="83"/>
      <c r="Q403" s="83"/>
      <c r="R403" s="83"/>
      <c r="S403" s="83"/>
      <c r="T403" s="83"/>
      <c r="U403" s="83"/>
      <c r="V403" s="83"/>
      <c r="W403" s="29">
        <f t="shared" si="21"/>
        <v>10</v>
      </c>
      <c r="X403" s="49"/>
      <c r="Y403" s="38">
        <v>12.54</v>
      </c>
      <c r="Z403" s="30">
        <f t="shared" si="22"/>
        <v>130.1652</v>
      </c>
      <c r="AA403" s="37"/>
      <c r="AB403" s="32" t="s">
        <v>84</v>
      </c>
      <c r="AC403" s="35" t="s">
        <v>142</v>
      </c>
      <c r="AD403" s="36" t="s">
        <v>120</v>
      </c>
      <c r="AE403" s="36"/>
      <c r="AF403" s="35" t="s">
        <v>144</v>
      </c>
      <c r="AG403" s="35" t="s">
        <v>1198</v>
      </c>
      <c r="AH403" s="39" t="s">
        <v>229</v>
      </c>
      <c r="AI403" s="36" t="s">
        <v>141</v>
      </c>
    </row>
    <row r="404" spans="1:35" s="34" customFormat="1" ht="30" customHeight="1" x14ac:dyDescent="0.25">
      <c r="A404" s="37">
        <v>14</v>
      </c>
      <c r="B404" s="55" t="s">
        <v>927</v>
      </c>
      <c r="C404" s="55" t="s">
        <v>687</v>
      </c>
      <c r="D404" s="40"/>
      <c r="E404" s="83" t="s">
        <v>1143</v>
      </c>
      <c r="F404" s="41"/>
      <c r="G404" s="56">
        <v>796</v>
      </c>
      <c r="H404" s="56" t="s">
        <v>231</v>
      </c>
      <c r="I404" s="36" t="s">
        <v>139</v>
      </c>
      <c r="J404" s="40"/>
      <c r="K404" s="83"/>
      <c r="L404" s="83"/>
      <c r="M404" s="88">
        <v>4</v>
      </c>
      <c r="N404" s="89"/>
      <c r="O404" s="83"/>
      <c r="P404" s="83"/>
      <c r="Q404" s="83"/>
      <c r="R404" s="83"/>
      <c r="S404" s="83"/>
      <c r="T404" s="83"/>
      <c r="U404" s="83"/>
      <c r="V404" s="83"/>
      <c r="W404" s="29">
        <f t="shared" si="21"/>
        <v>4</v>
      </c>
      <c r="X404" s="49"/>
      <c r="Y404" s="38">
        <v>73.84</v>
      </c>
      <c r="Z404" s="30">
        <f t="shared" si="22"/>
        <v>306.58368000000002</v>
      </c>
      <c r="AA404" s="37"/>
      <c r="AB404" s="32" t="s">
        <v>84</v>
      </c>
      <c r="AC404" s="35" t="s">
        <v>142</v>
      </c>
      <c r="AD404" s="36" t="s">
        <v>120</v>
      </c>
      <c r="AE404" s="36"/>
      <c r="AF404" s="35" t="s">
        <v>144</v>
      </c>
      <c r="AG404" s="35" t="s">
        <v>1198</v>
      </c>
      <c r="AH404" s="39" t="s">
        <v>229</v>
      </c>
      <c r="AI404" s="36" t="s">
        <v>141</v>
      </c>
    </row>
    <row r="405" spans="1:35" s="34" customFormat="1" ht="30" customHeight="1" x14ac:dyDescent="0.25">
      <c r="A405" s="37">
        <v>14</v>
      </c>
      <c r="B405" s="55" t="s">
        <v>927</v>
      </c>
      <c r="C405" s="55" t="s">
        <v>687</v>
      </c>
      <c r="D405" s="40"/>
      <c r="E405" s="83" t="s">
        <v>1144</v>
      </c>
      <c r="F405" s="41"/>
      <c r="G405" s="56">
        <v>796</v>
      </c>
      <c r="H405" s="56" t="s">
        <v>231</v>
      </c>
      <c r="I405" s="36" t="s">
        <v>139</v>
      </c>
      <c r="J405" s="40"/>
      <c r="K405" s="83"/>
      <c r="L405" s="83"/>
      <c r="M405" s="88">
        <v>1</v>
      </c>
      <c r="N405" s="89"/>
      <c r="O405" s="83"/>
      <c r="P405" s="83"/>
      <c r="Q405" s="83"/>
      <c r="R405" s="83"/>
      <c r="S405" s="83"/>
      <c r="T405" s="83"/>
      <c r="U405" s="83"/>
      <c r="V405" s="83"/>
      <c r="W405" s="29">
        <f t="shared" si="21"/>
        <v>1</v>
      </c>
      <c r="X405" s="49"/>
      <c r="Y405" s="38">
        <v>1497.29</v>
      </c>
      <c r="Z405" s="30">
        <f t="shared" si="22"/>
        <v>1554.1870200000001</v>
      </c>
      <c r="AA405" s="37"/>
      <c r="AB405" s="32" t="s">
        <v>84</v>
      </c>
      <c r="AC405" s="35" t="s">
        <v>142</v>
      </c>
      <c r="AD405" s="36" t="s">
        <v>120</v>
      </c>
      <c r="AE405" s="36"/>
      <c r="AF405" s="35" t="s">
        <v>144</v>
      </c>
      <c r="AG405" s="35" t="s">
        <v>1198</v>
      </c>
      <c r="AH405" s="39" t="s">
        <v>229</v>
      </c>
      <c r="AI405" s="36" t="s">
        <v>141</v>
      </c>
    </row>
    <row r="406" spans="1:35" s="34" customFormat="1" ht="30" customHeight="1" x14ac:dyDescent="0.25">
      <c r="A406" s="37">
        <v>14</v>
      </c>
      <c r="B406" s="55" t="s">
        <v>927</v>
      </c>
      <c r="C406" s="55" t="s">
        <v>687</v>
      </c>
      <c r="D406" s="40"/>
      <c r="E406" s="83" t="s">
        <v>1145</v>
      </c>
      <c r="F406" s="41"/>
      <c r="G406" s="56">
        <v>796</v>
      </c>
      <c r="H406" s="56" t="s">
        <v>231</v>
      </c>
      <c r="I406" s="36" t="s">
        <v>139</v>
      </c>
      <c r="J406" s="40"/>
      <c r="K406" s="83"/>
      <c r="L406" s="83"/>
      <c r="M406" s="88">
        <v>5</v>
      </c>
      <c r="N406" s="89"/>
      <c r="O406" s="83"/>
      <c r="P406" s="83"/>
      <c r="Q406" s="83"/>
      <c r="R406" s="83"/>
      <c r="S406" s="83"/>
      <c r="T406" s="83"/>
      <c r="U406" s="83"/>
      <c r="V406" s="83"/>
      <c r="W406" s="29">
        <f t="shared" si="21"/>
        <v>5</v>
      </c>
      <c r="X406" s="49"/>
      <c r="Y406" s="38">
        <v>42.79</v>
      </c>
      <c r="Z406" s="30">
        <f t="shared" si="22"/>
        <v>222.08009999999999</v>
      </c>
      <c r="AA406" s="37"/>
      <c r="AB406" s="32" t="s">
        <v>84</v>
      </c>
      <c r="AC406" s="35" t="s">
        <v>142</v>
      </c>
      <c r="AD406" s="36" t="s">
        <v>120</v>
      </c>
      <c r="AE406" s="36"/>
      <c r="AF406" s="35" t="s">
        <v>144</v>
      </c>
      <c r="AG406" s="35" t="s">
        <v>1198</v>
      </c>
      <c r="AH406" s="39" t="s">
        <v>229</v>
      </c>
      <c r="AI406" s="36" t="s">
        <v>141</v>
      </c>
    </row>
    <row r="407" spans="1:35" s="34" customFormat="1" ht="30" customHeight="1" x14ac:dyDescent="0.25">
      <c r="A407" s="37">
        <v>14</v>
      </c>
      <c r="B407" s="55" t="s">
        <v>175</v>
      </c>
      <c r="C407" s="55" t="s">
        <v>176</v>
      </c>
      <c r="D407" s="40"/>
      <c r="E407" s="83" t="s">
        <v>715</v>
      </c>
      <c r="F407" s="41"/>
      <c r="G407" s="56">
        <v>796</v>
      </c>
      <c r="H407" s="56" t="s">
        <v>231</v>
      </c>
      <c r="I407" s="36" t="s">
        <v>139</v>
      </c>
      <c r="J407" s="40"/>
      <c r="K407" s="83">
        <v>1</v>
      </c>
      <c r="L407" s="83"/>
      <c r="M407" s="90">
        <v>1</v>
      </c>
      <c r="N407" s="83"/>
      <c r="O407" s="83"/>
      <c r="P407" s="83">
        <v>1</v>
      </c>
      <c r="Q407" s="83"/>
      <c r="R407" s="83"/>
      <c r="S407" s="83">
        <v>1</v>
      </c>
      <c r="T407" s="83"/>
      <c r="U407" s="83"/>
      <c r="V407" s="83">
        <v>1</v>
      </c>
      <c r="W407" s="29">
        <f t="shared" ref="W407:W466" si="23">SUM(J407:V407)</f>
        <v>5</v>
      </c>
      <c r="X407" s="40"/>
      <c r="Y407" s="92">
        <v>317.33</v>
      </c>
      <c r="Z407" s="93">
        <f>Y407*W407*1.038</f>
        <v>1646.9426999999998</v>
      </c>
      <c r="AA407" s="37"/>
      <c r="AB407" s="32" t="s">
        <v>84</v>
      </c>
      <c r="AC407" s="25" t="s">
        <v>142</v>
      </c>
      <c r="AD407" s="27" t="s">
        <v>120</v>
      </c>
      <c r="AE407" s="27"/>
      <c r="AF407" s="25" t="s">
        <v>144</v>
      </c>
      <c r="AG407" s="25" t="s">
        <v>1198</v>
      </c>
      <c r="AH407" s="33" t="s">
        <v>229</v>
      </c>
      <c r="AI407" s="27" t="s">
        <v>141</v>
      </c>
    </row>
    <row r="408" spans="1:35" s="34" customFormat="1" ht="30" customHeight="1" x14ac:dyDescent="0.25">
      <c r="A408" s="37">
        <v>14</v>
      </c>
      <c r="B408" s="55" t="s">
        <v>175</v>
      </c>
      <c r="C408" s="55" t="s">
        <v>176</v>
      </c>
      <c r="D408" s="40"/>
      <c r="E408" s="83" t="s">
        <v>716</v>
      </c>
      <c r="F408" s="41"/>
      <c r="G408" s="56">
        <v>796</v>
      </c>
      <c r="H408" s="56" t="s">
        <v>231</v>
      </c>
      <c r="I408" s="36" t="s">
        <v>139</v>
      </c>
      <c r="J408" s="40"/>
      <c r="K408" s="83"/>
      <c r="L408" s="83"/>
      <c r="M408" s="83"/>
      <c r="N408" s="83">
        <v>1</v>
      </c>
      <c r="O408" s="83"/>
      <c r="P408" s="83"/>
      <c r="Q408" s="83"/>
      <c r="R408" s="83">
        <v>1</v>
      </c>
      <c r="S408" s="83"/>
      <c r="T408" s="83"/>
      <c r="U408" s="83"/>
      <c r="V408" s="83">
        <v>1</v>
      </c>
      <c r="W408" s="29">
        <f t="shared" si="23"/>
        <v>3</v>
      </c>
      <c r="X408" s="40"/>
      <c r="Y408" s="92">
        <v>402</v>
      </c>
      <c r="Z408" s="93">
        <f t="shared" ref="Z408:Z471" si="24">Y408*W408*1.038</f>
        <v>1251.828</v>
      </c>
      <c r="AA408" s="37"/>
      <c r="AB408" s="32" t="s">
        <v>84</v>
      </c>
      <c r="AC408" s="25" t="s">
        <v>142</v>
      </c>
      <c r="AD408" s="27" t="s">
        <v>120</v>
      </c>
      <c r="AE408" s="27"/>
      <c r="AF408" s="25" t="s">
        <v>144</v>
      </c>
      <c r="AG408" s="25" t="s">
        <v>1198</v>
      </c>
      <c r="AH408" s="33" t="s">
        <v>229</v>
      </c>
      <c r="AI408" s="27" t="s">
        <v>141</v>
      </c>
    </row>
    <row r="409" spans="1:35" s="34" customFormat="1" ht="30" customHeight="1" x14ac:dyDescent="0.25">
      <c r="A409" s="37">
        <v>14</v>
      </c>
      <c r="B409" s="55" t="s">
        <v>175</v>
      </c>
      <c r="C409" s="55" t="s">
        <v>176</v>
      </c>
      <c r="D409" s="40"/>
      <c r="E409" s="83" t="s">
        <v>717</v>
      </c>
      <c r="F409" s="41"/>
      <c r="G409" s="56">
        <v>796</v>
      </c>
      <c r="H409" s="56" t="s">
        <v>231</v>
      </c>
      <c r="I409" s="36" t="s">
        <v>139</v>
      </c>
      <c r="J409" s="40"/>
      <c r="K409" s="83"/>
      <c r="L409" s="83">
        <v>3</v>
      </c>
      <c r="M409" s="83"/>
      <c r="N409" s="83"/>
      <c r="O409" s="83">
        <v>3</v>
      </c>
      <c r="P409" s="83"/>
      <c r="Q409" s="83"/>
      <c r="R409" s="83">
        <v>3</v>
      </c>
      <c r="S409" s="83"/>
      <c r="T409" s="83"/>
      <c r="U409" s="83">
        <v>1</v>
      </c>
      <c r="V409" s="83"/>
      <c r="W409" s="29">
        <f t="shared" si="23"/>
        <v>10</v>
      </c>
      <c r="X409" s="40"/>
      <c r="Y409" s="92">
        <v>311.33</v>
      </c>
      <c r="Z409" s="93">
        <f t="shared" si="24"/>
        <v>3231.6053999999999</v>
      </c>
      <c r="AA409" s="37"/>
      <c r="AB409" s="32" t="s">
        <v>84</v>
      </c>
      <c r="AC409" s="25" t="s">
        <v>142</v>
      </c>
      <c r="AD409" s="27" t="s">
        <v>120</v>
      </c>
      <c r="AE409" s="27"/>
      <c r="AF409" s="25" t="s">
        <v>144</v>
      </c>
      <c r="AG409" s="25" t="s">
        <v>1198</v>
      </c>
      <c r="AH409" s="33" t="s">
        <v>229</v>
      </c>
      <c r="AI409" s="27" t="s">
        <v>141</v>
      </c>
    </row>
    <row r="410" spans="1:35" s="34" customFormat="1" ht="30" customHeight="1" x14ac:dyDescent="0.25">
      <c r="A410" s="37">
        <v>14</v>
      </c>
      <c r="B410" s="55" t="s">
        <v>175</v>
      </c>
      <c r="C410" s="55" t="s">
        <v>176</v>
      </c>
      <c r="D410" s="40"/>
      <c r="E410" s="83" t="s">
        <v>718</v>
      </c>
      <c r="F410" s="41"/>
      <c r="G410" s="56">
        <v>796</v>
      </c>
      <c r="H410" s="56" t="s">
        <v>231</v>
      </c>
      <c r="I410" s="36" t="s">
        <v>139</v>
      </c>
      <c r="J410" s="40"/>
      <c r="K410" s="83"/>
      <c r="L410" s="83"/>
      <c r="M410" s="83">
        <v>3</v>
      </c>
      <c r="N410" s="83"/>
      <c r="O410" s="83"/>
      <c r="P410" s="83">
        <v>3</v>
      </c>
      <c r="Q410" s="83"/>
      <c r="R410" s="83"/>
      <c r="S410" s="83">
        <v>3</v>
      </c>
      <c r="T410" s="83"/>
      <c r="U410" s="83"/>
      <c r="V410" s="83">
        <v>3</v>
      </c>
      <c r="W410" s="29">
        <f t="shared" si="23"/>
        <v>12</v>
      </c>
      <c r="X410" s="40"/>
      <c r="Y410" s="92">
        <v>1073</v>
      </c>
      <c r="Z410" s="93">
        <f t="shared" si="24"/>
        <v>13365.288</v>
      </c>
      <c r="AA410" s="37"/>
      <c r="AB410" s="32" t="s">
        <v>84</v>
      </c>
      <c r="AC410" s="25" t="s">
        <v>142</v>
      </c>
      <c r="AD410" s="27" t="s">
        <v>120</v>
      </c>
      <c r="AE410" s="27"/>
      <c r="AF410" s="25" t="s">
        <v>144</v>
      </c>
      <c r="AG410" s="25" t="s">
        <v>1198</v>
      </c>
      <c r="AH410" s="33" t="s">
        <v>229</v>
      </c>
      <c r="AI410" s="27" t="s">
        <v>141</v>
      </c>
    </row>
    <row r="411" spans="1:35" s="34" customFormat="1" ht="30" customHeight="1" x14ac:dyDescent="0.25">
      <c r="A411" s="37">
        <v>14</v>
      </c>
      <c r="B411" s="55" t="s">
        <v>175</v>
      </c>
      <c r="C411" s="55" t="s">
        <v>176</v>
      </c>
      <c r="D411" s="40"/>
      <c r="E411" s="83" t="s">
        <v>719</v>
      </c>
      <c r="F411" s="41"/>
      <c r="G411" s="56">
        <v>796</v>
      </c>
      <c r="H411" s="56" t="s">
        <v>231</v>
      </c>
      <c r="I411" s="36" t="s">
        <v>139</v>
      </c>
      <c r="J411" s="40"/>
      <c r="K411" s="83"/>
      <c r="L411" s="83"/>
      <c r="M411" s="83">
        <v>3</v>
      </c>
      <c r="N411" s="83"/>
      <c r="O411" s="83"/>
      <c r="P411" s="83">
        <v>3</v>
      </c>
      <c r="Q411" s="83"/>
      <c r="R411" s="83"/>
      <c r="S411" s="83">
        <v>3</v>
      </c>
      <c r="T411" s="83"/>
      <c r="U411" s="83"/>
      <c r="V411" s="83">
        <v>3</v>
      </c>
      <c r="W411" s="29">
        <f t="shared" si="23"/>
        <v>12</v>
      </c>
      <c r="X411" s="40"/>
      <c r="Y411" s="92">
        <v>159.66999999999999</v>
      </c>
      <c r="Z411" s="93">
        <f t="shared" si="24"/>
        <v>1988.84952</v>
      </c>
      <c r="AA411" s="37"/>
      <c r="AB411" s="32" t="s">
        <v>84</v>
      </c>
      <c r="AC411" s="25" t="s">
        <v>142</v>
      </c>
      <c r="AD411" s="27" t="s">
        <v>120</v>
      </c>
      <c r="AE411" s="27"/>
      <c r="AF411" s="25" t="s">
        <v>144</v>
      </c>
      <c r="AG411" s="25" t="s">
        <v>1198</v>
      </c>
      <c r="AH411" s="33" t="s">
        <v>229</v>
      </c>
      <c r="AI411" s="27" t="s">
        <v>141</v>
      </c>
    </row>
    <row r="412" spans="1:35" s="34" customFormat="1" ht="30" customHeight="1" x14ac:dyDescent="0.25">
      <c r="A412" s="37">
        <v>14</v>
      </c>
      <c r="B412" s="55" t="s">
        <v>175</v>
      </c>
      <c r="C412" s="55" t="s">
        <v>176</v>
      </c>
      <c r="D412" s="40"/>
      <c r="E412" s="83" t="s">
        <v>720</v>
      </c>
      <c r="F412" s="41"/>
      <c r="G412" s="56">
        <v>796</v>
      </c>
      <c r="H412" s="56" t="s">
        <v>231</v>
      </c>
      <c r="I412" s="36" t="s">
        <v>139</v>
      </c>
      <c r="J412" s="40"/>
      <c r="K412" s="83"/>
      <c r="L412" s="83">
        <v>2</v>
      </c>
      <c r="M412" s="83"/>
      <c r="N412" s="83"/>
      <c r="O412" s="83">
        <v>2</v>
      </c>
      <c r="P412" s="83"/>
      <c r="Q412" s="83"/>
      <c r="R412" s="83">
        <v>2</v>
      </c>
      <c r="S412" s="83"/>
      <c r="T412" s="83"/>
      <c r="U412" s="83">
        <v>2</v>
      </c>
      <c r="V412" s="83"/>
      <c r="W412" s="29">
        <f t="shared" si="23"/>
        <v>8</v>
      </c>
      <c r="X412" s="40"/>
      <c r="Y412" s="92">
        <v>1398.33</v>
      </c>
      <c r="Z412" s="93">
        <f t="shared" si="24"/>
        <v>11611.732319999999</v>
      </c>
      <c r="AA412" s="37"/>
      <c r="AB412" s="32" t="s">
        <v>84</v>
      </c>
      <c r="AC412" s="25" t="s">
        <v>142</v>
      </c>
      <c r="AD412" s="27" t="s">
        <v>120</v>
      </c>
      <c r="AE412" s="27"/>
      <c r="AF412" s="25" t="s">
        <v>144</v>
      </c>
      <c r="AG412" s="25" t="s">
        <v>1198</v>
      </c>
      <c r="AH412" s="33" t="s">
        <v>229</v>
      </c>
      <c r="AI412" s="27" t="s">
        <v>141</v>
      </c>
    </row>
    <row r="413" spans="1:35" s="34" customFormat="1" ht="30" customHeight="1" x14ac:dyDescent="0.25">
      <c r="A413" s="37">
        <v>14</v>
      </c>
      <c r="B413" s="55" t="s">
        <v>175</v>
      </c>
      <c r="C413" s="55" t="s">
        <v>176</v>
      </c>
      <c r="D413" s="40"/>
      <c r="E413" s="83" t="s">
        <v>721</v>
      </c>
      <c r="F413" s="41"/>
      <c r="G413" s="56">
        <v>796</v>
      </c>
      <c r="H413" s="56" t="s">
        <v>231</v>
      </c>
      <c r="I413" s="36" t="s">
        <v>139</v>
      </c>
      <c r="J413" s="40"/>
      <c r="K413" s="83"/>
      <c r="L413" s="83">
        <v>2</v>
      </c>
      <c r="M413" s="83"/>
      <c r="N413" s="83"/>
      <c r="O413" s="83">
        <v>2</v>
      </c>
      <c r="P413" s="83"/>
      <c r="Q413" s="83"/>
      <c r="R413" s="83">
        <v>2</v>
      </c>
      <c r="S413" s="83"/>
      <c r="T413" s="83"/>
      <c r="U413" s="83">
        <v>2</v>
      </c>
      <c r="V413" s="83"/>
      <c r="W413" s="29">
        <f t="shared" si="23"/>
        <v>8</v>
      </c>
      <c r="X413" s="40"/>
      <c r="Y413" s="92">
        <v>1398.33</v>
      </c>
      <c r="Z413" s="93">
        <f t="shared" si="24"/>
        <v>11611.732319999999</v>
      </c>
      <c r="AA413" s="37"/>
      <c r="AB413" s="32" t="s">
        <v>84</v>
      </c>
      <c r="AC413" s="25" t="s">
        <v>142</v>
      </c>
      <c r="AD413" s="27" t="s">
        <v>120</v>
      </c>
      <c r="AE413" s="27"/>
      <c r="AF413" s="25" t="s">
        <v>144</v>
      </c>
      <c r="AG413" s="25" t="s">
        <v>1198</v>
      </c>
      <c r="AH413" s="33" t="s">
        <v>229</v>
      </c>
      <c r="AI413" s="27" t="s">
        <v>141</v>
      </c>
    </row>
    <row r="414" spans="1:35" s="34" customFormat="1" ht="30" customHeight="1" x14ac:dyDescent="0.25">
      <c r="A414" s="37">
        <v>14</v>
      </c>
      <c r="B414" s="55" t="s">
        <v>175</v>
      </c>
      <c r="C414" s="55" t="s">
        <v>176</v>
      </c>
      <c r="D414" s="40"/>
      <c r="E414" s="83" t="s">
        <v>722</v>
      </c>
      <c r="F414" s="41"/>
      <c r="G414" s="56">
        <v>796</v>
      </c>
      <c r="H414" s="56" t="s">
        <v>231</v>
      </c>
      <c r="I414" s="36" t="s">
        <v>139</v>
      </c>
      <c r="J414" s="40"/>
      <c r="K414" s="83"/>
      <c r="L414" s="83">
        <v>2</v>
      </c>
      <c r="M414" s="83"/>
      <c r="N414" s="83"/>
      <c r="O414" s="83">
        <v>2</v>
      </c>
      <c r="P414" s="83"/>
      <c r="Q414" s="83"/>
      <c r="R414" s="83">
        <v>2</v>
      </c>
      <c r="S414" s="83"/>
      <c r="T414" s="83"/>
      <c r="U414" s="83">
        <v>2</v>
      </c>
      <c r="V414" s="83"/>
      <c r="W414" s="29">
        <f t="shared" si="23"/>
        <v>8</v>
      </c>
      <c r="X414" s="40"/>
      <c r="Y414" s="92">
        <v>1398.33</v>
      </c>
      <c r="Z414" s="93">
        <f t="shared" si="24"/>
        <v>11611.732319999999</v>
      </c>
      <c r="AA414" s="37"/>
      <c r="AB414" s="32" t="s">
        <v>84</v>
      </c>
      <c r="AC414" s="25" t="s">
        <v>142</v>
      </c>
      <c r="AD414" s="27" t="s">
        <v>120</v>
      </c>
      <c r="AE414" s="27"/>
      <c r="AF414" s="25" t="s">
        <v>144</v>
      </c>
      <c r="AG414" s="25" t="s">
        <v>1198</v>
      </c>
      <c r="AH414" s="33" t="s">
        <v>229</v>
      </c>
      <c r="AI414" s="27" t="s">
        <v>141</v>
      </c>
    </row>
    <row r="415" spans="1:35" s="34" customFormat="1" ht="30" customHeight="1" x14ac:dyDescent="0.25">
      <c r="A415" s="37">
        <v>14</v>
      </c>
      <c r="B415" s="55" t="s">
        <v>175</v>
      </c>
      <c r="C415" s="55" t="s">
        <v>176</v>
      </c>
      <c r="D415" s="40"/>
      <c r="E415" s="83" t="s">
        <v>720</v>
      </c>
      <c r="F415" s="41"/>
      <c r="G415" s="56">
        <v>796</v>
      </c>
      <c r="H415" s="56" t="s">
        <v>231</v>
      </c>
      <c r="I415" s="36" t="s">
        <v>139</v>
      </c>
      <c r="J415" s="40"/>
      <c r="K415" s="83"/>
      <c r="L415" s="83">
        <v>2</v>
      </c>
      <c r="M415" s="83"/>
      <c r="N415" s="83"/>
      <c r="O415" s="83">
        <v>2</v>
      </c>
      <c r="P415" s="83"/>
      <c r="Q415" s="83"/>
      <c r="R415" s="83">
        <v>2</v>
      </c>
      <c r="S415" s="83"/>
      <c r="T415" s="83"/>
      <c r="U415" s="83">
        <v>2</v>
      </c>
      <c r="V415" s="83"/>
      <c r="W415" s="29">
        <f t="shared" si="23"/>
        <v>8</v>
      </c>
      <c r="X415" s="40"/>
      <c r="Y415" s="92">
        <v>1180.33</v>
      </c>
      <c r="Z415" s="93">
        <f t="shared" si="24"/>
        <v>9801.4603200000001</v>
      </c>
      <c r="AA415" s="37"/>
      <c r="AB415" s="32" t="s">
        <v>84</v>
      </c>
      <c r="AC415" s="25" t="s">
        <v>142</v>
      </c>
      <c r="AD415" s="27" t="s">
        <v>120</v>
      </c>
      <c r="AE415" s="27"/>
      <c r="AF415" s="25" t="s">
        <v>144</v>
      </c>
      <c r="AG415" s="25" t="s">
        <v>1198</v>
      </c>
      <c r="AH415" s="33" t="s">
        <v>229</v>
      </c>
      <c r="AI415" s="27" t="s">
        <v>141</v>
      </c>
    </row>
    <row r="416" spans="1:35" s="34" customFormat="1" ht="30" customHeight="1" x14ac:dyDescent="0.25">
      <c r="A416" s="37">
        <v>14</v>
      </c>
      <c r="B416" s="55" t="s">
        <v>175</v>
      </c>
      <c r="C416" s="55" t="s">
        <v>176</v>
      </c>
      <c r="D416" s="40"/>
      <c r="E416" s="83" t="s">
        <v>723</v>
      </c>
      <c r="F416" s="41"/>
      <c r="G416" s="56">
        <v>796</v>
      </c>
      <c r="H416" s="56" t="s">
        <v>231</v>
      </c>
      <c r="I416" s="36" t="s">
        <v>139</v>
      </c>
      <c r="J416" s="40"/>
      <c r="K416" s="83"/>
      <c r="L416" s="83"/>
      <c r="M416" s="83"/>
      <c r="N416" s="83">
        <v>1</v>
      </c>
      <c r="O416" s="83"/>
      <c r="P416" s="83"/>
      <c r="Q416" s="83"/>
      <c r="R416" s="83"/>
      <c r="S416" s="83"/>
      <c r="T416" s="83"/>
      <c r="U416" s="83"/>
      <c r="V416" s="83"/>
      <c r="W416" s="29">
        <f t="shared" si="23"/>
        <v>1</v>
      </c>
      <c r="X416" s="40"/>
      <c r="Y416" s="92">
        <v>7177</v>
      </c>
      <c r="Z416" s="93">
        <f t="shared" si="24"/>
        <v>7449.7260000000006</v>
      </c>
      <c r="AA416" s="37"/>
      <c r="AB416" s="32" t="s">
        <v>84</v>
      </c>
      <c r="AC416" s="25" t="s">
        <v>142</v>
      </c>
      <c r="AD416" s="27" t="s">
        <v>120</v>
      </c>
      <c r="AE416" s="27"/>
      <c r="AF416" s="25" t="s">
        <v>144</v>
      </c>
      <c r="AG416" s="25" t="s">
        <v>1198</v>
      </c>
      <c r="AH416" s="33" t="s">
        <v>229</v>
      </c>
      <c r="AI416" s="27" t="s">
        <v>141</v>
      </c>
    </row>
    <row r="417" spans="1:35" s="34" customFormat="1" ht="30" customHeight="1" x14ac:dyDescent="0.25">
      <c r="A417" s="37">
        <v>14</v>
      </c>
      <c r="B417" s="55" t="s">
        <v>175</v>
      </c>
      <c r="C417" s="55" t="s">
        <v>176</v>
      </c>
      <c r="D417" s="40"/>
      <c r="E417" s="83" t="s">
        <v>724</v>
      </c>
      <c r="F417" s="41"/>
      <c r="G417" s="56">
        <v>796</v>
      </c>
      <c r="H417" s="56" t="s">
        <v>231</v>
      </c>
      <c r="I417" s="36" t="s">
        <v>139</v>
      </c>
      <c r="J417" s="40"/>
      <c r="K417" s="83"/>
      <c r="L417" s="83"/>
      <c r="M417" s="83">
        <v>1</v>
      </c>
      <c r="N417" s="83"/>
      <c r="O417" s="83"/>
      <c r="P417" s="83"/>
      <c r="Q417" s="83"/>
      <c r="R417" s="83"/>
      <c r="S417" s="83"/>
      <c r="T417" s="83"/>
      <c r="U417" s="83"/>
      <c r="V417" s="83"/>
      <c r="W417" s="29">
        <f t="shared" si="23"/>
        <v>1</v>
      </c>
      <c r="X417" s="40"/>
      <c r="Y417" s="92">
        <v>2192.33</v>
      </c>
      <c r="Z417" s="93">
        <f t="shared" si="24"/>
        <v>2275.6385399999999</v>
      </c>
      <c r="AA417" s="37"/>
      <c r="AB417" s="32" t="s">
        <v>84</v>
      </c>
      <c r="AC417" s="25" t="s">
        <v>142</v>
      </c>
      <c r="AD417" s="27" t="s">
        <v>120</v>
      </c>
      <c r="AE417" s="27"/>
      <c r="AF417" s="25" t="s">
        <v>144</v>
      </c>
      <c r="AG417" s="25" t="s">
        <v>1198</v>
      </c>
      <c r="AH417" s="33" t="s">
        <v>229</v>
      </c>
      <c r="AI417" s="27" t="s">
        <v>141</v>
      </c>
    </row>
    <row r="418" spans="1:35" s="34" customFormat="1" ht="30" customHeight="1" x14ac:dyDescent="0.25">
      <c r="A418" s="37">
        <v>14</v>
      </c>
      <c r="B418" s="55" t="s">
        <v>175</v>
      </c>
      <c r="C418" s="55" t="s">
        <v>176</v>
      </c>
      <c r="D418" s="40"/>
      <c r="E418" s="83" t="s">
        <v>725</v>
      </c>
      <c r="F418" s="41"/>
      <c r="G418" s="56">
        <v>796</v>
      </c>
      <c r="H418" s="56" t="s">
        <v>231</v>
      </c>
      <c r="I418" s="36" t="s">
        <v>139</v>
      </c>
      <c r="J418" s="40"/>
      <c r="K418" s="83"/>
      <c r="L418" s="83"/>
      <c r="M418" s="83">
        <v>2</v>
      </c>
      <c r="N418" s="83"/>
      <c r="O418" s="83"/>
      <c r="P418" s="83"/>
      <c r="Q418" s="83">
        <v>2</v>
      </c>
      <c r="R418" s="83"/>
      <c r="S418" s="83"/>
      <c r="T418" s="83"/>
      <c r="U418" s="83">
        <v>2</v>
      </c>
      <c r="V418" s="83"/>
      <c r="W418" s="29">
        <f t="shared" si="23"/>
        <v>6</v>
      </c>
      <c r="X418" s="40"/>
      <c r="Y418" s="92">
        <v>189.33</v>
      </c>
      <c r="Z418" s="93">
        <f t="shared" si="24"/>
        <v>1179.14724</v>
      </c>
      <c r="AA418" s="37"/>
      <c r="AB418" s="32" t="s">
        <v>84</v>
      </c>
      <c r="AC418" s="25" t="s">
        <v>142</v>
      </c>
      <c r="AD418" s="27" t="s">
        <v>120</v>
      </c>
      <c r="AE418" s="27"/>
      <c r="AF418" s="25" t="s">
        <v>144</v>
      </c>
      <c r="AG418" s="25" t="s">
        <v>1198</v>
      </c>
      <c r="AH418" s="33" t="s">
        <v>229</v>
      </c>
      <c r="AI418" s="27" t="s">
        <v>141</v>
      </c>
    </row>
    <row r="419" spans="1:35" s="34" customFormat="1" ht="30" customHeight="1" x14ac:dyDescent="0.25">
      <c r="A419" s="37">
        <v>14</v>
      </c>
      <c r="B419" s="55" t="s">
        <v>175</v>
      </c>
      <c r="C419" s="55" t="s">
        <v>176</v>
      </c>
      <c r="D419" s="40"/>
      <c r="E419" s="83" t="s">
        <v>726</v>
      </c>
      <c r="F419" s="41"/>
      <c r="G419" s="56">
        <v>796</v>
      </c>
      <c r="H419" s="56" t="s">
        <v>231</v>
      </c>
      <c r="I419" s="36" t="s">
        <v>139</v>
      </c>
      <c r="J419" s="40"/>
      <c r="K419" s="83">
        <v>5</v>
      </c>
      <c r="L419" s="83">
        <v>4</v>
      </c>
      <c r="M419" s="83">
        <v>5</v>
      </c>
      <c r="N419" s="83">
        <v>4</v>
      </c>
      <c r="O419" s="83">
        <v>4</v>
      </c>
      <c r="P419" s="83">
        <v>4</v>
      </c>
      <c r="Q419" s="83">
        <v>4</v>
      </c>
      <c r="R419" s="83">
        <v>4</v>
      </c>
      <c r="S419" s="83">
        <v>4</v>
      </c>
      <c r="T419" s="83">
        <v>5</v>
      </c>
      <c r="U419" s="83">
        <v>4</v>
      </c>
      <c r="V419" s="83">
        <v>4</v>
      </c>
      <c r="W419" s="29">
        <f t="shared" si="23"/>
        <v>51</v>
      </c>
      <c r="X419" s="40"/>
      <c r="Y419" s="92">
        <v>101.33</v>
      </c>
      <c r="Z419" s="93">
        <f t="shared" si="24"/>
        <v>5364.2075400000003</v>
      </c>
      <c r="AA419" s="37"/>
      <c r="AB419" s="32" t="s">
        <v>84</v>
      </c>
      <c r="AC419" s="25" t="s">
        <v>142</v>
      </c>
      <c r="AD419" s="27" t="s">
        <v>120</v>
      </c>
      <c r="AE419" s="27"/>
      <c r="AF419" s="25" t="s">
        <v>144</v>
      </c>
      <c r="AG419" s="25" t="s">
        <v>1198</v>
      </c>
      <c r="AH419" s="33" t="s">
        <v>229</v>
      </c>
      <c r="AI419" s="27" t="s">
        <v>141</v>
      </c>
    </row>
    <row r="420" spans="1:35" s="34" customFormat="1" ht="30" customHeight="1" x14ac:dyDescent="0.25">
      <c r="A420" s="37">
        <v>14</v>
      </c>
      <c r="B420" s="55" t="s">
        <v>175</v>
      </c>
      <c r="C420" s="55" t="s">
        <v>176</v>
      </c>
      <c r="D420" s="40"/>
      <c r="E420" s="83" t="s">
        <v>727</v>
      </c>
      <c r="F420" s="41"/>
      <c r="G420" s="56">
        <v>796</v>
      </c>
      <c r="H420" s="56" t="s">
        <v>231</v>
      </c>
      <c r="I420" s="36" t="s">
        <v>139</v>
      </c>
      <c r="J420" s="40"/>
      <c r="K420" s="83">
        <v>2</v>
      </c>
      <c r="L420" s="83">
        <v>2</v>
      </c>
      <c r="M420" s="83">
        <v>2</v>
      </c>
      <c r="N420" s="83">
        <v>2</v>
      </c>
      <c r="O420" s="83">
        <v>2</v>
      </c>
      <c r="P420" s="83">
        <v>2</v>
      </c>
      <c r="Q420" s="83">
        <v>3</v>
      </c>
      <c r="R420" s="83">
        <v>2</v>
      </c>
      <c r="S420" s="83">
        <v>2</v>
      </c>
      <c r="T420" s="83">
        <v>2</v>
      </c>
      <c r="U420" s="83">
        <v>2</v>
      </c>
      <c r="V420" s="83">
        <v>2</v>
      </c>
      <c r="W420" s="29">
        <f t="shared" si="23"/>
        <v>25</v>
      </c>
      <c r="X420" s="40"/>
      <c r="Y420" s="92">
        <v>66</v>
      </c>
      <c r="Z420" s="93">
        <f t="shared" si="24"/>
        <v>1712.7</v>
      </c>
      <c r="AA420" s="37"/>
      <c r="AB420" s="32" t="s">
        <v>84</v>
      </c>
      <c r="AC420" s="25" t="s">
        <v>142</v>
      </c>
      <c r="AD420" s="27" t="s">
        <v>120</v>
      </c>
      <c r="AE420" s="27"/>
      <c r="AF420" s="25" t="s">
        <v>144</v>
      </c>
      <c r="AG420" s="25" t="s">
        <v>1198</v>
      </c>
      <c r="AH420" s="33" t="s">
        <v>229</v>
      </c>
      <c r="AI420" s="27" t="s">
        <v>141</v>
      </c>
    </row>
    <row r="421" spans="1:35" s="34" customFormat="1" ht="30" customHeight="1" x14ac:dyDescent="0.25">
      <c r="A421" s="37">
        <v>14</v>
      </c>
      <c r="B421" s="55" t="s">
        <v>175</v>
      </c>
      <c r="C421" s="55" t="s">
        <v>176</v>
      </c>
      <c r="D421" s="40"/>
      <c r="E421" s="83" t="s">
        <v>728</v>
      </c>
      <c r="F421" s="41"/>
      <c r="G421" s="56">
        <v>796</v>
      </c>
      <c r="H421" s="56" t="s">
        <v>231</v>
      </c>
      <c r="I421" s="36" t="s">
        <v>139</v>
      </c>
      <c r="J421" s="40"/>
      <c r="K421" s="83"/>
      <c r="L421" s="83"/>
      <c r="M421" s="83">
        <v>1</v>
      </c>
      <c r="N421" s="83"/>
      <c r="O421" s="83"/>
      <c r="P421" s="83"/>
      <c r="Q421" s="83"/>
      <c r="R421" s="83">
        <v>1</v>
      </c>
      <c r="S421" s="83"/>
      <c r="T421" s="83"/>
      <c r="U421" s="83"/>
      <c r="V421" s="83"/>
      <c r="W421" s="29">
        <f t="shared" si="23"/>
        <v>2</v>
      </c>
      <c r="X421" s="40"/>
      <c r="Y421" s="92">
        <v>626.66999999999996</v>
      </c>
      <c r="Z421" s="93">
        <f t="shared" si="24"/>
        <v>1300.9669199999998</v>
      </c>
      <c r="AA421" s="37"/>
      <c r="AB421" s="32" t="s">
        <v>84</v>
      </c>
      <c r="AC421" s="25" t="s">
        <v>142</v>
      </c>
      <c r="AD421" s="27" t="s">
        <v>120</v>
      </c>
      <c r="AE421" s="27"/>
      <c r="AF421" s="25" t="s">
        <v>144</v>
      </c>
      <c r="AG421" s="25" t="s">
        <v>1198</v>
      </c>
      <c r="AH421" s="33" t="s">
        <v>229</v>
      </c>
      <c r="AI421" s="27" t="s">
        <v>141</v>
      </c>
    </row>
    <row r="422" spans="1:35" s="34" customFormat="1" ht="30" customHeight="1" x14ac:dyDescent="0.25">
      <c r="A422" s="37">
        <v>14</v>
      </c>
      <c r="B422" s="55" t="s">
        <v>175</v>
      </c>
      <c r="C422" s="55" t="s">
        <v>176</v>
      </c>
      <c r="D422" s="40"/>
      <c r="E422" s="83" t="s">
        <v>729</v>
      </c>
      <c r="F422" s="41"/>
      <c r="G422" s="56">
        <v>796</v>
      </c>
      <c r="H422" s="56" t="s">
        <v>231</v>
      </c>
      <c r="I422" s="36" t="s">
        <v>139</v>
      </c>
      <c r="J422" s="40"/>
      <c r="K422" s="83"/>
      <c r="L422" s="83"/>
      <c r="M422" s="83"/>
      <c r="N422" s="83">
        <v>1</v>
      </c>
      <c r="O422" s="83"/>
      <c r="P422" s="83"/>
      <c r="Q422" s="83"/>
      <c r="R422" s="83">
        <v>1</v>
      </c>
      <c r="S422" s="83"/>
      <c r="T422" s="83"/>
      <c r="U422" s="83"/>
      <c r="V422" s="83"/>
      <c r="W422" s="29">
        <f t="shared" si="23"/>
        <v>2</v>
      </c>
      <c r="X422" s="40"/>
      <c r="Y422" s="92">
        <v>175.33</v>
      </c>
      <c r="Z422" s="93">
        <f t="shared" si="24"/>
        <v>363.98508000000004</v>
      </c>
      <c r="AA422" s="37"/>
      <c r="AB422" s="32" t="s">
        <v>84</v>
      </c>
      <c r="AC422" s="25" t="s">
        <v>142</v>
      </c>
      <c r="AD422" s="27" t="s">
        <v>120</v>
      </c>
      <c r="AE422" s="27"/>
      <c r="AF422" s="25" t="s">
        <v>144</v>
      </c>
      <c r="AG422" s="25" t="s">
        <v>1198</v>
      </c>
      <c r="AH422" s="33" t="s">
        <v>229</v>
      </c>
      <c r="AI422" s="27" t="s">
        <v>141</v>
      </c>
    </row>
    <row r="423" spans="1:35" s="34" customFormat="1" ht="30" customHeight="1" x14ac:dyDescent="0.25">
      <c r="A423" s="37">
        <v>14</v>
      </c>
      <c r="B423" s="55" t="s">
        <v>175</v>
      </c>
      <c r="C423" s="55" t="s">
        <v>176</v>
      </c>
      <c r="D423" s="40"/>
      <c r="E423" s="83" t="s">
        <v>730</v>
      </c>
      <c r="F423" s="41"/>
      <c r="G423" s="56">
        <v>796</v>
      </c>
      <c r="H423" s="56" t="s">
        <v>231</v>
      </c>
      <c r="I423" s="36" t="s">
        <v>139</v>
      </c>
      <c r="J423" s="40"/>
      <c r="K423" s="83"/>
      <c r="L423" s="83">
        <v>2</v>
      </c>
      <c r="M423" s="83"/>
      <c r="N423" s="83"/>
      <c r="O423" s="83">
        <v>2</v>
      </c>
      <c r="P423" s="83"/>
      <c r="Q423" s="83"/>
      <c r="R423" s="83">
        <v>2</v>
      </c>
      <c r="S423" s="83"/>
      <c r="T423" s="83"/>
      <c r="U423" s="83">
        <v>2</v>
      </c>
      <c r="V423" s="83"/>
      <c r="W423" s="29">
        <f t="shared" si="23"/>
        <v>8</v>
      </c>
      <c r="X423" s="40"/>
      <c r="Y423" s="92">
        <v>5800.67</v>
      </c>
      <c r="Z423" s="93">
        <f t="shared" si="24"/>
        <v>48168.763680000004</v>
      </c>
      <c r="AA423" s="37"/>
      <c r="AB423" s="32" t="s">
        <v>84</v>
      </c>
      <c r="AC423" s="25" t="s">
        <v>142</v>
      </c>
      <c r="AD423" s="27" t="s">
        <v>120</v>
      </c>
      <c r="AE423" s="27"/>
      <c r="AF423" s="25" t="s">
        <v>144</v>
      </c>
      <c r="AG423" s="25" t="s">
        <v>1198</v>
      </c>
      <c r="AH423" s="33" t="s">
        <v>229</v>
      </c>
      <c r="AI423" s="27" t="s">
        <v>141</v>
      </c>
    </row>
    <row r="424" spans="1:35" s="34" customFormat="1" ht="30" customHeight="1" x14ac:dyDescent="0.25">
      <c r="A424" s="37">
        <v>14</v>
      </c>
      <c r="B424" s="55" t="s">
        <v>175</v>
      </c>
      <c r="C424" s="55" t="s">
        <v>176</v>
      </c>
      <c r="D424" s="40"/>
      <c r="E424" s="83" t="s">
        <v>731</v>
      </c>
      <c r="F424" s="41"/>
      <c r="G424" s="56">
        <v>796</v>
      </c>
      <c r="H424" s="56" t="s">
        <v>231</v>
      </c>
      <c r="I424" s="36" t="s">
        <v>139</v>
      </c>
      <c r="J424" s="40"/>
      <c r="K424" s="83"/>
      <c r="L424" s="83">
        <v>2</v>
      </c>
      <c r="M424" s="83"/>
      <c r="N424" s="83"/>
      <c r="O424" s="83">
        <v>2</v>
      </c>
      <c r="P424" s="83"/>
      <c r="Q424" s="83"/>
      <c r="R424" s="83">
        <v>2</v>
      </c>
      <c r="S424" s="83"/>
      <c r="T424" s="83"/>
      <c r="U424" s="83">
        <v>2</v>
      </c>
      <c r="V424" s="83"/>
      <c r="W424" s="29">
        <f t="shared" si="23"/>
        <v>8</v>
      </c>
      <c r="X424" s="40"/>
      <c r="Y424" s="92">
        <v>207.67</v>
      </c>
      <c r="Z424" s="93">
        <f t="shared" si="24"/>
        <v>1724.4916799999999</v>
      </c>
      <c r="AA424" s="37"/>
      <c r="AB424" s="32" t="s">
        <v>84</v>
      </c>
      <c r="AC424" s="25" t="s">
        <v>142</v>
      </c>
      <c r="AD424" s="27" t="s">
        <v>120</v>
      </c>
      <c r="AE424" s="27"/>
      <c r="AF424" s="25" t="s">
        <v>144</v>
      </c>
      <c r="AG424" s="25" t="s">
        <v>1198</v>
      </c>
      <c r="AH424" s="33" t="s">
        <v>229</v>
      </c>
      <c r="AI424" s="27" t="s">
        <v>141</v>
      </c>
    </row>
    <row r="425" spans="1:35" s="34" customFormat="1" ht="30" customHeight="1" x14ac:dyDescent="0.25">
      <c r="A425" s="37">
        <v>14</v>
      </c>
      <c r="B425" s="55" t="s">
        <v>175</v>
      </c>
      <c r="C425" s="55" t="s">
        <v>176</v>
      </c>
      <c r="D425" s="40"/>
      <c r="E425" s="83" t="s">
        <v>732</v>
      </c>
      <c r="F425" s="41"/>
      <c r="G425" s="56">
        <v>796</v>
      </c>
      <c r="H425" s="56" t="s">
        <v>231</v>
      </c>
      <c r="I425" s="36" t="s">
        <v>139</v>
      </c>
      <c r="J425" s="40"/>
      <c r="K425" s="83"/>
      <c r="L425" s="83">
        <v>2</v>
      </c>
      <c r="M425" s="83"/>
      <c r="N425" s="83"/>
      <c r="O425" s="83">
        <v>2</v>
      </c>
      <c r="P425" s="83"/>
      <c r="Q425" s="83"/>
      <c r="R425" s="83">
        <v>2</v>
      </c>
      <c r="S425" s="83"/>
      <c r="T425" s="83"/>
      <c r="U425" s="83">
        <v>2</v>
      </c>
      <c r="V425" s="83"/>
      <c r="W425" s="29">
        <f t="shared" si="23"/>
        <v>8</v>
      </c>
      <c r="X425" s="40"/>
      <c r="Y425" s="92">
        <v>1107.67</v>
      </c>
      <c r="Z425" s="93">
        <f t="shared" si="24"/>
        <v>9198.0916800000014</v>
      </c>
      <c r="AA425" s="37"/>
      <c r="AB425" s="32" t="s">
        <v>84</v>
      </c>
      <c r="AC425" s="25" t="s">
        <v>142</v>
      </c>
      <c r="AD425" s="27" t="s">
        <v>120</v>
      </c>
      <c r="AE425" s="27"/>
      <c r="AF425" s="25" t="s">
        <v>144</v>
      </c>
      <c r="AG425" s="25" t="s">
        <v>1198</v>
      </c>
      <c r="AH425" s="33" t="s">
        <v>229</v>
      </c>
      <c r="AI425" s="27" t="s">
        <v>141</v>
      </c>
    </row>
    <row r="426" spans="1:35" s="34" customFormat="1" ht="30" customHeight="1" x14ac:dyDescent="0.25">
      <c r="A426" s="37">
        <v>14</v>
      </c>
      <c r="B426" s="55" t="s">
        <v>175</v>
      </c>
      <c r="C426" s="55" t="s">
        <v>176</v>
      </c>
      <c r="D426" s="40"/>
      <c r="E426" s="83" t="s">
        <v>733</v>
      </c>
      <c r="F426" s="41"/>
      <c r="G426" s="56">
        <v>796</v>
      </c>
      <c r="H426" s="56" t="s">
        <v>231</v>
      </c>
      <c r="I426" s="36" t="s">
        <v>139</v>
      </c>
      <c r="J426" s="40"/>
      <c r="K426" s="83">
        <v>1</v>
      </c>
      <c r="L426" s="83"/>
      <c r="M426" s="83"/>
      <c r="N426" s="83"/>
      <c r="O426" s="83"/>
      <c r="P426" s="83">
        <v>1</v>
      </c>
      <c r="Q426" s="83"/>
      <c r="R426" s="83"/>
      <c r="S426" s="83"/>
      <c r="T426" s="83"/>
      <c r="U426" s="83"/>
      <c r="V426" s="83"/>
      <c r="W426" s="29">
        <f t="shared" si="23"/>
        <v>2</v>
      </c>
      <c r="X426" s="40"/>
      <c r="Y426" s="92">
        <v>196</v>
      </c>
      <c r="Z426" s="93">
        <f t="shared" si="24"/>
        <v>406.89600000000002</v>
      </c>
      <c r="AA426" s="37"/>
      <c r="AB426" s="32" t="s">
        <v>84</v>
      </c>
      <c r="AC426" s="25" t="s">
        <v>142</v>
      </c>
      <c r="AD426" s="27" t="s">
        <v>120</v>
      </c>
      <c r="AE426" s="27"/>
      <c r="AF426" s="25" t="s">
        <v>144</v>
      </c>
      <c r="AG426" s="25" t="s">
        <v>1198</v>
      </c>
      <c r="AH426" s="33" t="s">
        <v>229</v>
      </c>
      <c r="AI426" s="27" t="s">
        <v>141</v>
      </c>
    </row>
    <row r="427" spans="1:35" s="34" customFormat="1" ht="30" customHeight="1" x14ac:dyDescent="0.25">
      <c r="A427" s="37">
        <v>14</v>
      </c>
      <c r="B427" s="55" t="s">
        <v>175</v>
      </c>
      <c r="C427" s="55" t="s">
        <v>176</v>
      </c>
      <c r="D427" s="40"/>
      <c r="E427" s="83" t="s">
        <v>734</v>
      </c>
      <c r="F427" s="41"/>
      <c r="G427" s="56">
        <v>796</v>
      </c>
      <c r="H427" s="56" t="s">
        <v>231</v>
      </c>
      <c r="I427" s="36" t="s">
        <v>139</v>
      </c>
      <c r="J427" s="40"/>
      <c r="K427" s="83"/>
      <c r="L427" s="83">
        <v>1</v>
      </c>
      <c r="M427" s="83">
        <v>1</v>
      </c>
      <c r="N427" s="83">
        <v>1</v>
      </c>
      <c r="O427" s="83">
        <v>1</v>
      </c>
      <c r="P427" s="83">
        <v>1</v>
      </c>
      <c r="Q427" s="83">
        <v>1</v>
      </c>
      <c r="R427" s="83">
        <v>1</v>
      </c>
      <c r="S427" s="83">
        <v>1</v>
      </c>
      <c r="T427" s="83">
        <v>1</v>
      </c>
      <c r="U427" s="83">
        <v>1</v>
      </c>
      <c r="V427" s="83"/>
      <c r="W427" s="29">
        <f t="shared" si="23"/>
        <v>10</v>
      </c>
      <c r="X427" s="40"/>
      <c r="Y427" s="92">
        <v>693.67</v>
      </c>
      <c r="Z427" s="93">
        <f t="shared" si="24"/>
        <v>7200.2946000000002</v>
      </c>
      <c r="AA427" s="37"/>
      <c r="AB427" s="32" t="s">
        <v>84</v>
      </c>
      <c r="AC427" s="25" t="s">
        <v>142</v>
      </c>
      <c r="AD427" s="27" t="s">
        <v>120</v>
      </c>
      <c r="AE427" s="27"/>
      <c r="AF427" s="25" t="s">
        <v>144</v>
      </c>
      <c r="AG427" s="25" t="s">
        <v>1198</v>
      </c>
      <c r="AH427" s="33" t="s">
        <v>229</v>
      </c>
      <c r="AI427" s="27" t="s">
        <v>141</v>
      </c>
    </row>
    <row r="428" spans="1:35" s="34" customFormat="1" ht="30" customHeight="1" x14ac:dyDescent="0.25">
      <c r="A428" s="37">
        <v>14</v>
      </c>
      <c r="B428" s="55" t="s">
        <v>175</v>
      </c>
      <c r="C428" s="55" t="s">
        <v>176</v>
      </c>
      <c r="D428" s="40"/>
      <c r="E428" s="83" t="s">
        <v>735</v>
      </c>
      <c r="F428" s="41"/>
      <c r="G428" s="56">
        <v>796</v>
      </c>
      <c r="H428" s="56" t="s">
        <v>231</v>
      </c>
      <c r="I428" s="36" t="s">
        <v>139</v>
      </c>
      <c r="J428" s="40"/>
      <c r="K428" s="83"/>
      <c r="L428" s="83">
        <v>1</v>
      </c>
      <c r="M428" s="83">
        <v>1</v>
      </c>
      <c r="N428" s="83">
        <v>1</v>
      </c>
      <c r="O428" s="83">
        <v>1</v>
      </c>
      <c r="P428" s="83">
        <v>1</v>
      </c>
      <c r="Q428" s="83">
        <v>1</v>
      </c>
      <c r="R428" s="83">
        <v>1</v>
      </c>
      <c r="S428" s="83">
        <v>1</v>
      </c>
      <c r="T428" s="83">
        <v>1</v>
      </c>
      <c r="U428" s="83">
        <v>1</v>
      </c>
      <c r="V428" s="83"/>
      <c r="W428" s="29">
        <f t="shared" si="23"/>
        <v>10</v>
      </c>
      <c r="X428" s="40"/>
      <c r="Y428" s="92">
        <v>693.67</v>
      </c>
      <c r="Z428" s="93">
        <f t="shared" si="24"/>
        <v>7200.2946000000002</v>
      </c>
      <c r="AA428" s="37"/>
      <c r="AB428" s="32" t="s">
        <v>84</v>
      </c>
      <c r="AC428" s="25" t="s">
        <v>142</v>
      </c>
      <c r="AD428" s="27" t="s">
        <v>120</v>
      </c>
      <c r="AE428" s="27"/>
      <c r="AF428" s="25" t="s">
        <v>144</v>
      </c>
      <c r="AG428" s="25" t="s">
        <v>1198</v>
      </c>
      <c r="AH428" s="33" t="s">
        <v>229</v>
      </c>
      <c r="AI428" s="27" t="s">
        <v>141</v>
      </c>
    </row>
    <row r="429" spans="1:35" s="34" customFormat="1" ht="30" customHeight="1" x14ac:dyDescent="0.25">
      <c r="A429" s="37">
        <v>14</v>
      </c>
      <c r="B429" s="55" t="s">
        <v>175</v>
      </c>
      <c r="C429" s="55" t="s">
        <v>176</v>
      </c>
      <c r="D429" s="40"/>
      <c r="E429" s="83" t="s">
        <v>736</v>
      </c>
      <c r="F429" s="41"/>
      <c r="G429" s="56">
        <v>796</v>
      </c>
      <c r="H429" s="56" t="s">
        <v>231</v>
      </c>
      <c r="I429" s="36" t="s">
        <v>139</v>
      </c>
      <c r="J429" s="40"/>
      <c r="K429" s="83">
        <v>10</v>
      </c>
      <c r="L429" s="83">
        <v>10</v>
      </c>
      <c r="M429" s="83">
        <v>10</v>
      </c>
      <c r="N429" s="83">
        <v>10</v>
      </c>
      <c r="O429" s="83">
        <v>10</v>
      </c>
      <c r="P429" s="83">
        <v>10</v>
      </c>
      <c r="Q429" s="83">
        <v>10</v>
      </c>
      <c r="R429" s="83">
        <v>10</v>
      </c>
      <c r="S429" s="83">
        <v>10</v>
      </c>
      <c r="T429" s="83">
        <v>10</v>
      </c>
      <c r="U429" s="83">
        <v>10</v>
      </c>
      <c r="V429" s="83">
        <v>10</v>
      </c>
      <c r="W429" s="29">
        <f t="shared" si="23"/>
        <v>120</v>
      </c>
      <c r="X429" s="40"/>
      <c r="Y429" s="92">
        <v>372.33</v>
      </c>
      <c r="Z429" s="93">
        <f t="shared" si="24"/>
        <v>46377.424800000001</v>
      </c>
      <c r="AA429" s="37"/>
      <c r="AB429" s="32" t="s">
        <v>84</v>
      </c>
      <c r="AC429" s="25" t="s">
        <v>142</v>
      </c>
      <c r="AD429" s="27" t="s">
        <v>120</v>
      </c>
      <c r="AE429" s="27"/>
      <c r="AF429" s="25" t="s">
        <v>144</v>
      </c>
      <c r="AG429" s="25" t="s">
        <v>1198</v>
      </c>
      <c r="AH429" s="33" t="s">
        <v>229</v>
      </c>
      <c r="AI429" s="27" t="s">
        <v>141</v>
      </c>
    </row>
    <row r="430" spans="1:35" s="34" customFormat="1" ht="30" customHeight="1" x14ac:dyDescent="0.25">
      <c r="A430" s="37">
        <v>14</v>
      </c>
      <c r="B430" s="55" t="s">
        <v>175</v>
      </c>
      <c r="C430" s="55" t="s">
        <v>176</v>
      </c>
      <c r="D430" s="40"/>
      <c r="E430" s="83" t="s">
        <v>737</v>
      </c>
      <c r="F430" s="41"/>
      <c r="G430" s="56">
        <v>796</v>
      </c>
      <c r="H430" s="56" t="s">
        <v>231</v>
      </c>
      <c r="I430" s="36" t="s">
        <v>139</v>
      </c>
      <c r="J430" s="40"/>
      <c r="K430" s="83"/>
      <c r="L430" s="83"/>
      <c r="M430" s="83">
        <v>1</v>
      </c>
      <c r="N430" s="83"/>
      <c r="O430" s="83"/>
      <c r="P430" s="83">
        <v>1</v>
      </c>
      <c r="Q430" s="83"/>
      <c r="R430" s="83"/>
      <c r="S430" s="83">
        <v>1</v>
      </c>
      <c r="T430" s="83"/>
      <c r="U430" s="83"/>
      <c r="V430" s="83">
        <v>1</v>
      </c>
      <c r="W430" s="29">
        <f t="shared" si="23"/>
        <v>4</v>
      </c>
      <c r="X430" s="40"/>
      <c r="Y430" s="92">
        <v>400</v>
      </c>
      <c r="Z430" s="93">
        <f t="shared" si="24"/>
        <v>1660.8</v>
      </c>
      <c r="AA430" s="37"/>
      <c r="AB430" s="32" t="s">
        <v>84</v>
      </c>
      <c r="AC430" s="25" t="s">
        <v>142</v>
      </c>
      <c r="AD430" s="27" t="s">
        <v>120</v>
      </c>
      <c r="AE430" s="27"/>
      <c r="AF430" s="25" t="s">
        <v>144</v>
      </c>
      <c r="AG430" s="25" t="s">
        <v>1198</v>
      </c>
      <c r="AH430" s="33" t="s">
        <v>229</v>
      </c>
      <c r="AI430" s="27" t="s">
        <v>141</v>
      </c>
    </row>
    <row r="431" spans="1:35" s="34" customFormat="1" ht="30" customHeight="1" x14ac:dyDescent="0.25">
      <c r="A431" s="37">
        <v>14</v>
      </c>
      <c r="B431" s="55" t="s">
        <v>175</v>
      </c>
      <c r="C431" s="55" t="s">
        <v>176</v>
      </c>
      <c r="D431" s="40"/>
      <c r="E431" s="83" t="s">
        <v>738</v>
      </c>
      <c r="F431" s="41"/>
      <c r="G431" s="56">
        <v>796</v>
      </c>
      <c r="H431" s="56" t="s">
        <v>231</v>
      </c>
      <c r="I431" s="36" t="s">
        <v>139</v>
      </c>
      <c r="J431" s="40"/>
      <c r="K431" s="83"/>
      <c r="L431" s="83"/>
      <c r="M431" s="83"/>
      <c r="N431" s="83">
        <v>1</v>
      </c>
      <c r="O431" s="83"/>
      <c r="P431" s="83"/>
      <c r="Q431" s="83"/>
      <c r="R431" s="83">
        <v>1</v>
      </c>
      <c r="S431" s="83"/>
      <c r="T431" s="83"/>
      <c r="U431" s="83"/>
      <c r="V431" s="83">
        <v>1</v>
      </c>
      <c r="W431" s="29">
        <f t="shared" si="23"/>
        <v>3</v>
      </c>
      <c r="X431" s="40"/>
      <c r="Y431" s="92">
        <v>841.67</v>
      </c>
      <c r="Z431" s="93">
        <f t="shared" si="24"/>
        <v>2620.96038</v>
      </c>
      <c r="AA431" s="37"/>
      <c r="AB431" s="32" t="s">
        <v>84</v>
      </c>
      <c r="AC431" s="25" t="s">
        <v>142</v>
      </c>
      <c r="AD431" s="27" t="s">
        <v>120</v>
      </c>
      <c r="AE431" s="27"/>
      <c r="AF431" s="25" t="s">
        <v>144</v>
      </c>
      <c r="AG431" s="25" t="s">
        <v>1198</v>
      </c>
      <c r="AH431" s="33" t="s">
        <v>229</v>
      </c>
      <c r="AI431" s="27" t="s">
        <v>141</v>
      </c>
    </row>
    <row r="432" spans="1:35" s="34" customFormat="1" ht="30" customHeight="1" x14ac:dyDescent="0.25">
      <c r="A432" s="37">
        <v>14</v>
      </c>
      <c r="B432" s="55" t="s">
        <v>175</v>
      </c>
      <c r="C432" s="55" t="s">
        <v>176</v>
      </c>
      <c r="D432" s="40"/>
      <c r="E432" s="83" t="s">
        <v>739</v>
      </c>
      <c r="F432" s="41"/>
      <c r="G432" s="56">
        <v>796</v>
      </c>
      <c r="H432" s="56" t="s">
        <v>231</v>
      </c>
      <c r="I432" s="36" t="s">
        <v>139</v>
      </c>
      <c r="J432" s="40"/>
      <c r="K432" s="83"/>
      <c r="L432" s="83"/>
      <c r="M432" s="83">
        <v>1</v>
      </c>
      <c r="N432" s="83"/>
      <c r="O432" s="83"/>
      <c r="P432" s="83">
        <v>1</v>
      </c>
      <c r="Q432" s="83"/>
      <c r="R432" s="83"/>
      <c r="S432" s="83">
        <v>1</v>
      </c>
      <c r="T432" s="83"/>
      <c r="U432" s="83"/>
      <c r="V432" s="83">
        <v>1</v>
      </c>
      <c r="W432" s="29">
        <f t="shared" si="23"/>
        <v>4</v>
      </c>
      <c r="X432" s="40"/>
      <c r="Y432" s="92">
        <v>186.33</v>
      </c>
      <c r="Z432" s="93">
        <f t="shared" si="24"/>
        <v>773.6421600000001</v>
      </c>
      <c r="AA432" s="37"/>
      <c r="AB432" s="32" t="s">
        <v>84</v>
      </c>
      <c r="AC432" s="25" t="s">
        <v>142</v>
      </c>
      <c r="AD432" s="27" t="s">
        <v>120</v>
      </c>
      <c r="AE432" s="27"/>
      <c r="AF432" s="25" t="s">
        <v>144</v>
      </c>
      <c r="AG432" s="25" t="s">
        <v>1198</v>
      </c>
      <c r="AH432" s="33" t="s">
        <v>229</v>
      </c>
      <c r="AI432" s="27" t="s">
        <v>141</v>
      </c>
    </row>
    <row r="433" spans="1:35" s="34" customFormat="1" ht="30" customHeight="1" x14ac:dyDescent="0.25">
      <c r="A433" s="37">
        <v>14</v>
      </c>
      <c r="B433" s="55" t="s">
        <v>175</v>
      </c>
      <c r="C433" s="55" t="s">
        <v>176</v>
      </c>
      <c r="D433" s="40"/>
      <c r="E433" s="83" t="s">
        <v>740</v>
      </c>
      <c r="F433" s="41"/>
      <c r="G433" s="56">
        <v>796</v>
      </c>
      <c r="H433" s="56" t="s">
        <v>231</v>
      </c>
      <c r="I433" s="36" t="s">
        <v>139</v>
      </c>
      <c r="J433" s="40"/>
      <c r="K433" s="83"/>
      <c r="L433" s="83"/>
      <c r="M433" s="83"/>
      <c r="N433" s="83"/>
      <c r="O433" s="83">
        <v>1</v>
      </c>
      <c r="P433" s="83"/>
      <c r="Q433" s="83"/>
      <c r="R433" s="83"/>
      <c r="S433" s="83"/>
      <c r="T433" s="83"/>
      <c r="U433" s="83"/>
      <c r="V433" s="83"/>
      <c r="W433" s="29">
        <f t="shared" si="23"/>
        <v>1</v>
      </c>
      <c r="X433" s="40"/>
      <c r="Y433" s="92">
        <v>87.67</v>
      </c>
      <c r="Z433" s="93">
        <f t="shared" si="24"/>
        <v>91.001460000000009</v>
      </c>
      <c r="AA433" s="37"/>
      <c r="AB433" s="32" t="s">
        <v>84</v>
      </c>
      <c r="AC433" s="25" t="s">
        <v>142</v>
      </c>
      <c r="AD433" s="27" t="s">
        <v>120</v>
      </c>
      <c r="AE433" s="27"/>
      <c r="AF433" s="25" t="s">
        <v>144</v>
      </c>
      <c r="AG433" s="25" t="s">
        <v>1198</v>
      </c>
      <c r="AH433" s="33" t="s">
        <v>229</v>
      </c>
      <c r="AI433" s="27" t="s">
        <v>141</v>
      </c>
    </row>
    <row r="434" spans="1:35" s="34" customFormat="1" ht="30" customHeight="1" x14ac:dyDescent="0.25">
      <c r="A434" s="37">
        <v>14</v>
      </c>
      <c r="B434" s="55" t="s">
        <v>175</v>
      </c>
      <c r="C434" s="55" t="s">
        <v>176</v>
      </c>
      <c r="D434" s="40"/>
      <c r="E434" s="83" t="s">
        <v>741</v>
      </c>
      <c r="F434" s="41"/>
      <c r="G434" s="56">
        <v>796</v>
      </c>
      <c r="H434" s="56" t="s">
        <v>231</v>
      </c>
      <c r="I434" s="36" t="s">
        <v>139</v>
      </c>
      <c r="J434" s="40"/>
      <c r="K434" s="83">
        <v>1</v>
      </c>
      <c r="L434" s="83"/>
      <c r="M434" s="83"/>
      <c r="N434" s="83"/>
      <c r="O434" s="83"/>
      <c r="P434" s="83">
        <v>1</v>
      </c>
      <c r="Q434" s="83"/>
      <c r="R434" s="83"/>
      <c r="S434" s="83"/>
      <c r="T434" s="83"/>
      <c r="U434" s="83"/>
      <c r="V434" s="83"/>
      <c r="W434" s="29">
        <f t="shared" si="23"/>
        <v>2</v>
      </c>
      <c r="X434" s="40"/>
      <c r="Y434" s="92">
        <v>518.33000000000004</v>
      </c>
      <c r="Z434" s="93">
        <f t="shared" si="24"/>
        <v>1076.0530800000001</v>
      </c>
      <c r="AA434" s="37"/>
      <c r="AB434" s="32" t="s">
        <v>84</v>
      </c>
      <c r="AC434" s="25" t="s">
        <v>142</v>
      </c>
      <c r="AD434" s="27" t="s">
        <v>120</v>
      </c>
      <c r="AE434" s="27"/>
      <c r="AF434" s="25" t="s">
        <v>144</v>
      </c>
      <c r="AG434" s="25" t="s">
        <v>1198</v>
      </c>
      <c r="AH434" s="33" t="s">
        <v>229</v>
      </c>
      <c r="AI434" s="27" t="s">
        <v>141</v>
      </c>
    </row>
    <row r="435" spans="1:35" s="34" customFormat="1" ht="30" customHeight="1" x14ac:dyDescent="0.25">
      <c r="A435" s="37">
        <v>14</v>
      </c>
      <c r="B435" s="55" t="s">
        <v>175</v>
      </c>
      <c r="C435" s="55" t="s">
        <v>176</v>
      </c>
      <c r="D435" s="40"/>
      <c r="E435" s="83" t="s">
        <v>742</v>
      </c>
      <c r="F435" s="41"/>
      <c r="G435" s="56">
        <v>796</v>
      </c>
      <c r="H435" s="56" t="s">
        <v>231</v>
      </c>
      <c r="I435" s="36" t="s">
        <v>139</v>
      </c>
      <c r="J435" s="40"/>
      <c r="K435" s="83">
        <v>1</v>
      </c>
      <c r="L435" s="83">
        <v>1</v>
      </c>
      <c r="M435" s="83">
        <v>1</v>
      </c>
      <c r="N435" s="83">
        <v>1</v>
      </c>
      <c r="O435" s="83">
        <v>1</v>
      </c>
      <c r="P435" s="83">
        <v>1</v>
      </c>
      <c r="Q435" s="83">
        <v>1</v>
      </c>
      <c r="R435" s="83">
        <v>1</v>
      </c>
      <c r="S435" s="83">
        <v>1</v>
      </c>
      <c r="T435" s="83">
        <v>1</v>
      </c>
      <c r="U435" s="83">
        <v>1</v>
      </c>
      <c r="V435" s="83">
        <v>1</v>
      </c>
      <c r="W435" s="29">
        <f t="shared" si="23"/>
        <v>12</v>
      </c>
      <c r="X435" s="40"/>
      <c r="Y435" s="92">
        <v>140.66999999999999</v>
      </c>
      <c r="Z435" s="93">
        <f t="shared" si="24"/>
        <v>1752.18552</v>
      </c>
      <c r="AA435" s="37"/>
      <c r="AB435" s="32" t="s">
        <v>84</v>
      </c>
      <c r="AC435" s="25" t="s">
        <v>142</v>
      </c>
      <c r="AD435" s="27" t="s">
        <v>120</v>
      </c>
      <c r="AE435" s="27"/>
      <c r="AF435" s="25" t="s">
        <v>144</v>
      </c>
      <c r="AG435" s="25" t="s">
        <v>1198</v>
      </c>
      <c r="AH435" s="33" t="s">
        <v>229</v>
      </c>
      <c r="AI435" s="27" t="s">
        <v>141</v>
      </c>
    </row>
    <row r="436" spans="1:35" s="34" customFormat="1" ht="30" customHeight="1" x14ac:dyDescent="0.25">
      <c r="A436" s="37">
        <v>14</v>
      </c>
      <c r="B436" s="55" t="s">
        <v>175</v>
      </c>
      <c r="C436" s="55" t="s">
        <v>176</v>
      </c>
      <c r="D436" s="40"/>
      <c r="E436" s="83" t="s">
        <v>743</v>
      </c>
      <c r="F436" s="41"/>
      <c r="G436" s="56">
        <v>796</v>
      </c>
      <c r="H436" s="56" t="s">
        <v>231</v>
      </c>
      <c r="I436" s="36" t="s">
        <v>139</v>
      </c>
      <c r="J436" s="40"/>
      <c r="K436" s="83">
        <v>1</v>
      </c>
      <c r="L436" s="83">
        <v>1</v>
      </c>
      <c r="M436" s="83">
        <v>1</v>
      </c>
      <c r="N436" s="83">
        <v>1</v>
      </c>
      <c r="O436" s="83">
        <v>1</v>
      </c>
      <c r="P436" s="83">
        <v>1</v>
      </c>
      <c r="Q436" s="83">
        <v>1</v>
      </c>
      <c r="R436" s="83">
        <v>1</v>
      </c>
      <c r="S436" s="83">
        <v>1</v>
      </c>
      <c r="T436" s="83">
        <v>1</v>
      </c>
      <c r="U436" s="83">
        <v>1</v>
      </c>
      <c r="V436" s="83">
        <v>1</v>
      </c>
      <c r="W436" s="29">
        <f t="shared" si="23"/>
        <v>12</v>
      </c>
      <c r="X436" s="40"/>
      <c r="Y436" s="92">
        <v>142.66999999999999</v>
      </c>
      <c r="Z436" s="93">
        <f t="shared" si="24"/>
        <v>1777.09752</v>
      </c>
      <c r="AA436" s="37"/>
      <c r="AB436" s="32" t="s">
        <v>84</v>
      </c>
      <c r="AC436" s="25" t="s">
        <v>142</v>
      </c>
      <c r="AD436" s="27" t="s">
        <v>120</v>
      </c>
      <c r="AE436" s="27"/>
      <c r="AF436" s="25" t="s">
        <v>144</v>
      </c>
      <c r="AG436" s="25" t="s">
        <v>1198</v>
      </c>
      <c r="AH436" s="33" t="s">
        <v>229</v>
      </c>
      <c r="AI436" s="27" t="s">
        <v>141</v>
      </c>
    </row>
    <row r="437" spans="1:35" s="34" customFormat="1" ht="30" customHeight="1" x14ac:dyDescent="0.25">
      <c r="A437" s="37">
        <v>14</v>
      </c>
      <c r="B437" s="55" t="s">
        <v>175</v>
      </c>
      <c r="C437" s="55" t="s">
        <v>176</v>
      </c>
      <c r="D437" s="40"/>
      <c r="E437" s="83" t="s">
        <v>744</v>
      </c>
      <c r="F437" s="41"/>
      <c r="G437" s="56">
        <v>796</v>
      </c>
      <c r="H437" s="56" t="s">
        <v>231</v>
      </c>
      <c r="I437" s="36" t="s">
        <v>139</v>
      </c>
      <c r="J437" s="40"/>
      <c r="K437" s="83">
        <v>1</v>
      </c>
      <c r="L437" s="83">
        <v>1</v>
      </c>
      <c r="M437" s="83">
        <v>1</v>
      </c>
      <c r="N437" s="83">
        <v>1</v>
      </c>
      <c r="O437" s="83">
        <v>1</v>
      </c>
      <c r="P437" s="83">
        <v>1</v>
      </c>
      <c r="Q437" s="83">
        <v>1</v>
      </c>
      <c r="R437" s="83">
        <v>1</v>
      </c>
      <c r="S437" s="83">
        <v>1</v>
      </c>
      <c r="T437" s="83">
        <v>1</v>
      </c>
      <c r="U437" s="83">
        <v>1</v>
      </c>
      <c r="V437" s="83">
        <v>1</v>
      </c>
      <c r="W437" s="29">
        <f t="shared" si="23"/>
        <v>12</v>
      </c>
      <c r="X437" s="40"/>
      <c r="Y437" s="92">
        <v>61</v>
      </c>
      <c r="Z437" s="93">
        <f t="shared" si="24"/>
        <v>759.81600000000003</v>
      </c>
      <c r="AA437" s="37"/>
      <c r="AB437" s="32" t="s">
        <v>84</v>
      </c>
      <c r="AC437" s="25" t="s">
        <v>142</v>
      </c>
      <c r="AD437" s="27" t="s">
        <v>120</v>
      </c>
      <c r="AE437" s="27"/>
      <c r="AF437" s="25" t="s">
        <v>144</v>
      </c>
      <c r="AG437" s="25" t="s">
        <v>1198</v>
      </c>
      <c r="AH437" s="33" t="s">
        <v>229</v>
      </c>
      <c r="AI437" s="27" t="s">
        <v>141</v>
      </c>
    </row>
    <row r="438" spans="1:35" s="34" customFormat="1" ht="30" customHeight="1" x14ac:dyDescent="0.25">
      <c r="A438" s="37">
        <v>14</v>
      </c>
      <c r="B438" s="55" t="s">
        <v>175</v>
      </c>
      <c r="C438" s="55" t="s">
        <v>176</v>
      </c>
      <c r="D438" s="40"/>
      <c r="E438" s="83" t="s">
        <v>745</v>
      </c>
      <c r="F438" s="41"/>
      <c r="G438" s="56">
        <v>796</v>
      </c>
      <c r="H438" s="56" t="s">
        <v>231</v>
      </c>
      <c r="I438" s="36" t="s">
        <v>139</v>
      </c>
      <c r="J438" s="40"/>
      <c r="K438" s="83">
        <v>1</v>
      </c>
      <c r="L438" s="83">
        <v>1</v>
      </c>
      <c r="M438" s="83">
        <v>1</v>
      </c>
      <c r="N438" s="83">
        <v>1</v>
      </c>
      <c r="O438" s="83">
        <v>1</v>
      </c>
      <c r="P438" s="83">
        <v>1</v>
      </c>
      <c r="Q438" s="83">
        <v>1</v>
      </c>
      <c r="R438" s="83">
        <v>1</v>
      </c>
      <c r="S438" s="83">
        <v>1</v>
      </c>
      <c r="T438" s="83">
        <v>1</v>
      </c>
      <c r="U438" s="83">
        <v>1</v>
      </c>
      <c r="V438" s="83">
        <v>1</v>
      </c>
      <c r="W438" s="29">
        <f t="shared" si="23"/>
        <v>12</v>
      </c>
      <c r="X438" s="40"/>
      <c r="Y438" s="92">
        <v>61</v>
      </c>
      <c r="Z438" s="93">
        <f t="shared" si="24"/>
        <v>759.81600000000003</v>
      </c>
      <c r="AA438" s="37"/>
      <c r="AB438" s="32" t="s">
        <v>84</v>
      </c>
      <c r="AC438" s="25" t="s">
        <v>142</v>
      </c>
      <c r="AD438" s="27" t="s">
        <v>120</v>
      </c>
      <c r="AE438" s="27"/>
      <c r="AF438" s="25" t="s">
        <v>144</v>
      </c>
      <c r="AG438" s="25" t="s">
        <v>1198</v>
      </c>
      <c r="AH438" s="33" t="s">
        <v>229</v>
      </c>
      <c r="AI438" s="27" t="s">
        <v>141</v>
      </c>
    </row>
    <row r="439" spans="1:35" s="34" customFormat="1" ht="30" customHeight="1" x14ac:dyDescent="0.25">
      <c r="A439" s="37">
        <v>14</v>
      </c>
      <c r="B439" s="55" t="s">
        <v>175</v>
      </c>
      <c r="C439" s="55" t="s">
        <v>176</v>
      </c>
      <c r="D439" s="40"/>
      <c r="E439" s="83" t="s">
        <v>746</v>
      </c>
      <c r="F439" s="41"/>
      <c r="G439" s="56">
        <v>796</v>
      </c>
      <c r="H439" s="56" t="s">
        <v>231</v>
      </c>
      <c r="I439" s="36" t="s">
        <v>139</v>
      </c>
      <c r="J439" s="40"/>
      <c r="K439" s="83"/>
      <c r="L439" s="83">
        <v>2</v>
      </c>
      <c r="M439" s="83"/>
      <c r="N439" s="83"/>
      <c r="O439" s="83">
        <v>2</v>
      </c>
      <c r="P439" s="83"/>
      <c r="Q439" s="83"/>
      <c r="R439" s="83">
        <v>2</v>
      </c>
      <c r="S439" s="83"/>
      <c r="T439" s="83"/>
      <c r="U439" s="83">
        <v>2</v>
      </c>
      <c r="V439" s="83"/>
      <c r="W439" s="29">
        <f t="shared" si="23"/>
        <v>8</v>
      </c>
      <c r="X439" s="40"/>
      <c r="Y439" s="92">
        <v>400</v>
      </c>
      <c r="Z439" s="93">
        <f t="shared" si="24"/>
        <v>3321.6</v>
      </c>
      <c r="AA439" s="37"/>
      <c r="AB439" s="32" t="s">
        <v>84</v>
      </c>
      <c r="AC439" s="25" t="s">
        <v>142</v>
      </c>
      <c r="AD439" s="27" t="s">
        <v>120</v>
      </c>
      <c r="AE439" s="27"/>
      <c r="AF439" s="25" t="s">
        <v>144</v>
      </c>
      <c r="AG439" s="25" t="s">
        <v>1198</v>
      </c>
      <c r="AH439" s="33" t="s">
        <v>229</v>
      </c>
      <c r="AI439" s="27" t="s">
        <v>141</v>
      </c>
    </row>
    <row r="440" spans="1:35" s="34" customFormat="1" ht="30" customHeight="1" x14ac:dyDescent="0.25">
      <c r="A440" s="37">
        <v>14</v>
      </c>
      <c r="B440" s="55" t="s">
        <v>175</v>
      </c>
      <c r="C440" s="55" t="s">
        <v>176</v>
      </c>
      <c r="D440" s="40"/>
      <c r="E440" s="83" t="s">
        <v>747</v>
      </c>
      <c r="F440" s="41"/>
      <c r="G440" s="56">
        <v>796</v>
      </c>
      <c r="H440" s="56" t="s">
        <v>231</v>
      </c>
      <c r="I440" s="36" t="s">
        <v>139</v>
      </c>
      <c r="J440" s="40"/>
      <c r="K440" s="83"/>
      <c r="L440" s="83">
        <v>1</v>
      </c>
      <c r="M440" s="83">
        <v>1</v>
      </c>
      <c r="N440" s="83">
        <v>1</v>
      </c>
      <c r="O440" s="83">
        <v>1</v>
      </c>
      <c r="P440" s="83">
        <v>1</v>
      </c>
      <c r="Q440" s="83">
        <v>1</v>
      </c>
      <c r="R440" s="83">
        <v>1</v>
      </c>
      <c r="S440" s="83">
        <v>1</v>
      </c>
      <c r="T440" s="83">
        <v>1</v>
      </c>
      <c r="U440" s="83">
        <v>1</v>
      </c>
      <c r="V440" s="83"/>
      <c r="W440" s="29">
        <f t="shared" si="23"/>
        <v>10</v>
      </c>
      <c r="X440" s="40"/>
      <c r="Y440" s="92">
        <v>149</v>
      </c>
      <c r="Z440" s="93">
        <f t="shared" si="24"/>
        <v>1546.6200000000001</v>
      </c>
      <c r="AA440" s="37"/>
      <c r="AB440" s="32" t="s">
        <v>84</v>
      </c>
      <c r="AC440" s="25" t="s">
        <v>142</v>
      </c>
      <c r="AD440" s="27" t="s">
        <v>120</v>
      </c>
      <c r="AE440" s="27"/>
      <c r="AF440" s="25" t="s">
        <v>144</v>
      </c>
      <c r="AG440" s="25" t="s">
        <v>1198</v>
      </c>
      <c r="AH440" s="33" t="s">
        <v>229</v>
      </c>
      <c r="AI440" s="27" t="s">
        <v>141</v>
      </c>
    </row>
    <row r="441" spans="1:35" s="34" customFormat="1" ht="30" customHeight="1" x14ac:dyDescent="0.25">
      <c r="A441" s="37">
        <v>14</v>
      </c>
      <c r="B441" s="55" t="s">
        <v>175</v>
      </c>
      <c r="C441" s="55" t="s">
        <v>176</v>
      </c>
      <c r="D441" s="40"/>
      <c r="E441" s="83" t="s">
        <v>748</v>
      </c>
      <c r="F441" s="41"/>
      <c r="G441" s="56">
        <v>796</v>
      </c>
      <c r="H441" s="56" t="s">
        <v>231</v>
      </c>
      <c r="I441" s="36" t="s">
        <v>139</v>
      </c>
      <c r="J441" s="40"/>
      <c r="K441" s="83">
        <v>1</v>
      </c>
      <c r="L441" s="83">
        <v>1</v>
      </c>
      <c r="M441" s="83">
        <v>1</v>
      </c>
      <c r="N441" s="83">
        <v>1</v>
      </c>
      <c r="O441" s="83">
        <v>1</v>
      </c>
      <c r="P441" s="83">
        <v>1</v>
      </c>
      <c r="Q441" s="83">
        <v>1</v>
      </c>
      <c r="R441" s="83">
        <v>1</v>
      </c>
      <c r="S441" s="83">
        <v>1</v>
      </c>
      <c r="T441" s="83">
        <v>1</v>
      </c>
      <c r="U441" s="83">
        <v>1</v>
      </c>
      <c r="V441" s="83">
        <v>1</v>
      </c>
      <c r="W441" s="29">
        <f t="shared" si="23"/>
        <v>12</v>
      </c>
      <c r="X441" s="40"/>
      <c r="Y441" s="92">
        <v>159.66999999999999</v>
      </c>
      <c r="Z441" s="93">
        <f t="shared" si="24"/>
        <v>1988.84952</v>
      </c>
      <c r="AA441" s="37"/>
      <c r="AB441" s="32" t="s">
        <v>84</v>
      </c>
      <c r="AC441" s="25" t="s">
        <v>142</v>
      </c>
      <c r="AD441" s="27" t="s">
        <v>120</v>
      </c>
      <c r="AE441" s="27"/>
      <c r="AF441" s="25" t="s">
        <v>144</v>
      </c>
      <c r="AG441" s="25" t="s">
        <v>1198</v>
      </c>
      <c r="AH441" s="33" t="s">
        <v>229</v>
      </c>
      <c r="AI441" s="27" t="s">
        <v>141</v>
      </c>
    </row>
    <row r="442" spans="1:35" s="34" customFormat="1" ht="30" customHeight="1" x14ac:dyDescent="0.25">
      <c r="A442" s="37">
        <v>14</v>
      </c>
      <c r="B442" s="55" t="s">
        <v>175</v>
      </c>
      <c r="C442" s="55" t="s">
        <v>176</v>
      </c>
      <c r="D442" s="40"/>
      <c r="E442" s="83" t="s">
        <v>749</v>
      </c>
      <c r="F442" s="41"/>
      <c r="G442" s="56">
        <v>796</v>
      </c>
      <c r="H442" s="56" t="s">
        <v>231</v>
      </c>
      <c r="I442" s="36" t="s">
        <v>139</v>
      </c>
      <c r="J442" s="40"/>
      <c r="K442" s="83">
        <v>1</v>
      </c>
      <c r="L442" s="83"/>
      <c r="M442" s="83"/>
      <c r="N442" s="83"/>
      <c r="O442" s="83"/>
      <c r="P442" s="83">
        <v>1</v>
      </c>
      <c r="Q442" s="83"/>
      <c r="R442" s="83"/>
      <c r="S442" s="83"/>
      <c r="T442" s="83"/>
      <c r="U442" s="83"/>
      <c r="V442" s="83"/>
      <c r="W442" s="29">
        <f t="shared" si="23"/>
        <v>2</v>
      </c>
      <c r="X442" s="40"/>
      <c r="Y442" s="92">
        <v>4431</v>
      </c>
      <c r="Z442" s="93">
        <f t="shared" si="24"/>
        <v>9198.7559999999994</v>
      </c>
      <c r="AA442" s="37"/>
      <c r="AB442" s="32" t="s">
        <v>84</v>
      </c>
      <c r="AC442" s="25" t="s">
        <v>142</v>
      </c>
      <c r="AD442" s="27" t="s">
        <v>120</v>
      </c>
      <c r="AE442" s="27"/>
      <c r="AF442" s="25" t="s">
        <v>144</v>
      </c>
      <c r="AG442" s="25" t="s">
        <v>1198</v>
      </c>
      <c r="AH442" s="33" t="s">
        <v>229</v>
      </c>
      <c r="AI442" s="27" t="s">
        <v>141</v>
      </c>
    </row>
    <row r="443" spans="1:35" s="34" customFormat="1" ht="30" customHeight="1" x14ac:dyDescent="0.25">
      <c r="A443" s="37">
        <v>14</v>
      </c>
      <c r="B443" s="55" t="s">
        <v>175</v>
      </c>
      <c r="C443" s="55" t="s">
        <v>176</v>
      </c>
      <c r="D443" s="40"/>
      <c r="E443" s="83" t="s">
        <v>750</v>
      </c>
      <c r="F443" s="41"/>
      <c r="G443" s="56">
        <v>796</v>
      </c>
      <c r="H443" s="56" t="s">
        <v>231</v>
      </c>
      <c r="I443" s="36" t="s">
        <v>139</v>
      </c>
      <c r="J443" s="40"/>
      <c r="K443" s="83">
        <v>1</v>
      </c>
      <c r="L443" s="83">
        <v>1</v>
      </c>
      <c r="M443" s="83">
        <v>1</v>
      </c>
      <c r="N443" s="83">
        <v>1</v>
      </c>
      <c r="O443" s="83">
        <v>1</v>
      </c>
      <c r="P443" s="83">
        <v>1</v>
      </c>
      <c r="Q443" s="83">
        <v>1</v>
      </c>
      <c r="R443" s="83">
        <v>1</v>
      </c>
      <c r="S443" s="83">
        <v>1</v>
      </c>
      <c r="T443" s="83">
        <v>1</v>
      </c>
      <c r="U443" s="83">
        <v>1</v>
      </c>
      <c r="V443" s="83">
        <v>1</v>
      </c>
      <c r="W443" s="29">
        <f t="shared" si="23"/>
        <v>12</v>
      </c>
      <c r="X443" s="40"/>
      <c r="Y443" s="92">
        <v>140.66999999999999</v>
      </c>
      <c r="Z443" s="93">
        <f t="shared" si="24"/>
        <v>1752.18552</v>
      </c>
      <c r="AA443" s="37"/>
      <c r="AB443" s="32" t="s">
        <v>84</v>
      </c>
      <c r="AC443" s="25" t="s">
        <v>142</v>
      </c>
      <c r="AD443" s="27" t="s">
        <v>120</v>
      </c>
      <c r="AE443" s="27"/>
      <c r="AF443" s="25" t="s">
        <v>144</v>
      </c>
      <c r="AG443" s="25" t="s">
        <v>1198</v>
      </c>
      <c r="AH443" s="33" t="s">
        <v>229</v>
      </c>
      <c r="AI443" s="27" t="s">
        <v>141</v>
      </c>
    </row>
    <row r="444" spans="1:35" s="34" customFormat="1" ht="30" customHeight="1" x14ac:dyDescent="0.25">
      <c r="A444" s="37">
        <v>14</v>
      </c>
      <c r="B444" s="55" t="s">
        <v>175</v>
      </c>
      <c r="C444" s="55" t="s">
        <v>176</v>
      </c>
      <c r="D444" s="40"/>
      <c r="E444" s="83" t="s">
        <v>751</v>
      </c>
      <c r="F444" s="41"/>
      <c r="G444" s="56">
        <v>796</v>
      </c>
      <c r="H444" s="56" t="s">
        <v>231</v>
      </c>
      <c r="I444" s="36" t="s">
        <v>139</v>
      </c>
      <c r="J444" s="40"/>
      <c r="K444" s="83">
        <v>1</v>
      </c>
      <c r="L444" s="83">
        <v>1</v>
      </c>
      <c r="M444" s="83">
        <v>1</v>
      </c>
      <c r="N444" s="83">
        <v>1</v>
      </c>
      <c r="O444" s="83">
        <v>1</v>
      </c>
      <c r="P444" s="83">
        <v>1</v>
      </c>
      <c r="Q444" s="83">
        <v>1</v>
      </c>
      <c r="R444" s="83">
        <v>1</v>
      </c>
      <c r="S444" s="83">
        <v>1</v>
      </c>
      <c r="T444" s="83">
        <v>1</v>
      </c>
      <c r="U444" s="83">
        <v>1</v>
      </c>
      <c r="V444" s="83">
        <v>1</v>
      </c>
      <c r="W444" s="29">
        <f t="shared" si="23"/>
        <v>12</v>
      </c>
      <c r="X444" s="40"/>
      <c r="Y444" s="92">
        <v>140.66999999999999</v>
      </c>
      <c r="Z444" s="93">
        <f t="shared" si="24"/>
        <v>1752.18552</v>
      </c>
      <c r="AA444" s="37"/>
      <c r="AB444" s="32" t="s">
        <v>84</v>
      </c>
      <c r="AC444" s="25" t="s">
        <v>142</v>
      </c>
      <c r="AD444" s="27" t="s">
        <v>120</v>
      </c>
      <c r="AE444" s="27"/>
      <c r="AF444" s="25" t="s">
        <v>144</v>
      </c>
      <c r="AG444" s="25" t="s">
        <v>1198</v>
      </c>
      <c r="AH444" s="33" t="s">
        <v>229</v>
      </c>
      <c r="AI444" s="27" t="s">
        <v>141</v>
      </c>
    </row>
    <row r="445" spans="1:35" s="34" customFormat="1" ht="30" customHeight="1" x14ac:dyDescent="0.25">
      <c r="A445" s="37">
        <v>14</v>
      </c>
      <c r="B445" s="55" t="s">
        <v>175</v>
      </c>
      <c r="C445" s="55" t="s">
        <v>176</v>
      </c>
      <c r="D445" s="40"/>
      <c r="E445" s="83" t="s">
        <v>752</v>
      </c>
      <c r="F445" s="41"/>
      <c r="G445" s="56">
        <v>796</v>
      </c>
      <c r="H445" s="56" t="s">
        <v>231</v>
      </c>
      <c r="I445" s="36" t="s">
        <v>139</v>
      </c>
      <c r="J445" s="40"/>
      <c r="K445" s="83">
        <v>1</v>
      </c>
      <c r="L445" s="83"/>
      <c r="M445" s="83"/>
      <c r="N445" s="83"/>
      <c r="O445" s="83"/>
      <c r="P445" s="83">
        <v>1</v>
      </c>
      <c r="Q445" s="83"/>
      <c r="R445" s="83"/>
      <c r="S445" s="83"/>
      <c r="T445" s="83"/>
      <c r="U445" s="83"/>
      <c r="V445" s="83"/>
      <c r="W445" s="29">
        <f t="shared" si="23"/>
        <v>2</v>
      </c>
      <c r="X445" s="40"/>
      <c r="Y445" s="92">
        <v>413</v>
      </c>
      <c r="Z445" s="93">
        <f t="shared" si="24"/>
        <v>857.38800000000003</v>
      </c>
      <c r="AA445" s="37"/>
      <c r="AB445" s="32" t="s">
        <v>84</v>
      </c>
      <c r="AC445" s="25" t="s">
        <v>142</v>
      </c>
      <c r="AD445" s="27" t="s">
        <v>120</v>
      </c>
      <c r="AE445" s="27"/>
      <c r="AF445" s="25" t="s">
        <v>144</v>
      </c>
      <c r="AG445" s="25" t="s">
        <v>1198</v>
      </c>
      <c r="AH445" s="33" t="s">
        <v>229</v>
      </c>
      <c r="AI445" s="27" t="s">
        <v>141</v>
      </c>
    </row>
    <row r="446" spans="1:35" s="34" customFormat="1" ht="30" customHeight="1" x14ac:dyDescent="0.25">
      <c r="A446" s="37">
        <v>14</v>
      </c>
      <c r="B446" s="55" t="s">
        <v>175</v>
      </c>
      <c r="C446" s="55" t="s">
        <v>176</v>
      </c>
      <c r="D446" s="40"/>
      <c r="E446" s="83" t="s">
        <v>753</v>
      </c>
      <c r="F446" s="41"/>
      <c r="G446" s="56">
        <v>796</v>
      </c>
      <c r="H446" s="56" t="s">
        <v>231</v>
      </c>
      <c r="I446" s="36" t="s">
        <v>139</v>
      </c>
      <c r="J446" s="40"/>
      <c r="K446" s="83"/>
      <c r="L446" s="83">
        <v>2</v>
      </c>
      <c r="M446" s="83">
        <v>2</v>
      </c>
      <c r="N446" s="83">
        <v>2</v>
      </c>
      <c r="O446" s="83">
        <v>2</v>
      </c>
      <c r="P446" s="83">
        <v>2</v>
      </c>
      <c r="Q446" s="83">
        <v>2</v>
      </c>
      <c r="R446" s="83">
        <v>2</v>
      </c>
      <c r="S446" s="83">
        <v>2</v>
      </c>
      <c r="T446" s="83">
        <v>2</v>
      </c>
      <c r="U446" s="83">
        <v>2</v>
      </c>
      <c r="V446" s="83"/>
      <c r="W446" s="29">
        <f t="shared" si="23"/>
        <v>20</v>
      </c>
      <c r="X446" s="40"/>
      <c r="Y446" s="92">
        <v>192.33</v>
      </c>
      <c r="Z446" s="93">
        <f t="shared" si="24"/>
        <v>3992.7708000000007</v>
      </c>
      <c r="AA446" s="37"/>
      <c r="AB446" s="32" t="s">
        <v>84</v>
      </c>
      <c r="AC446" s="25" t="s">
        <v>142</v>
      </c>
      <c r="AD446" s="27" t="s">
        <v>120</v>
      </c>
      <c r="AE446" s="27"/>
      <c r="AF446" s="25" t="s">
        <v>144</v>
      </c>
      <c r="AG446" s="25" t="s">
        <v>1198</v>
      </c>
      <c r="AH446" s="33" t="s">
        <v>229</v>
      </c>
      <c r="AI446" s="27" t="s">
        <v>141</v>
      </c>
    </row>
    <row r="447" spans="1:35" s="34" customFormat="1" ht="30" customHeight="1" x14ac:dyDescent="0.25">
      <c r="A447" s="37">
        <v>14</v>
      </c>
      <c r="B447" s="55" t="s">
        <v>175</v>
      </c>
      <c r="C447" s="55" t="s">
        <v>176</v>
      </c>
      <c r="D447" s="40"/>
      <c r="E447" s="83" t="s">
        <v>754</v>
      </c>
      <c r="F447" s="41"/>
      <c r="G447" s="56">
        <v>796</v>
      </c>
      <c r="H447" s="56" t="s">
        <v>231</v>
      </c>
      <c r="I447" s="36" t="s">
        <v>139</v>
      </c>
      <c r="J447" s="40"/>
      <c r="K447" s="83"/>
      <c r="L447" s="83">
        <v>2</v>
      </c>
      <c r="M447" s="83">
        <v>2</v>
      </c>
      <c r="N447" s="83">
        <v>2</v>
      </c>
      <c r="O447" s="83">
        <v>2</v>
      </c>
      <c r="P447" s="83">
        <v>2</v>
      </c>
      <c r="Q447" s="83">
        <v>2</v>
      </c>
      <c r="R447" s="83">
        <v>2</v>
      </c>
      <c r="S447" s="83">
        <v>2</v>
      </c>
      <c r="T447" s="83">
        <v>2</v>
      </c>
      <c r="U447" s="83">
        <v>2</v>
      </c>
      <c r="V447" s="83"/>
      <c r="W447" s="29">
        <f t="shared" si="23"/>
        <v>20</v>
      </c>
      <c r="X447" s="40"/>
      <c r="Y447" s="92">
        <v>192.33</v>
      </c>
      <c r="Z447" s="93">
        <f t="shared" si="24"/>
        <v>3992.7708000000007</v>
      </c>
      <c r="AA447" s="37"/>
      <c r="AB447" s="32" t="s">
        <v>84</v>
      </c>
      <c r="AC447" s="25" t="s">
        <v>142</v>
      </c>
      <c r="AD447" s="27" t="s">
        <v>120</v>
      </c>
      <c r="AE447" s="27"/>
      <c r="AF447" s="25" t="s">
        <v>144</v>
      </c>
      <c r="AG447" s="25" t="s">
        <v>1198</v>
      </c>
      <c r="AH447" s="33" t="s">
        <v>229</v>
      </c>
      <c r="AI447" s="27" t="s">
        <v>141</v>
      </c>
    </row>
    <row r="448" spans="1:35" s="34" customFormat="1" ht="30" customHeight="1" x14ac:dyDescent="0.25">
      <c r="A448" s="37">
        <v>14</v>
      </c>
      <c r="B448" s="55" t="s">
        <v>175</v>
      </c>
      <c r="C448" s="55" t="s">
        <v>176</v>
      </c>
      <c r="D448" s="40"/>
      <c r="E448" s="83" t="s">
        <v>755</v>
      </c>
      <c r="F448" s="41"/>
      <c r="G448" s="56">
        <v>796</v>
      </c>
      <c r="H448" s="56" t="s">
        <v>231</v>
      </c>
      <c r="I448" s="36" t="s">
        <v>139</v>
      </c>
      <c r="J448" s="40"/>
      <c r="K448" s="83"/>
      <c r="L448" s="83">
        <v>2</v>
      </c>
      <c r="M448" s="83">
        <v>2</v>
      </c>
      <c r="N448" s="83">
        <v>2</v>
      </c>
      <c r="O448" s="83">
        <v>2</v>
      </c>
      <c r="P448" s="83">
        <v>2</v>
      </c>
      <c r="Q448" s="83">
        <v>2</v>
      </c>
      <c r="R448" s="83">
        <v>2</v>
      </c>
      <c r="S448" s="83">
        <v>2</v>
      </c>
      <c r="T448" s="83">
        <v>2</v>
      </c>
      <c r="U448" s="83">
        <v>2</v>
      </c>
      <c r="V448" s="83"/>
      <c r="W448" s="29">
        <f t="shared" si="23"/>
        <v>20</v>
      </c>
      <c r="X448" s="40"/>
      <c r="Y448" s="92">
        <v>192.33</v>
      </c>
      <c r="Z448" s="93">
        <f t="shared" si="24"/>
        <v>3992.7708000000007</v>
      </c>
      <c r="AA448" s="37"/>
      <c r="AB448" s="32" t="s">
        <v>84</v>
      </c>
      <c r="AC448" s="25" t="s">
        <v>142</v>
      </c>
      <c r="AD448" s="27" t="s">
        <v>120</v>
      </c>
      <c r="AE448" s="27"/>
      <c r="AF448" s="25" t="s">
        <v>144</v>
      </c>
      <c r="AG448" s="25" t="s">
        <v>1198</v>
      </c>
      <c r="AH448" s="33" t="s">
        <v>229</v>
      </c>
      <c r="AI448" s="27" t="s">
        <v>141</v>
      </c>
    </row>
    <row r="449" spans="1:35" s="34" customFormat="1" ht="30" customHeight="1" x14ac:dyDescent="0.25">
      <c r="A449" s="37">
        <v>14</v>
      </c>
      <c r="B449" s="55" t="s">
        <v>175</v>
      </c>
      <c r="C449" s="55" t="s">
        <v>176</v>
      </c>
      <c r="D449" s="40"/>
      <c r="E449" s="83" t="s">
        <v>756</v>
      </c>
      <c r="F449" s="41"/>
      <c r="G449" s="56">
        <v>796</v>
      </c>
      <c r="H449" s="56" t="s">
        <v>231</v>
      </c>
      <c r="I449" s="36" t="s">
        <v>139</v>
      </c>
      <c r="J449" s="40"/>
      <c r="K449" s="83"/>
      <c r="L449" s="83">
        <v>2</v>
      </c>
      <c r="M449" s="83">
        <v>2</v>
      </c>
      <c r="N449" s="83">
        <v>2</v>
      </c>
      <c r="O449" s="83">
        <v>2</v>
      </c>
      <c r="P449" s="83">
        <v>2</v>
      </c>
      <c r="Q449" s="83">
        <v>2</v>
      </c>
      <c r="R449" s="83">
        <v>2</v>
      </c>
      <c r="S449" s="83">
        <v>2</v>
      </c>
      <c r="T449" s="83">
        <v>2</v>
      </c>
      <c r="U449" s="83">
        <v>2</v>
      </c>
      <c r="V449" s="83"/>
      <c r="W449" s="29">
        <f t="shared" si="23"/>
        <v>20</v>
      </c>
      <c r="X449" s="40"/>
      <c r="Y449" s="92">
        <v>192.33</v>
      </c>
      <c r="Z449" s="93">
        <f t="shared" si="24"/>
        <v>3992.7708000000007</v>
      </c>
      <c r="AA449" s="37"/>
      <c r="AB449" s="32" t="s">
        <v>84</v>
      </c>
      <c r="AC449" s="25" t="s">
        <v>142</v>
      </c>
      <c r="AD449" s="27" t="s">
        <v>120</v>
      </c>
      <c r="AE449" s="27"/>
      <c r="AF449" s="25" t="s">
        <v>144</v>
      </c>
      <c r="AG449" s="25" t="s">
        <v>1198</v>
      </c>
      <c r="AH449" s="33" t="s">
        <v>229</v>
      </c>
      <c r="AI449" s="27" t="s">
        <v>141</v>
      </c>
    </row>
    <row r="450" spans="1:35" s="34" customFormat="1" ht="30" customHeight="1" x14ac:dyDescent="0.25">
      <c r="A450" s="37">
        <v>14</v>
      </c>
      <c r="B450" s="55" t="s">
        <v>175</v>
      </c>
      <c r="C450" s="55" t="s">
        <v>176</v>
      </c>
      <c r="D450" s="40"/>
      <c r="E450" s="83" t="s">
        <v>757</v>
      </c>
      <c r="F450" s="41" t="s">
        <v>427</v>
      </c>
      <c r="G450" s="56">
        <v>796</v>
      </c>
      <c r="H450" s="56" t="s">
        <v>231</v>
      </c>
      <c r="I450" s="36" t="s">
        <v>139</v>
      </c>
      <c r="J450" s="40"/>
      <c r="K450" s="83"/>
      <c r="L450" s="83">
        <v>2</v>
      </c>
      <c r="M450" s="83">
        <v>2</v>
      </c>
      <c r="N450" s="83">
        <v>2</v>
      </c>
      <c r="O450" s="83">
        <v>2</v>
      </c>
      <c r="P450" s="83">
        <v>2</v>
      </c>
      <c r="Q450" s="83">
        <v>2</v>
      </c>
      <c r="R450" s="83">
        <v>2</v>
      </c>
      <c r="S450" s="83">
        <v>2</v>
      </c>
      <c r="T450" s="83">
        <v>2</v>
      </c>
      <c r="U450" s="83">
        <v>2</v>
      </c>
      <c r="V450" s="83"/>
      <c r="W450" s="29">
        <f t="shared" si="23"/>
        <v>20</v>
      </c>
      <c r="X450" s="40"/>
      <c r="Y450" s="92">
        <v>192.33</v>
      </c>
      <c r="Z450" s="93">
        <f t="shared" si="24"/>
        <v>3992.7708000000007</v>
      </c>
      <c r="AA450" s="37"/>
      <c r="AB450" s="32" t="s">
        <v>84</v>
      </c>
      <c r="AC450" s="25" t="s">
        <v>142</v>
      </c>
      <c r="AD450" s="27" t="s">
        <v>120</v>
      </c>
      <c r="AE450" s="27"/>
      <c r="AF450" s="25" t="s">
        <v>144</v>
      </c>
      <c r="AG450" s="25" t="s">
        <v>1198</v>
      </c>
      <c r="AH450" s="33" t="s">
        <v>229</v>
      </c>
      <c r="AI450" s="27" t="s">
        <v>141</v>
      </c>
    </row>
    <row r="451" spans="1:35" s="34" customFormat="1" ht="30" customHeight="1" x14ac:dyDescent="0.25">
      <c r="A451" s="37">
        <v>14</v>
      </c>
      <c r="B451" s="55" t="s">
        <v>175</v>
      </c>
      <c r="C451" s="55" t="s">
        <v>176</v>
      </c>
      <c r="D451" s="40"/>
      <c r="E451" s="83" t="s">
        <v>758</v>
      </c>
      <c r="F451" s="41"/>
      <c r="G451" s="56">
        <v>796</v>
      </c>
      <c r="H451" s="56" t="s">
        <v>231</v>
      </c>
      <c r="I451" s="36" t="s">
        <v>139</v>
      </c>
      <c r="J451" s="40"/>
      <c r="K451" s="83"/>
      <c r="L451" s="83">
        <v>2</v>
      </c>
      <c r="M451" s="83">
        <v>2</v>
      </c>
      <c r="N451" s="83">
        <v>2</v>
      </c>
      <c r="O451" s="83">
        <v>2</v>
      </c>
      <c r="P451" s="83">
        <v>2</v>
      </c>
      <c r="Q451" s="83">
        <v>2</v>
      </c>
      <c r="R451" s="83">
        <v>2</v>
      </c>
      <c r="S451" s="83">
        <v>2</v>
      </c>
      <c r="T451" s="83">
        <v>2</v>
      </c>
      <c r="U451" s="83">
        <v>2</v>
      </c>
      <c r="V451" s="83"/>
      <c r="W451" s="29">
        <f t="shared" si="23"/>
        <v>20</v>
      </c>
      <c r="X451" s="40"/>
      <c r="Y451" s="92">
        <v>207.67</v>
      </c>
      <c r="Z451" s="93">
        <f t="shared" si="24"/>
        <v>4311.2291999999998</v>
      </c>
      <c r="AA451" s="37"/>
      <c r="AB451" s="32" t="s">
        <v>84</v>
      </c>
      <c r="AC451" s="25" t="s">
        <v>142</v>
      </c>
      <c r="AD451" s="27" t="s">
        <v>120</v>
      </c>
      <c r="AE451" s="27"/>
      <c r="AF451" s="25" t="s">
        <v>144</v>
      </c>
      <c r="AG451" s="25" t="s">
        <v>1198</v>
      </c>
      <c r="AH451" s="33" t="s">
        <v>229</v>
      </c>
      <c r="AI451" s="27" t="s">
        <v>141</v>
      </c>
    </row>
    <row r="452" spans="1:35" s="34" customFormat="1" ht="30" customHeight="1" x14ac:dyDescent="0.25">
      <c r="A452" s="37">
        <v>14</v>
      </c>
      <c r="B452" s="55" t="s">
        <v>175</v>
      </c>
      <c r="C452" s="55" t="s">
        <v>176</v>
      </c>
      <c r="D452" s="40"/>
      <c r="E452" s="83" t="s">
        <v>759</v>
      </c>
      <c r="F452" s="41"/>
      <c r="G452" s="56">
        <v>796</v>
      </c>
      <c r="H452" s="56" t="s">
        <v>231</v>
      </c>
      <c r="I452" s="36" t="s">
        <v>139</v>
      </c>
      <c r="J452" s="40"/>
      <c r="K452" s="83"/>
      <c r="L452" s="83">
        <v>2</v>
      </c>
      <c r="M452" s="83">
        <v>2</v>
      </c>
      <c r="N452" s="83">
        <v>2</v>
      </c>
      <c r="O452" s="83">
        <v>2</v>
      </c>
      <c r="P452" s="83">
        <v>2</v>
      </c>
      <c r="Q452" s="83">
        <v>2</v>
      </c>
      <c r="R452" s="83">
        <v>2</v>
      </c>
      <c r="S452" s="83">
        <v>2</v>
      </c>
      <c r="T452" s="83">
        <v>2</v>
      </c>
      <c r="U452" s="83">
        <v>2</v>
      </c>
      <c r="V452" s="83"/>
      <c r="W452" s="29">
        <f t="shared" si="23"/>
        <v>20</v>
      </c>
      <c r="X452" s="40"/>
      <c r="Y452" s="92">
        <v>207.67</v>
      </c>
      <c r="Z452" s="93">
        <f t="shared" si="24"/>
        <v>4311.2291999999998</v>
      </c>
      <c r="AA452" s="37"/>
      <c r="AB452" s="32" t="s">
        <v>84</v>
      </c>
      <c r="AC452" s="25" t="s">
        <v>142</v>
      </c>
      <c r="AD452" s="27" t="s">
        <v>120</v>
      </c>
      <c r="AE452" s="27"/>
      <c r="AF452" s="25" t="s">
        <v>144</v>
      </c>
      <c r="AG452" s="25" t="s">
        <v>1198</v>
      </c>
      <c r="AH452" s="33" t="s">
        <v>229</v>
      </c>
      <c r="AI452" s="27" t="s">
        <v>141</v>
      </c>
    </row>
    <row r="453" spans="1:35" s="34" customFormat="1" ht="30" customHeight="1" x14ac:dyDescent="0.25">
      <c r="A453" s="37">
        <v>14</v>
      </c>
      <c r="B453" s="55" t="s">
        <v>175</v>
      </c>
      <c r="C453" s="55" t="s">
        <v>176</v>
      </c>
      <c r="D453" s="40"/>
      <c r="E453" s="83" t="s">
        <v>760</v>
      </c>
      <c r="F453" s="41"/>
      <c r="G453" s="56">
        <v>796</v>
      </c>
      <c r="H453" s="56" t="s">
        <v>231</v>
      </c>
      <c r="I453" s="36" t="s">
        <v>139</v>
      </c>
      <c r="J453" s="40"/>
      <c r="K453" s="83"/>
      <c r="L453" s="83">
        <v>2</v>
      </c>
      <c r="M453" s="83">
        <v>2</v>
      </c>
      <c r="N453" s="83">
        <v>2</v>
      </c>
      <c r="O453" s="83">
        <v>2</v>
      </c>
      <c r="P453" s="83">
        <v>2</v>
      </c>
      <c r="Q453" s="83">
        <v>2</v>
      </c>
      <c r="R453" s="83">
        <v>2</v>
      </c>
      <c r="S453" s="83">
        <v>2</v>
      </c>
      <c r="T453" s="83">
        <v>2</v>
      </c>
      <c r="U453" s="83">
        <v>2</v>
      </c>
      <c r="V453" s="83"/>
      <c r="W453" s="29">
        <f t="shared" si="23"/>
        <v>20</v>
      </c>
      <c r="X453" s="40"/>
      <c r="Y453" s="92">
        <v>207.67</v>
      </c>
      <c r="Z453" s="93">
        <f t="shared" si="24"/>
        <v>4311.2291999999998</v>
      </c>
      <c r="AA453" s="37"/>
      <c r="AB453" s="32" t="s">
        <v>84</v>
      </c>
      <c r="AC453" s="25" t="s">
        <v>142</v>
      </c>
      <c r="AD453" s="27" t="s">
        <v>120</v>
      </c>
      <c r="AE453" s="27"/>
      <c r="AF453" s="25" t="s">
        <v>144</v>
      </c>
      <c r="AG453" s="25" t="s">
        <v>1198</v>
      </c>
      <c r="AH453" s="33" t="s">
        <v>229</v>
      </c>
      <c r="AI453" s="27" t="s">
        <v>141</v>
      </c>
    </row>
    <row r="454" spans="1:35" s="34" customFormat="1" ht="30" customHeight="1" x14ac:dyDescent="0.25">
      <c r="A454" s="37">
        <v>14</v>
      </c>
      <c r="B454" s="55" t="s">
        <v>175</v>
      </c>
      <c r="C454" s="55" t="s">
        <v>176</v>
      </c>
      <c r="D454" s="40"/>
      <c r="E454" s="83" t="s">
        <v>761</v>
      </c>
      <c r="F454" s="41"/>
      <c r="G454" s="56">
        <v>796</v>
      </c>
      <c r="H454" s="56" t="s">
        <v>231</v>
      </c>
      <c r="I454" s="36" t="s">
        <v>139</v>
      </c>
      <c r="J454" s="40"/>
      <c r="K454" s="83"/>
      <c r="L454" s="83">
        <v>2</v>
      </c>
      <c r="M454" s="83">
        <v>2</v>
      </c>
      <c r="N454" s="83">
        <v>2</v>
      </c>
      <c r="O454" s="83">
        <v>2</v>
      </c>
      <c r="P454" s="83">
        <v>2</v>
      </c>
      <c r="Q454" s="83">
        <v>2</v>
      </c>
      <c r="R454" s="83">
        <v>2</v>
      </c>
      <c r="S454" s="83">
        <v>2</v>
      </c>
      <c r="T454" s="83">
        <v>2</v>
      </c>
      <c r="U454" s="83">
        <v>2</v>
      </c>
      <c r="V454" s="83"/>
      <c r="W454" s="29">
        <f t="shared" si="23"/>
        <v>20</v>
      </c>
      <c r="X454" s="40"/>
      <c r="Y454" s="92">
        <v>207.67</v>
      </c>
      <c r="Z454" s="93">
        <f t="shared" si="24"/>
        <v>4311.2291999999998</v>
      </c>
      <c r="AA454" s="37"/>
      <c r="AB454" s="32" t="s">
        <v>84</v>
      </c>
      <c r="AC454" s="25" t="s">
        <v>142</v>
      </c>
      <c r="AD454" s="27" t="s">
        <v>120</v>
      </c>
      <c r="AE454" s="27"/>
      <c r="AF454" s="25" t="s">
        <v>144</v>
      </c>
      <c r="AG454" s="25" t="s">
        <v>1198</v>
      </c>
      <c r="AH454" s="33" t="s">
        <v>229</v>
      </c>
      <c r="AI454" s="27" t="s">
        <v>141</v>
      </c>
    </row>
    <row r="455" spans="1:35" s="34" customFormat="1" ht="30" customHeight="1" x14ac:dyDescent="0.25">
      <c r="A455" s="37">
        <v>14</v>
      </c>
      <c r="B455" s="55" t="s">
        <v>175</v>
      </c>
      <c r="C455" s="55" t="s">
        <v>176</v>
      </c>
      <c r="D455" s="40"/>
      <c r="E455" s="83" t="s">
        <v>762</v>
      </c>
      <c r="F455" s="41"/>
      <c r="G455" s="56">
        <v>796</v>
      </c>
      <c r="H455" s="56" t="s">
        <v>231</v>
      </c>
      <c r="I455" s="36" t="s">
        <v>139</v>
      </c>
      <c r="J455" s="40"/>
      <c r="K455" s="83"/>
      <c r="L455" s="83">
        <v>2</v>
      </c>
      <c r="M455" s="83">
        <v>2</v>
      </c>
      <c r="N455" s="83">
        <v>2</v>
      </c>
      <c r="O455" s="83">
        <v>2</v>
      </c>
      <c r="P455" s="83">
        <v>2</v>
      </c>
      <c r="Q455" s="83">
        <v>2</v>
      </c>
      <c r="R455" s="83">
        <v>2</v>
      </c>
      <c r="S455" s="83">
        <v>2</v>
      </c>
      <c r="T455" s="83">
        <v>2</v>
      </c>
      <c r="U455" s="83">
        <v>2</v>
      </c>
      <c r="V455" s="83"/>
      <c r="W455" s="29">
        <f t="shared" si="23"/>
        <v>20</v>
      </c>
      <c r="X455" s="40"/>
      <c r="Y455" s="92">
        <v>207.67</v>
      </c>
      <c r="Z455" s="93">
        <f t="shared" si="24"/>
        <v>4311.2291999999998</v>
      </c>
      <c r="AA455" s="37"/>
      <c r="AB455" s="32" t="s">
        <v>84</v>
      </c>
      <c r="AC455" s="25" t="s">
        <v>142</v>
      </c>
      <c r="AD455" s="27" t="s">
        <v>120</v>
      </c>
      <c r="AE455" s="27"/>
      <c r="AF455" s="25" t="s">
        <v>144</v>
      </c>
      <c r="AG455" s="25" t="s">
        <v>1198</v>
      </c>
      <c r="AH455" s="33" t="s">
        <v>229</v>
      </c>
      <c r="AI455" s="27" t="s">
        <v>141</v>
      </c>
    </row>
    <row r="456" spans="1:35" s="34" customFormat="1" ht="30" customHeight="1" x14ac:dyDescent="0.25">
      <c r="A456" s="37">
        <v>14</v>
      </c>
      <c r="B456" s="55" t="s">
        <v>175</v>
      </c>
      <c r="C456" s="55" t="s">
        <v>176</v>
      </c>
      <c r="D456" s="40"/>
      <c r="E456" s="83" t="s">
        <v>763</v>
      </c>
      <c r="F456" s="41"/>
      <c r="G456" s="56">
        <v>796</v>
      </c>
      <c r="H456" s="56" t="s">
        <v>231</v>
      </c>
      <c r="I456" s="36" t="s">
        <v>139</v>
      </c>
      <c r="J456" s="40"/>
      <c r="K456" s="83">
        <v>1</v>
      </c>
      <c r="L456" s="83"/>
      <c r="M456" s="83"/>
      <c r="N456" s="83"/>
      <c r="O456" s="83"/>
      <c r="P456" s="83">
        <v>1</v>
      </c>
      <c r="Q456" s="83"/>
      <c r="R456" s="83"/>
      <c r="S456" s="83"/>
      <c r="T456" s="83"/>
      <c r="U456" s="83"/>
      <c r="V456" s="83"/>
      <c r="W456" s="29">
        <f t="shared" si="23"/>
        <v>2</v>
      </c>
      <c r="X456" s="40"/>
      <c r="Y456" s="92">
        <v>45.33</v>
      </c>
      <c r="Z456" s="93">
        <f t="shared" si="24"/>
        <v>94.105080000000001</v>
      </c>
      <c r="AA456" s="37"/>
      <c r="AB456" s="32" t="s">
        <v>84</v>
      </c>
      <c r="AC456" s="25" t="s">
        <v>142</v>
      </c>
      <c r="AD456" s="27" t="s">
        <v>120</v>
      </c>
      <c r="AE456" s="27"/>
      <c r="AF456" s="25" t="s">
        <v>144</v>
      </c>
      <c r="AG456" s="25" t="s">
        <v>1198</v>
      </c>
      <c r="AH456" s="33" t="s">
        <v>229</v>
      </c>
      <c r="AI456" s="27" t="s">
        <v>141</v>
      </c>
    </row>
    <row r="457" spans="1:35" s="34" customFormat="1" ht="30" customHeight="1" x14ac:dyDescent="0.25">
      <c r="A457" s="37">
        <v>14</v>
      </c>
      <c r="B457" s="55" t="s">
        <v>175</v>
      </c>
      <c r="C457" s="55" t="s">
        <v>176</v>
      </c>
      <c r="D457" s="40"/>
      <c r="E457" s="83" t="s">
        <v>764</v>
      </c>
      <c r="F457" s="41"/>
      <c r="G457" s="56">
        <v>796</v>
      </c>
      <c r="H457" s="56" t="s">
        <v>231</v>
      </c>
      <c r="I457" s="36" t="s">
        <v>139</v>
      </c>
      <c r="J457" s="40"/>
      <c r="K457" s="83">
        <v>1</v>
      </c>
      <c r="L457" s="83"/>
      <c r="M457" s="83"/>
      <c r="N457" s="83"/>
      <c r="O457" s="83"/>
      <c r="P457" s="83">
        <v>1</v>
      </c>
      <c r="Q457" s="83"/>
      <c r="R457" s="83"/>
      <c r="S457" s="83"/>
      <c r="T457" s="83"/>
      <c r="U457" s="83"/>
      <c r="V457" s="83"/>
      <c r="W457" s="29">
        <f t="shared" si="23"/>
        <v>2</v>
      </c>
      <c r="X457" s="40"/>
      <c r="Y457" s="92">
        <v>45.33</v>
      </c>
      <c r="Z457" s="93">
        <f t="shared" si="24"/>
        <v>94.105080000000001</v>
      </c>
      <c r="AA457" s="37"/>
      <c r="AB457" s="32" t="s">
        <v>84</v>
      </c>
      <c r="AC457" s="25" t="s">
        <v>142</v>
      </c>
      <c r="AD457" s="27" t="s">
        <v>120</v>
      </c>
      <c r="AE457" s="27"/>
      <c r="AF457" s="25" t="s">
        <v>144</v>
      </c>
      <c r="AG457" s="25" t="s">
        <v>1198</v>
      </c>
      <c r="AH457" s="33" t="s">
        <v>229</v>
      </c>
      <c r="AI457" s="27" t="s">
        <v>141</v>
      </c>
    </row>
    <row r="458" spans="1:35" s="34" customFormat="1" ht="30" customHeight="1" x14ac:dyDescent="0.25">
      <c r="A458" s="37">
        <v>14</v>
      </c>
      <c r="B458" s="55" t="s">
        <v>175</v>
      </c>
      <c r="C458" s="55" t="s">
        <v>176</v>
      </c>
      <c r="D458" s="40"/>
      <c r="E458" s="83" t="s">
        <v>765</v>
      </c>
      <c r="F458" s="41"/>
      <c r="G458" s="56">
        <v>796</v>
      </c>
      <c r="H458" s="56" t="s">
        <v>231</v>
      </c>
      <c r="I458" s="36" t="s">
        <v>139</v>
      </c>
      <c r="J458" s="40"/>
      <c r="K458" s="37">
        <v>1</v>
      </c>
      <c r="L458" s="37">
        <v>1</v>
      </c>
      <c r="M458" s="37">
        <v>1</v>
      </c>
      <c r="N458" s="37">
        <v>1</v>
      </c>
      <c r="O458" s="37">
        <v>1</v>
      </c>
      <c r="P458" s="37">
        <v>1</v>
      </c>
      <c r="Q458" s="37">
        <v>1</v>
      </c>
      <c r="R458" s="37">
        <v>1</v>
      </c>
      <c r="S458" s="37">
        <v>1</v>
      </c>
      <c r="T458" s="37">
        <v>1</v>
      </c>
      <c r="U458" s="37">
        <v>1</v>
      </c>
      <c r="V458" s="37">
        <v>1</v>
      </c>
      <c r="W458" s="29">
        <f t="shared" si="23"/>
        <v>12</v>
      </c>
      <c r="X458" s="40"/>
      <c r="Y458" s="92">
        <v>70</v>
      </c>
      <c r="Z458" s="93">
        <f t="shared" si="24"/>
        <v>871.92000000000007</v>
      </c>
      <c r="AA458" s="37"/>
      <c r="AB458" s="32" t="s">
        <v>84</v>
      </c>
      <c r="AC458" s="25" t="s">
        <v>142</v>
      </c>
      <c r="AD458" s="27" t="s">
        <v>120</v>
      </c>
      <c r="AE458" s="27"/>
      <c r="AF458" s="25" t="s">
        <v>144</v>
      </c>
      <c r="AG458" s="25" t="s">
        <v>1198</v>
      </c>
      <c r="AH458" s="33" t="s">
        <v>229</v>
      </c>
      <c r="AI458" s="27" t="s">
        <v>141</v>
      </c>
    </row>
    <row r="459" spans="1:35" s="34" customFormat="1" ht="30" customHeight="1" x14ac:dyDescent="0.25">
      <c r="A459" s="37">
        <v>14</v>
      </c>
      <c r="B459" s="55" t="s">
        <v>175</v>
      </c>
      <c r="C459" s="55" t="s">
        <v>176</v>
      </c>
      <c r="D459" s="40"/>
      <c r="E459" s="83" t="s">
        <v>766</v>
      </c>
      <c r="F459" s="41"/>
      <c r="G459" s="56">
        <v>796</v>
      </c>
      <c r="H459" s="56" t="s">
        <v>231</v>
      </c>
      <c r="I459" s="36" t="s">
        <v>139</v>
      </c>
      <c r="J459" s="40"/>
      <c r="K459" s="37">
        <v>1</v>
      </c>
      <c r="L459" s="37">
        <v>1</v>
      </c>
      <c r="M459" s="37">
        <v>1</v>
      </c>
      <c r="N459" s="37">
        <v>1</v>
      </c>
      <c r="O459" s="37">
        <v>1</v>
      </c>
      <c r="P459" s="37">
        <v>1</v>
      </c>
      <c r="Q459" s="37">
        <v>1</v>
      </c>
      <c r="R459" s="37">
        <v>1</v>
      </c>
      <c r="S459" s="37">
        <v>1</v>
      </c>
      <c r="T459" s="37">
        <v>1</v>
      </c>
      <c r="U459" s="37">
        <v>1</v>
      </c>
      <c r="V459" s="37">
        <v>1</v>
      </c>
      <c r="W459" s="29">
        <f t="shared" si="23"/>
        <v>12</v>
      </c>
      <c r="X459" s="40"/>
      <c r="Y459" s="92">
        <v>70</v>
      </c>
      <c r="Z459" s="93">
        <f t="shared" si="24"/>
        <v>871.92000000000007</v>
      </c>
      <c r="AA459" s="37"/>
      <c r="AB459" s="32" t="s">
        <v>84</v>
      </c>
      <c r="AC459" s="25" t="s">
        <v>142</v>
      </c>
      <c r="AD459" s="27" t="s">
        <v>120</v>
      </c>
      <c r="AE459" s="27"/>
      <c r="AF459" s="25" t="s">
        <v>144</v>
      </c>
      <c r="AG459" s="25" t="s">
        <v>1198</v>
      </c>
      <c r="AH459" s="33" t="s">
        <v>229</v>
      </c>
      <c r="AI459" s="27" t="s">
        <v>141</v>
      </c>
    </row>
    <row r="460" spans="1:35" s="34" customFormat="1" ht="30" customHeight="1" x14ac:dyDescent="0.25">
      <c r="A460" s="37">
        <v>14</v>
      </c>
      <c r="B460" s="55" t="s">
        <v>175</v>
      </c>
      <c r="C460" s="55" t="s">
        <v>176</v>
      </c>
      <c r="D460" s="40"/>
      <c r="E460" s="83" t="s">
        <v>767</v>
      </c>
      <c r="F460" s="41"/>
      <c r="G460" s="56">
        <v>796</v>
      </c>
      <c r="H460" s="56" t="s">
        <v>231</v>
      </c>
      <c r="I460" s="36" t="s">
        <v>139</v>
      </c>
      <c r="J460" s="40"/>
      <c r="K460" s="37">
        <v>1</v>
      </c>
      <c r="L460" s="37">
        <v>1</v>
      </c>
      <c r="M460" s="37">
        <v>1</v>
      </c>
      <c r="N460" s="37">
        <v>1</v>
      </c>
      <c r="O460" s="37">
        <v>1</v>
      </c>
      <c r="P460" s="37">
        <v>1</v>
      </c>
      <c r="Q460" s="37">
        <v>1</v>
      </c>
      <c r="R460" s="37">
        <v>1</v>
      </c>
      <c r="S460" s="37">
        <v>1</v>
      </c>
      <c r="T460" s="37">
        <v>1</v>
      </c>
      <c r="U460" s="37">
        <v>1</v>
      </c>
      <c r="V460" s="37">
        <v>1</v>
      </c>
      <c r="W460" s="29">
        <f t="shared" si="23"/>
        <v>12</v>
      </c>
      <c r="X460" s="40"/>
      <c r="Y460" s="92">
        <v>71</v>
      </c>
      <c r="Z460" s="93">
        <f t="shared" si="24"/>
        <v>884.37599999999998</v>
      </c>
      <c r="AA460" s="37"/>
      <c r="AB460" s="32" t="s">
        <v>84</v>
      </c>
      <c r="AC460" s="25" t="s">
        <v>142</v>
      </c>
      <c r="AD460" s="27" t="s">
        <v>120</v>
      </c>
      <c r="AE460" s="27"/>
      <c r="AF460" s="25" t="s">
        <v>144</v>
      </c>
      <c r="AG460" s="25" t="s">
        <v>1198</v>
      </c>
      <c r="AH460" s="33" t="s">
        <v>229</v>
      </c>
      <c r="AI460" s="27" t="s">
        <v>141</v>
      </c>
    </row>
    <row r="461" spans="1:35" s="34" customFormat="1" ht="30" customHeight="1" x14ac:dyDescent="0.25">
      <c r="A461" s="37">
        <v>14</v>
      </c>
      <c r="B461" s="55" t="s">
        <v>175</v>
      </c>
      <c r="C461" s="55" t="s">
        <v>176</v>
      </c>
      <c r="D461" s="40"/>
      <c r="E461" s="83" t="s">
        <v>768</v>
      </c>
      <c r="F461" s="41"/>
      <c r="G461" s="56">
        <v>796</v>
      </c>
      <c r="H461" s="56" t="s">
        <v>231</v>
      </c>
      <c r="I461" s="36" t="s">
        <v>139</v>
      </c>
      <c r="J461" s="40"/>
      <c r="K461" s="37">
        <v>1</v>
      </c>
      <c r="L461" s="37">
        <v>1</v>
      </c>
      <c r="M461" s="37">
        <v>1</v>
      </c>
      <c r="N461" s="37">
        <v>1</v>
      </c>
      <c r="O461" s="37">
        <v>1</v>
      </c>
      <c r="P461" s="37">
        <v>1</v>
      </c>
      <c r="Q461" s="37">
        <v>1</v>
      </c>
      <c r="R461" s="37">
        <v>1</v>
      </c>
      <c r="S461" s="37">
        <v>1</v>
      </c>
      <c r="T461" s="37">
        <v>1</v>
      </c>
      <c r="U461" s="37">
        <v>1</v>
      </c>
      <c r="V461" s="37">
        <v>1</v>
      </c>
      <c r="W461" s="29">
        <f t="shared" si="23"/>
        <v>12</v>
      </c>
      <c r="X461" s="40"/>
      <c r="Y461" s="92">
        <v>70</v>
      </c>
      <c r="Z461" s="93">
        <f t="shared" si="24"/>
        <v>871.92000000000007</v>
      </c>
      <c r="AA461" s="37"/>
      <c r="AB461" s="32" t="s">
        <v>84</v>
      </c>
      <c r="AC461" s="35" t="s">
        <v>142</v>
      </c>
      <c r="AD461" s="36" t="s">
        <v>120</v>
      </c>
      <c r="AE461" s="36"/>
      <c r="AF461" s="35" t="s">
        <v>144</v>
      </c>
      <c r="AG461" s="35" t="s">
        <v>1198</v>
      </c>
      <c r="AH461" s="39" t="s">
        <v>229</v>
      </c>
      <c r="AI461" s="36" t="s">
        <v>141</v>
      </c>
    </row>
    <row r="462" spans="1:35" s="34" customFormat="1" ht="30" customHeight="1" x14ac:dyDescent="0.25">
      <c r="A462" s="37">
        <v>14</v>
      </c>
      <c r="B462" s="55" t="s">
        <v>175</v>
      </c>
      <c r="C462" s="55" t="s">
        <v>176</v>
      </c>
      <c r="D462" s="40"/>
      <c r="E462" s="83" t="s">
        <v>769</v>
      </c>
      <c r="F462" s="41"/>
      <c r="G462" s="56">
        <v>796</v>
      </c>
      <c r="H462" s="56" t="s">
        <v>231</v>
      </c>
      <c r="I462" s="36" t="s">
        <v>139</v>
      </c>
      <c r="J462" s="40"/>
      <c r="K462" s="37">
        <v>1</v>
      </c>
      <c r="L462" s="37">
        <v>1</v>
      </c>
      <c r="M462" s="37">
        <v>1</v>
      </c>
      <c r="N462" s="37">
        <v>1</v>
      </c>
      <c r="O462" s="37">
        <v>1</v>
      </c>
      <c r="P462" s="37">
        <v>1</v>
      </c>
      <c r="Q462" s="37">
        <v>1</v>
      </c>
      <c r="R462" s="37">
        <v>1</v>
      </c>
      <c r="S462" s="37">
        <v>1</v>
      </c>
      <c r="T462" s="37">
        <v>1</v>
      </c>
      <c r="U462" s="37">
        <v>1</v>
      </c>
      <c r="V462" s="37">
        <v>1</v>
      </c>
      <c r="W462" s="29">
        <f t="shared" si="23"/>
        <v>12</v>
      </c>
      <c r="X462" s="40"/>
      <c r="Y462" s="92">
        <v>67</v>
      </c>
      <c r="Z462" s="93">
        <f t="shared" si="24"/>
        <v>834.55200000000002</v>
      </c>
      <c r="AA462" s="37"/>
      <c r="AB462" s="32" t="s">
        <v>84</v>
      </c>
      <c r="AC462" s="35" t="s">
        <v>142</v>
      </c>
      <c r="AD462" s="36" t="s">
        <v>120</v>
      </c>
      <c r="AE462" s="36"/>
      <c r="AF462" s="35" t="s">
        <v>144</v>
      </c>
      <c r="AG462" s="35" t="s">
        <v>1198</v>
      </c>
      <c r="AH462" s="39" t="s">
        <v>229</v>
      </c>
      <c r="AI462" s="36" t="s">
        <v>141</v>
      </c>
    </row>
    <row r="463" spans="1:35" s="34" customFormat="1" ht="30" customHeight="1" x14ac:dyDescent="0.25">
      <c r="A463" s="37">
        <v>14</v>
      </c>
      <c r="B463" s="55" t="s">
        <v>175</v>
      </c>
      <c r="C463" s="55" t="s">
        <v>176</v>
      </c>
      <c r="D463" s="40"/>
      <c r="E463" s="83" t="s">
        <v>770</v>
      </c>
      <c r="F463" s="41"/>
      <c r="G463" s="56">
        <v>796</v>
      </c>
      <c r="H463" s="56" t="s">
        <v>231</v>
      </c>
      <c r="I463" s="36" t="s">
        <v>139</v>
      </c>
      <c r="J463" s="40"/>
      <c r="K463" s="37">
        <v>1</v>
      </c>
      <c r="L463" s="37">
        <v>1</v>
      </c>
      <c r="M463" s="37">
        <v>1</v>
      </c>
      <c r="N463" s="37">
        <v>1</v>
      </c>
      <c r="O463" s="37">
        <v>1</v>
      </c>
      <c r="P463" s="37">
        <v>1</v>
      </c>
      <c r="Q463" s="37">
        <v>1</v>
      </c>
      <c r="R463" s="37">
        <v>1</v>
      </c>
      <c r="S463" s="37">
        <v>1</v>
      </c>
      <c r="T463" s="37">
        <v>1</v>
      </c>
      <c r="U463" s="37">
        <v>1</v>
      </c>
      <c r="V463" s="37">
        <v>1</v>
      </c>
      <c r="W463" s="29">
        <f t="shared" si="23"/>
        <v>12</v>
      </c>
      <c r="X463" s="40"/>
      <c r="Y463" s="92">
        <v>65</v>
      </c>
      <c r="Z463" s="93">
        <f t="shared" si="24"/>
        <v>809.64</v>
      </c>
      <c r="AA463" s="37"/>
      <c r="AB463" s="32" t="s">
        <v>84</v>
      </c>
      <c r="AC463" s="35" t="s">
        <v>142</v>
      </c>
      <c r="AD463" s="36" t="s">
        <v>120</v>
      </c>
      <c r="AE463" s="36"/>
      <c r="AF463" s="35" t="s">
        <v>144</v>
      </c>
      <c r="AG463" s="35" t="s">
        <v>1198</v>
      </c>
      <c r="AH463" s="39" t="s">
        <v>229</v>
      </c>
      <c r="AI463" s="36" t="s">
        <v>141</v>
      </c>
    </row>
    <row r="464" spans="1:35" s="34" customFormat="1" ht="30" customHeight="1" x14ac:dyDescent="0.25">
      <c r="A464" s="37">
        <v>14</v>
      </c>
      <c r="B464" s="55" t="s">
        <v>175</v>
      </c>
      <c r="C464" s="55" t="s">
        <v>176</v>
      </c>
      <c r="D464" s="40"/>
      <c r="E464" s="83" t="s">
        <v>771</v>
      </c>
      <c r="F464" s="41"/>
      <c r="G464" s="56">
        <v>796</v>
      </c>
      <c r="H464" s="56" t="s">
        <v>231</v>
      </c>
      <c r="I464" s="36" t="s">
        <v>139</v>
      </c>
      <c r="J464" s="40"/>
      <c r="K464" s="37">
        <v>1</v>
      </c>
      <c r="L464" s="37">
        <v>1</v>
      </c>
      <c r="M464" s="37">
        <v>1</v>
      </c>
      <c r="N464" s="37">
        <v>1</v>
      </c>
      <c r="O464" s="37">
        <v>1</v>
      </c>
      <c r="P464" s="37">
        <v>1</v>
      </c>
      <c r="Q464" s="37">
        <v>1</v>
      </c>
      <c r="R464" s="37">
        <v>1</v>
      </c>
      <c r="S464" s="37">
        <v>1</v>
      </c>
      <c r="T464" s="37">
        <v>1</v>
      </c>
      <c r="U464" s="37">
        <v>1</v>
      </c>
      <c r="V464" s="37">
        <v>1</v>
      </c>
      <c r="W464" s="29">
        <f t="shared" si="23"/>
        <v>12</v>
      </c>
      <c r="X464" s="40"/>
      <c r="Y464" s="92">
        <v>65</v>
      </c>
      <c r="Z464" s="93">
        <f t="shared" si="24"/>
        <v>809.64</v>
      </c>
      <c r="AA464" s="37"/>
      <c r="AB464" s="32" t="s">
        <v>84</v>
      </c>
      <c r="AC464" s="35" t="s">
        <v>142</v>
      </c>
      <c r="AD464" s="36" t="s">
        <v>120</v>
      </c>
      <c r="AE464" s="36"/>
      <c r="AF464" s="35" t="s">
        <v>144</v>
      </c>
      <c r="AG464" s="35" t="s">
        <v>1198</v>
      </c>
      <c r="AH464" s="39" t="s">
        <v>229</v>
      </c>
      <c r="AI464" s="36" t="s">
        <v>141</v>
      </c>
    </row>
    <row r="465" spans="1:35" s="34" customFormat="1" ht="30" customHeight="1" x14ac:dyDescent="0.25">
      <c r="A465" s="37">
        <v>14</v>
      </c>
      <c r="B465" s="55" t="s">
        <v>175</v>
      </c>
      <c r="C465" s="55" t="s">
        <v>176</v>
      </c>
      <c r="D465" s="40"/>
      <c r="E465" s="83" t="s">
        <v>772</v>
      </c>
      <c r="F465" s="41"/>
      <c r="G465" s="56">
        <v>796</v>
      </c>
      <c r="H465" s="56" t="s">
        <v>231</v>
      </c>
      <c r="I465" s="36" t="s">
        <v>139</v>
      </c>
      <c r="J465" s="40"/>
      <c r="K465" s="83"/>
      <c r="L465" s="83">
        <v>2</v>
      </c>
      <c r="M465" s="83"/>
      <c r="N465" s="83"/>
      <c r="O465" s="83"/>
      <c r="P465" s="83"/>
      <c r="Q465" s="83">
        <v>2</v>
      </c>
      <c r="R465" s="83"/>
      <c r="S465" s="83"/>
      <c r="T465" s="83"/>
      <c r="U465" s="83"/>
      <c r="V465" s="83"/>
      <c r="W465" s="29">
        <f t="shared" si="23"/>
        <v>4</v>
      </c>
      <c r="X465" s="40"/>
      <c r="Y465" s="92">
        <v>195</v>
      </c>
      <c r="Z465" s="93">
        <f t="shared" si="24"/>
        <v>809.64</v>
      </c>
      <c r="AA465" s="37"/>
      <c r="AB465" s="32" t="s">
        <v>84</v>
      </c>
      <c r="AC465" s="35" t="s">
        <v>142</v>
      </c>
      <c r="AD465" s="36" t="s">
        <v>120</v>
      </c>
      <c r="AE465" s="36"/>
      <c r="AF465" s="35" t="s">
        <v>144</v>
      </c>
      <c r="AG465" s="35" t="s">
        <v>1198</v>
      </c>
      <c r="AH465" s="39" t="s">
        <v>229</v>
      </c>
      <c r="AI465" s="36" t="s">
        <v>141</v>
      </c>
    </row>
    <row r="466" spans="1:35" s="34" customFormat="1" ht="30" customHeight="1" x14ac:dyDescent="0.25">
      <c r="A466" s="37">
        <v>14</v>
      </c>
      <c r="B466" s="55" t="s">
        <v>175</v>
      </c>
      <c r="C466" s="55" t="s">
        <v>176</v>
      </c>
      <c r="D466" s="40"/>
      <c r="E466" s="83" t="s">
        <v>773</v>
      </c>
      <c r="F466" s="41"/>
      <c r="G466" s="56">
        <v>796</v>
      </c>
      <c r="H466" s="56" t="s">
        <v>231</v>
      </c>
      <c r="I466" s="36" t="s">
        <v>139</v>
      </c>
      <c r="J466" s="40"/>
      <c r="K466" s="83"/>
      <c r="L466" s="83"/>
      <c r="M466" s="83"/>
      <c r="N466" s="83"/>
      <c r="O466" s="83">
        <v>1</v>
      </c>
      <c r="P466" s="83"/>
      <c r="Q466" s="83"/>
      <c r="R466" s="83"/>
      <c r="S466" s="83"/>
      <c r="T466" s="83"/>
      <c r="U466" s="83"/>
      <c r="V466" s="83"/>
      <c r="W466" s="29">
        <f t="shared" si="23"/>
        <v>1</v>
      </c>
      <c r="X466" s="40"/>
      <c r="Y466" s="92">
        <v>612</v>
      </c>
      <c r="Z466" s="93">
        <f t="shared" si="24"/>
        <v>635.25599999999997</v>
      </c>
      <c r="AA466" s="37"/>
      <c r="AB466" s="32" t="s">
        <v>84</v>
      </c>
      <c r="AC466" s="35" t="s">
        <v>142</v>
      </c>
      <c r="AD466" s="36" t="s">
        <v>120</v>
      </c>
      <c r="AE466" s="36"/>
      <c r="AF466" s="35" t="s">
        <v>144</v>
      </c>
      <c r="AG466" s="35" t="s">
        <v>1198</v>
      </c>
      <c r="AH466" s="39" t="s">
        <v>229</v>
      </c>
      <c r="AI466" s="36" t="s">
        <v>141</v>
      </c>
    </row>
    <row r="467" spans="1:35" s="34" customFormat="1" ht="30" customHeight="1" x14ac:dyDescent="0.25">
      <c r="A467" s="37">
        <v>14</v>
      </c>
      <c r="B467" s="55" t="s">
        <v>175</v>
      </c>
      <c r="C467" s="55" t="s">
        <v>176</v>
      </c>
      <c r="D467" s="40"/>
      <c r="E467" s="83" t="s">
        <v>774</v>
      </c>
      <c r="F467" s="41"/>
      <c r="G467" s="56">
        <v>796</v>
      </c>
      <c r="H467" s="56" t="s">
        <v>231</v>
      </c>
      <c r="I467" s="36" t="s">
        <v>139</v>
      </c>
      <c r="J467" s="40"/>
      <c r="K467" s="83"/>
      <c r="L467" s="83"/>
      <c r="M467" s="83"/>
      <c r="N467" s="83"/>
      <c r="O467" s="83">
        <v>1</v>
      </c>
      <c r="P467" s="83"/>
      <c r="Q467" s="83"/>
      <c r="R467" s="83"/>
      <c r="S467" s="83"/>
      <c r="T467" s="83">
        <v>1</v>
      </c>
      <c r="U467" s="83"/>
      <c r="V467" s="83"/>
      <c r="W467" s="29">
        <f t="shared" ref="W467:W527" si="25">SUM(J467:V467)</f>
        <v>2</v>
      </c>
      <c r="X467" s="40"/>
      <c r="Y467" s="92">
        <v>757.67</v>
      </c>
      <c r="Z467" s="93">
        <f t="shared" si="24"/>
        <v>1572.92292</v>
      </c>
      <c r="AA467" s="37"/>
      <c r="AB467" s="32" t="s">
        <v>84</v>
      </c>
      <c r="AC467" s="35" t="s">
        <v>142</v>
      </c>
      <c r="AD467" s="36" t="s">
        <v>120</v>
      </c>
      <c r="AE467" s="36"/>
      <c r="AF467" s="35" t="s">
        <v>144</v>
      </c>
      <c r="AG467" s="35" t="s">
        <v>1198</v>
      </c>
      <c r="AH467" s="39" t="s">
        <v>229</v>
      </c>
      <c r="AI467" s="36" t="s">
        <v>141</v>
      </c>
    </row>
    <row r="468" spans="1:35" s="34" customFormat="1" ht="30" customHeight="1" x14ac:dyDescent="0.25">
      <c r="A468" s="37">
        <v>14</v>
      </c>
      <c r="B468" s="55" t="s">
        <v>175</v>
      </c>
      <c r="C468" s="55" t="s">
        <v>176</v>
      </c>
      <c r="D468" s="40"/>
      <c r="E468" s="83" t="s">
        <v>775</v>
      </c>
      <c r="F468" s="41"/>
      <c r="G468" s="56">
        <v>796</v>
      </c>
      <c r="H468" s="56" t="s">
        <v>231</v>
      </c>
      <c r="I468" s="36" t="s">
        <v>139</v>
      </c>
      <c r="J468" s="40"/>
      <c r="K468" s="83"/>
      <c r="L468" s="83"/>
      <c r="M468" s="83">
        <v>1</v>
      </c>
      <c r="N468" s="83"/>
      <c r="O468" s="83"/>
      <c r="P468" s="83"/>
      <c r="Q468" s="83"/>
      <c r="R468" s="83">
        <v>1</v>
      </c>
      <c r="S468" s="83"/>
      <c r="T468" s="83"/>
      <c r="U468" s="83"/>
      <c r="V468" s="83"/>
      <c r="W468" s="29">
        <f t="shared" si="25"/>
        <v>2</v>
      </c>
      <c r="X468" s="40"/>
      <c r="Y468" s="92">
        <v>431.67</v>
      </c>
      <c r="Z468" s="93">
        <f t="shared" si="24"/>
        <v>896.14692000000002</v>
      </c>
      <c r="AA468" s="37"/>
      <c r="AB468" s="32" t="s">
        <v>84</v>
      </c>
      <c r="AC468" s="35" t="s">
        <v>142</v>
      </c>
      <c r="AD468" s="36" t="s">
        <v>120</v>
      </c>
      <c r="AE468" s="36"/>
      <c r="AF468" s="35" t="s">
        <v>144</v>
      </c>
      <c r="AG468" s="35" t="s">
        <v>1198</v>
      </c>
      <c r="AH468" s="39" t="s">
        <v>229</v>
      </c>
      <c r="AI468" s="36" t="s">
        <v>141</v>
      </c>
    </row>
    <row r="469" spans="1:35" s="34" customFormat="1" ht="30" customHeight="1" x14ac:dyDescent="0.25">
      <c r="A469" s="37">
        <v>14</v>
      </c>
      <c r="B469" s="55" t="s">
        <v>175</v>
      </c>
      <c r="C469" s="55" t="s">
        <v>176</v>
      </c>
      <c r="D469" s="40"/>
      <c r="E469" s="83" t="s">
        <v>776</v>
      </c>
      <c r="F469" s="41"/>
      <c r="G469" s="56">
        <v>796</v>
      </c>
      <c r="H469" s="56" t="s">
        <v>231</v>
      </c>
      <c r="I469" s="36" t="s">
        <v>139</v>
      </c>
      <c r="J469" s="40"/>
      <c r="K469" s="83"/>
      <c r="L469" s="83">
        <v>1</v>
      </c>
      <c r="M469" s="83"/>
      <c r="N469" s="83"/>
      <c r="O469" s="83">
        <v>1</v>
      </c>
      <c r="P469" s="83"/>
      <c r="Q469" s="83">
        <v>1</v>
      </c>
      <c r="R469" s="83"/>
      <c r="S469" s="83">
        <v>1</v>
      </c>
      <c r="T469" s="83"/>
      <c r="U469" s="83">
        <v>1</v>
      </c>
      <c r="V469" s="83"/>
      <c r="W469" s="29">
        <f t="shared" si="25"/>
        <v>5</v>
      </c>
      <c r="X469" s="40"/>
      <c r="Y469" s="92">
        <v>94.67</v>
      </c>
      <c r="Z469" s="93">
        <f t="shared" si="24"/>
        <v>491.33730000000003</v>
      </c>
      <c r="AA469" s="37"/>
      <c r="AB469" s="32" t="s">
        <v>84</v>
      </c>
      <c r="AC469" s="35" t="s">
        <v>142</v>
      </c>
      <c r="AD469" s="36" t="s">
        <v>120</v>
      </c>
      <c r="AE469" s="36"/>
      <c r="AF469" s="35" t="s">
        <v>144</v>
      </c>
      <c r="AG469" s="35" t="s">
        <v>1198</v>
      </c>
      <c r="AH469" s="39" t="s">
        <v>229</v>
      </c>
      <c r="AI469" s="36" t="s">
        <v>141</v>
      </c>
    </row>
    <row r="470" spans="1:35" s="34" customFormat="1" ht="30" customHeight="1" x14ac:dyDescent="0.25">
      <c r="A470" s="37">
        <v>14</v>
      </c>
      <c r="B470" s="55" t="s">
        <v>175</v>
      </c>
      <c r="C470" s="55" t="s">
        <v>176</v>
      </c>
      <c r="D470" s="40"/>
      <c r="E470" s="83" t="s">
        <v>777</v>
      </c>
      <c r="F470" s="41"/>
      <c r="G470" s="56">
        <v>796</v>
      </c>
      <c r="H470" s="56" t="s">
        <v>231</v>
      </c>
      <c r="I470" s="36" t="s">
        <v>139</v>
      </c>
      <c r="J470" s="40"/>
      <c r="K470" s="83"/>
      <c r="L470" s="83">
        <v>1</v>
      </c>
      <c r="M470" s="83"/>
      <c r="N470" s="83"/>
      <c r="O470" s="83">
        <v>1</v>
      </c>
      <c r="P470" s="83"/>
      <c r="Q470" s="83">
        <v>1</v>
      </c>
      <c r="R470" s="83"/>
      <c r="S470" s="83">
        <v>1</v>
      </c>
      <c r="T470" s="83"/>
      <c r="U470" s="83">
        <v>1</v>
      </c>
      <c r="V470" s="83"/>
      <c r="W470" s="29">
        <f t="shared" si="25"/>
        <v>5</v>
      </c>
      <c r="X470" s="40"/>
      <c r="Y470" s="92">
        <v>14.67</v>
      </c>
      <c r="Z470" s="93">
        <f t="shared" si="24"/>
        <v>76.137299999999996</v>
      </c>
      <c r="AA470" s="37"/>
      <c r="AB470" s="32" t="s">
        <v>84</v>
      </c>
      <c r="AC470" s="35" t="s">
        <v>142</v>
      </c>
      <c r="AD470" s="36" t="s">
        <v>120</v>
      </c>
      <c r="AE470" s="36"/>
      <c r="AF470" s="35" t="s">
        <v>144</v>
      </c>
      <c r="AG470" s="35" t="s">
        <v>1198</v>
      </c>
      <c r="AH470" s="39" t="s">
        <v>229</v>
      </c>
      <c r="AI470" s="36" t="s">
        <v>141</v>
      </c>
    </row>
    <row r="471" spans="1:35" s="34" customFormat="1" ht="30" customHeight="1" x14ac:dyDescent="0.25">
      <c r="A471" s="37">
        <v>14</v>
      </c>
      <c r="B471" s="55" t="s">
        <v>175</v>
      </c>
      <c r="C471" s="55" t="s">
        <v>176</v>
      </c>
      <c r="D471" s="40"/>
      <c r="E471" s="83" t="s">
        <v>426</v>
      </c>
      <c r="F471" s="41"/>
      <c r="G471" s="56">
        <v>796</v>
      </c>
      <c r="H471" s="56" t="s">
        <v>231</v>
      </c>
      <c r="I471" s="36" t="s">
        <v>139</v>
      </c>
      <c r="J471" s="40"/>
      <c r="K471" s="83">
        <v>1</v>
      </c>
      <c r="L471" s="83">
        <v>1</v>
      </c>
      <c r="M471" s="83">
        <v>2</v>
      </c>
      <c r="N471" s="83">
        <v>1</v>
      </c>
      <c r="O471" s="83">
        <v>1</v>
      </c>
      <c r="P471" s="83">
        <v>1</v>
      </c>
      <c r="Q471" s="83">
        <v>2</v>
      </c>
      <c r="R471" s="83">
        <v>1</v>
      </c>
      <c r="S471" s="83">
        <v>1</v>
      </c>
      <c r="T471" s="83">
        <v>1</v>
      </c>
      <c r="U471" s="83">
        <v>2</v>
      </c>
      <c r="V471" s="83">
        <v>1</v>
      </c>
      <c r="W471" s="29">
        <f t="shared" si="25"/>
        <v>15</v>
      </c>
      <c r="X471" s="40"/>
      <c r="Y471" s="92">
        <v>56.33</v>
      </c>
      <c r="Z471" s="93">
        <f t="shared" si="24"/>
        <v>877.05809999999997</v>
      </c>
      <c r="AA471" s="37"/>
      <c r="AB471" s="32" t="s">
        <v>84</v>
      </c>
      <c r="AC471" s="35" t="s">
        <v>142</v>
      </c>
      <c r="AD471" s="36" t="s">
        <v>120</v>
      </c>
      <c r="AE471" s="36"/>
      <c r="AF471" s="35" t="s">
        <v>144</v>
      </c>
      <c r="AG471" s="35" t="s">
        <v>1198</v>
      </c>
      <c r="AH471" s="39" t="s">
        <v>229</v>
      </c>
      <c r="AI471" s="36" t="s">
        <v>141</v>
      </c>
    </row>
    <row r="472" spans="1:35" s="34" customFormat="1" ht="30" customHeight="1" x14ac:dyDescent="0.25">
      <c r="A472" s="37">
        <v>14</v>
      </c>
      <c r="B472" s="55" t="s">
        <v>175</v>
      </c>
      <c r="C472" s="55" t="s">
        <v>176</v>
      </c>
      <c r="D472" s="40"/>
      <c r="E472" s="83" t="s">
        <v>778</v>
      </c>
      <c r="F472" s="41"/>
      <c r="G472" s="56">
        <v>796</v>
      </c>
      <c r="H472" s="56" t="s">
        <v>231</v>
      </c>
      <c r="I472" s="36" t="s">
        <v>139</v>
      </c>
      <c r="J472" s="40"/>
      <c r="K472" s="83">
        <v>5</v>
      </c>
      <c r="L472" s="83">
        <v>4</v>
      </c>
      <c r="M472" s="83">
        <v>4</v>
      </c>
      <c r="N472" s="83">
        <v>4</v>
      </c>
      <c r="O472" s="83">
        <v>4</v>
      </c>
      <c r="P472" s="83">
        <v>4</v>
      </c>
      <c r="Q472" s="83">
        <v>4</v>
      </c>
      <c r="R472" s="83">
        <v>4</v>
      </c>
      <c r="S472" s="83">
        <v>4</v>
      </c>
      <c r="T472" s="83">
        <v>5</v>
      </c>
      <c r="U472" s="83">
        <v>4</v>
      </c>
      <c r="V472" s="83">
        <v>4</v>
      </c>
      <c r="W472" s="29">
        <f t="shared" si="25"/>
        <v>50</v>
      </c>
      <c r="X472" s="40"/>
      <c r="Y472" s="92">
        <v>57.33</v>
      </c>
      <c r="Z472" s="93">
        <f t="shared" ref="Z472:Z507" si="26">Y472*W472*1.038</f>
        <v>2975.4270000000001</v>
      </c>
      <c r="AA472" s="37"/>
      <c r="AB472" s="32" t="s">
        <v>84</v>
      </c>
      <c r="AC472" s="35" t="s">
        <v>142</v>
      </c>
      <c r="AD472" s="36" t="s">
        <v>120</v>
      </c>
      <c r="AE472" s="36"/>
      <c r="AF472" s="35" t="s">
        <v>144</v>
      </c>
      <c r="AG472" s="35" t="s">
        <v>1198</v>
      </c>
      <c r="AH472" s="39" t="s">
        <v>229</v>
      </c>
      <c r="AI472" s="36" t="s">
        <v>141</v>
      </c>
    </row>
    <row r="473" spans="1:35" s="34" customFormat="1" ht="30" customHeight="1" x14ac:dyDescent="0.25">
      <c r="A473" s="37">
        <v>14</v>
      </c>
      <c r="B473" s="55" t="s">
        <v>175</v>
      </c>
      <c r="C473" s="55" t="s">
        <v>176</v>
      </c>
      <c r="D473" s="40"/>
      <c r="E473" s="83" t="s">
        <v>779</v>
      </c>
      <c r="F473" s="41"/>
      <c r="G473" s="56">
        <v>796</v>
      </c>
      <c r="H473" s="56" t="s">
        <v>231</v>
      </c>
      <c r="I473" s="36" t="s">
        <v>139</v>
      </c>
      <c r="J473" s="40"/>
      <c r="K473" s="83"/>
      <c r="L473" s="83">
        <v>1</v>
      </c>
      <c r="M473" s="83">
        <v>1</v>
      </c>
      <c r="N473" s="83">
        <v>1</v>
      </c>
      <c r="O473" s="83">
        <v>1</v>
      </c>
      <c r="P473" s="83">
        <v>1</v>
      </c>
      <c r="Q473" s="83">
        <v>1</v>
      </c>
      <c r="R473" s="83">
        <v>1</v>
      </c>
      <c r="S473" s="83">
        <v>1</v>
      </c>
      <c r="T473" s="83">
        <v>1</v>
      </c>
      <c r="U473" s="83">
        <v>1</v>
      </c>
      <c r="V473" s="83"/>
      <c r="W473" s="29">
        <f t="shared" si="25"/>
        <v>10</v>
      </c>
      <c r="X473" s="40"/>
      <c r="Y473" s="92">
        <v>45.33</v>
      </c>
      <c r="Z473" s="93">
        <f t="shared" si="26"/>
        <v>470.52539999999999</v>
      </c>
      <c r="AA473" s="37"/>
      <c r="AB473" s="32" t="s">
        <v>84</v>
      </c>
      <c r="AC473" s="35" t="s">
        <v>142</v>
      </c>
      <c r="AD473" s="36" t="s">
        <v>120</v>
      </c>
      <c r="AE473" s="36"/>
      <c r="AF473" s="35" t="s">
        <v>144</v>
      </c>
      <c r="AG473" s="35" t="s">
        <v>1198</v>
      </c>
      <c r="AH473" s="39" t="s">
        <v>229</v>
      </c>
      <c r="AI473" s="36" t="s">
        <v>141</v>
      </c>
    </row>
    <row r="474" spans="1:35" s="34" customFormat="1" ht="30" customHeight="1" x14ac:dyDescent="0.25">
      <c r="A474" s="37">
        <v>14</v>
      </c>
      <c r="B474" s="55" t="s">
        <v>175</v>
      </c>
      <c r="C474" s="55" t="s">
        <v>176</v>
      </c>
      <c r="D474" s="40"/>
      <c r="E474" s="83" t="s">
        <v>780</v>
      </c>
      <c r="F474" s="41"/>
      <c r="G474" s="56">
        <v>796</v>
      </c>
      <c r="H474" s="56" t="s">
        <v>231</v>
      </c>
      <c r="I474" s="36" t="s">
        <v>139</v>
      </c>
      <c r="J474" s="40"/>
      <c r="K474" s="83">
        <v>1</v>
      </c>
      <c r="L474" s="83">
        <v>1</v>
      </c>
      <c r="M474" s="83">
        <v>2</v>
      </c>
      <c r="N474" s="83">
        <v>1</v>
      </c>
      <c r="O474" s="83">
        <v>1</v>
      </c>
      <c r="P474" s="83">
        <v>1</v>
      </c>
      <c r="Q474" s="83">
        <v>2</v>
      </c>
      <c r="R474" s="83">
        <v>1</v>
      </c>
      <c r="S474" s="83">
        <v>1</v>
      </c>
      <c r="T474" s="83">
        <v>1</v>
      </c>
      <c r="U474" s="83">
        <v>2</v>
      </c>
      <c r="V474" s="83">
        <v>1</v>
      </c>
      <c r="W474" s="29">
        <f t="shared" si="25"/>
        <v>15</v>
      </c>
      <c r="X474" s="40"/>
      <c r="Y474" s="92">
        <v>115.33</v>
      </c>
      <c r="Z474" s="93">
        <f t="shared" si="26"/>
        <v>1795.6881000000001</v>
      </c>
      <c r="AA474" s="37"/>
      <c r="AB474" s="32" t="s">
        <v>84</v>
      </c>
      <c r="AC474" s="35" t="s">
        <v>142</v>
      </c>
      <c r="AD474" s="36" t="s">
        <v>120</v>
      </c>
      <c r="AE474" s="36"/>
      <c r="AF474" s="35" t="s">
        <v>144</v>
      </c>
      <c r="AG474" s="35" t="s">
        <v>1198</v>
      </c>
      <c r="AH474" s="39" t="s">
        <v>229</v>
      </c>
      <c r="AI474" s="36" t="s">
        <v>141</v>
      </c>
    </row>
    <row r="475" spans="1:35" s="34" customFormat="1" ht="30" customHeight="1" x14ac:dyDescent="0.25">
      <c r="A475" s="37">
        <v>14</v>
      </c>
      <c r="B475" s="55" t="s">
        <v>175</v>
      </c>
      <c r="C475" s="55" t="s">
        <v>176</v>
      </c>
      <c r="D475" s="40"/>
      <c r="E475" s="83" t="s">
        <v>781</v>
      </c>
      <c r="F475" s="41"/>
      <c r="G475" s="56">
        <v>796</v>
      </c>
      <c r="H475" s="56" t="s">
        <v>231</v>
      </c>
      <c r="I475" s="36" t="s">
        <v>139</v>
      </c>
      <c r="J475" s="40"/>
      <c r="K475" s="83"/>
      <c r="L475" s="83">
        <v>1</v>
      </c>
      <c r="M475" s="83"/>
      <c r="N475" s="83"/>
      <c r="O475" s="83">
        <v>1</v>
      </c>
      <c r="P475" s="83"/>
      <c r="Q475" s="83">
        <v>1</v>
      </c>
      <c r="R475" s="83"/>
      <c r="S475" s="83">
        <v>1</v>
      </c>
      <c r="T475" s="83"/>
      <c r="U475" s="83">
        <v>1</v>
      </c>
      <c r="V475" s="83"/>
      <c r="W475" s="29">
        <f t="shared" si="25"/>
        <v>5</v>
      </c>
      <c r="X475" s="40"/>
      <c r="Y475" s="92">
        <v>63</v>
      </c>
      <c r="Z475" s="93">
        <f t="shared" si="26"/>
        <v>326.97000000000003</v>
      </c>
      <c r="AA475" s="37"/>
      <c r="AB475" s="32" t="s">
        <v>84</v>
      </c>
      <c r="AC475" s="35" t="s">
        <v>142</v>
      </c>
      <c r="AD475" s="36" t="s">
        <v>120</v>
      </c>
      <c r="AE475" s="36"/>
      <c r="AF475" s="35" t="s">
        <v>144</v>
      </c>
      <c r="AG475" s="35" t="s">
        <v>1198</v>
      </c>
      <c r="AH475" s="39" t="s">
        <v>229</v>
      </c>
      <c r="AI475" s="36" t="s">
        <v>141</v>
      </c>
    </row>
    <row r="476" spans="1:35" s="34" customFormat="1" ht="30" customHeight="1" x14ac:dyDescent="0.25">
      <c r="A476" s="37">
        <v>14</v>
      </c>
      <c r="B476" s="55" t="s">
        <v>175</v>
      </c>
      <c r="C476" s="55" t="s">
        <v>176</v>
      </c>
      <c r="D476" s="40"/>
      <c r="E476" s="83" t="s">
        <v>782</v>
      </c>
      <c r="F476" s="41"/>
      <c r="G476" s="56">
        <v>796</v>
      </c>
      <c r="H476" s="56" t="s">
        <v>231</v>
      </c>
      <c r="I476" s="36" t="s">
        <v>139</v>
      </c>
      <c r="J476" s="40"/>
      <c r="K476" s="83"/>
      <c r="L476" s="83">
        <v>1</v>
      </c>
      <c r="M476" s="83"/>
      <c r="N476" s="83"/>
      <c r="O476" s="83">
        <v>1</v>
      </c>
      <c r="P476" s="83"/>
      <c r="Q476" s="83">
        <v>1</v>
      </c>
      <c r="R476" s="83"/>
      <c r="S476" s="83">
        <v>1</v>
      </c>
      <c r="T476" s="83"/>
      <c r="U476" s="83">
        <v>1</v>
      </c>
      <c r="V476" s="83"/>
      <c r="W476" s="29">
        <f t="shared" si="25"/>
        <v>5</v>
      </c>
      <c r="X476" s="40"/>
      <c r="Y476" s="92">
        <v>63</v>
      </c>
      <c r="Z476" s="93">
        <f t="shared" si="26"/>
        <v>326.97000000000003</v>
      </c>
      <c r="AA476" s="37"/>
      <c r="AB476" s="32" t="s">
        <v>84</v>
      </c>
      <c r="AC476" s="35" t="s">
        <v>142</v>
      </c>
      <c r="AD476" s="36" t="s">
        <v>120</v>
      </c>
      <c r="AE476" s="36"/>
      <c r="AF476" s="35" t="s">
        <v>144</v>
      </c>
      <c r="AG476" s="35" t="s">
        <v>1198</v>
      </c>
      <c r="AH476" s="39" t="s">
        <v>229</v>
      </c>
      <c r="AI476" s="36" t="s">
        <v>141</v>
      </c>
    </row>
    <row r="477" spans="1:35" s="34" customFormat="1" ht="30" customHeight="1" x14ac:dyDescent="0.25">
      <c r="A477" s="37">
        <v>14</v>
      </c>
      <c r="B477" s="55" t="s">
        <v>175</v>
      </c>
      <c r="C477" s="55" t="s">
        <v>176</v>
      </c>
      <c r="D477" s="40"/>
      <c r="E477" s="83" t="s">
        <v>783</v>
      </c>
      <c r="F477" s="41"/>
      <c r="G477" s="56">
        <v>796</v>
      </c>
      <c r="H477" s="56" t="s">
        <v>231</v>
      </c>
      <c r="I477" s="36" t="s">
        <v>139</v>
      </c>
      <c r="J477" s="40"/>
      <c r="K477" s="83"/>
      <c r="L477" s="83">
        <v>1</v>
      </c>
      <c r="M477" s="83"/>
      <c r="N477" s="83"/>
      <c r="O477" s="83">
        <v>1</v>
      </c>
      <c r="P477" s="83"/>
      <c r="Q477" s="83">
        <v>1</v>
      </c>
      <c r="R477" s="83"/>
      <c r="S477" s="83">
        <v>1</v>
      </c>
      <c r="T477" s="83"/>
      <c r="U477" s="83">
        <v>1</v>
      </c>
      <c r="V477" s="83"/>
      <c r="W477" s="29">
        <f t="shared" si="25"/>
        <v>5</v>
      </c>
      <c r="X477" s="40"/>
      <c r="Y477" s="92">
        <v>63</v>
      </c>
      <c r="Z477" s="93">
        <f t="shared" si="26"/>
        <v>326.97000000000003</v>
      </c>
      <c r="AA477" s="37"/>
      <c r="AB477" s="32" t="s">
        <v>84</v>
      </c>
      <c r="AC477" s="35" t="s">
        <v>142</v>
      </c>
      <c r="AD477" s="36" t="s">
        <v>120</v>
      </c>
      <c r="AE477" s="36"/>
      <c r="AF477" s="35" t="s">
        <v>144</v>
      </c>
      <c r="AG477" s="35" t="s">
        <v>1198</v>
      </c>
      <c r="AH477" s="39" t="s">
        <v>229</v>
      </c>
      <c r="AI477" s="36" t="s">
        <v>141</v>
      </c>
    </row>
    <row r="478" spans="1:35" s="34" customFormat="1" ht="30" customHeight="1" x14ac:dyDescent="0.25">
      <c r="A478" s="37">
        <v>14</v>
      </c>
      <c r="B478" s="55" t="s">
        <v>175</v>
      </c>
      <c r="C478" s="55" t="s">
        <v>176</v>
      </c>
      <c r="D478" s="40"/>
      <c r="E478" s="83" t="s">
        <v>784</v>
      </c>
      <c r="F478" s="41"/>
      <c r="G478" s="56">
        <v>796</v>
      </c>
      <c r="H478" s="56" t="s">
        <v>231</v>
      </c>
      <c r="I478" s="36" t="s">
        <v>139</v>
      </c>
      <c r="J478" s="40"/>
      <c r="K478" s="83"/>
      <c r="L478" s="83"/>
      <c r="M478" s="83">
        <v>1</v>
      </c>
      <c r="N478" s="83"/>
      <c r="O478" s="83"/>
      <c r="P478" s="83"/>
      <c r="Q478" s="83"/>
      <c r="R478" s="83">
        <v>1</v>
      </c>
      <c r="S478" s="83"/>
      <c r="T478" s="83"/>
      <c r="U478" s="83"/>
      <c r="V478" s="83"/>
      <c r="W478" s="29">
        <f t="shared" si="25"/>
        <v>2</v>
      </c>
      <c r="X478" s="40"/>
      <c r="Y478" s="92">
        <v>17</v>
      </c>
      <c r="Z478" s="93">
        <f t="shared" si="26"/>
        <v>35.292000000000002</v>
      </c>
      <c r="AA478" s="37"/>
      <c r="AB478" s="32" t="s">
        <v>84</v>
      </c>
      <c r="AC478" s="35" t="s">
        <v>142</v>
      </c>
      <c r="AD478" s="36" t="s">
        <v>120</v>
      </c>
      <c r="AE478" s="36"/>
      <c r="AF478" s="35" t="s">
        <v>144</v>
      </c>
      <c r="AG478" s="35" t="s">
        <v>1198</v>
      </c>
      <c r="AH478" s="39" t="s">
        <v>229</v>
      </c>
      <c r="AI478" s="36" t="s">
        <v>141</v>
      </c>
    </row>
    <row r="479" spans="1:35" s="34" customFormat="1" ht="30" customHeight="1" x14ac:dyDescent="0.25">
      <c r="A479" s="37">
        <v>14</v>
      </c>
      <c r="B479" s="55" t="s">
        <v>175</v>
      </c>
      <c r="C479" s="55" t="s">
        <v>176</v>
      </c>
      <c r="D479" s="40"/>
      <c r="E479" s="83" t="s">
        <v>785</v>
      </c>
      <c r="F479" s="41"/>
      <c r="G479" s="56">
        <v>796</v>
      </c>
      <c r="H479" s="56" t="s">
        <v>231</v>
      </c>
      <c r="I479" s="36" t="s">
        <v>139</v>
      </c>
      <c r="J479" s="40"/>
      <c r="K479" s="83"/>
      <c r="L479" s="83">
        <v>1</v>
      </c>
      <c r="M479" s="83">
        <v>1</v>
      </c>
      <c r="N479" s="83">
        <v>1</v>
      </c>
      <c r="O479" s="83">
        <v>1</v>
      </c>
      <c r="P479" s="83">
        <v>1</v>
      </c>
      <c r="Q479" s="83">
        <v>1</v>
      </c>
      <c r="R479" s="83">
        <v>1</v>
      </c>
      <c r="S479" s="83">
        <v>1</v>
      </c>
      <c r="T479" s="83">
        <v>1</v>
      </c>
      <c r="U479" s="83">
        <v>1</v>
      </c>
      <c r="V479" s="83"/>
      <c r="W479" s="29">
        <f t="shared" si="25"/>
        <v>10</v>
      </c>
      <c r="X479" s="40"/>
      <c r="Y479" s="92">
        <v>561.66999999999996</v>
      </c>
      <c r="Z479" s="93">
        <f t="shared" si="26"/>
        <v>5830.1346000000003</v>
      </c>
      <c r="AA479" s="37"/>
      <c r="AB479" s="32" t="s">
        <v>84</v>
      </c>
      <c r="AC479" s="35" t="s">
        <v>142</v>
      </c>
      <c r="AD479" s="36" t="s">
        <v>120</v>
      </c>
      <c r="AE479" s="36"/>
      <c r="AF479" s="35" t="s">
        <v>144</v>
      </c>
      <c r="AG479" s="35" t="s">
        <v>1198</v>
      </c>
      <c r="AH479" s="39" t="s">
        <v>229</v>
      </c>
      <c r="AI479" s="36" t="s">
        <v>141</v>
      </c>
    </row>
    <row r="480" spans="1:35" s="34" customFormat="1" ht="30" customHeight="1" x14ac:dyDescent="0.25">
      <c r="A480" s="37">
        <v>14</v>
      </c>
      <c r="B480" s="55" t="s">
        <v>175</v>
      </c>
      <c r="C480" s="55" t="s">
        <v>176</v>
      </c>
      <c r="D480" s="40"/>
      <c r="E480" s="83" t="s">
        <v>786</v>
      </c>
      <c r="F480" s="41"/>
      <c r="G480" s="56">
        <v>796</v>
      </c>
      <c r="H480" s="56" t="s">
        <v>231</v>
      </c>
      <c r="I480" s="36" t="s">
        <v>139</v>
      </c>
      <c r="J480" s="40"/>
      <c r="K480" s="83"/>
      <c r="L480" s="83"/>
      <c r="M480" s="83"/>
      <c r="N480" s="83"/>
      <c r="O480" s="83">
        <v>1</v>
      </c>
      <c r="P480" s="83"/>
      <c r="Q480" s="83"/>
      <c r="R480" s="83"/>
      <c r="S480" s="83"/>
      <c r="T480" s="83">
        <v>1</v>
      </c>
      <c r="U480" s="83"/>
      <c r="V480" s="83"/>
      <c r="W480" s="29">
        <f t="shared" si="25"/>
        <v>2</v>
      </c>
      <c r="X480" s="40"/>
      <c r="Y480" s="92">
        <v>110.33</v>
      </c>
      <c r="Z480" s="93">
        <f t="shared" si="26"/>
        <v>229.04508000000001</v>
      </c>
      <c r="AA480" s="37"/>
      <c r="AB480" s="32" t="s">
        <v>84</v>
      </c>
      <c r="AC480" s="35" t="s">
        <v>142</v>
      </c>
      <c r="AD480" s="36" t="s">
        <v>120</v>
      </c>
      <c r="AE480" s="36"/>
      <c r="AF480" s="35" t="s">
        <v>144</v>
      </c>
      <c r="AG480" s="35" t="s">
        <v>1198</v>
      </c>
      <c r="AH480" s="39" t="s">
        <v>229</v>
      </c>
      <c r="AI480" s="36" t="s">
        <v>141</v>
      </c>
    </row>
    <row r="481" spans="1:35" s="34" customFormat="1" ht="30" customHeight="1" x14ac:dyDescent="0.25">
      <c r="A481" s="37">
        <v>14</v>
      </c>
      <c r="B481" s="55" t="s">
        <v>175</v>
      </c>
      <c r="C481" s="55" t="s">
        <v>176</v>
      </c>
      <c r="D481" s="40"/>
      <c r="E481" s="83" t="s">
        <v>787</v>
      </c>
      <c r="F481" s="41"/>
      <c r="G481" s="56">
        <v>796</v>
      </c>
      <c r="H481" s="56" t="s">
        <v>231</v>
      </c>
      <c r="I481" s="36" t="s">
        <v>139</v>
      </c>
      <c r="J481" s="40"/>
      <c r="K481" s="83"/>
      <c r="L481" s="83"/>
      <c r="M481" s="83"/>
      <c r="N481" s="83"/>
      <c r="O481" s="83">
        <v>1</v>
      </c>
      <c r="P481" s="83"/>
      <c r="Q481" s="83"/>
      <c r="R481" s="83"/>
      <c r="S481" s="83"/>
      <c r="T481" s="83">
        <v>1</v>
      </c>
      <c r="U481" s="83"/>
      <c r="V481" s="83"/>
      <c r="W481" s="29">
        <f t="shared" si="25"/>
        <v>2</v>
      </c>
      <c r="X481" s="40"/>
      <c r="Y481" s="92">
        <v>110.33</v>
      </c>
      <c r="Z481" s="93">
        <f t="shared" si="26"/>
        <v>229.04508000000001</v>
      </c>
      <c r="AA481" s="37"/>
      <c r="AB481" s="32" t="s">
        <v>84</v>
      </c>
      <c r="AC481" s="35" t="s">
        <v>142</v>
      </c>
      <c r="AD481" s="36" t="s">
        <v>120</v>
      </c>
      <c r="AE481" s="36"/>
      <c r="AF481" s="35" t="s">
        <v>144</v>
      </c>
      <c r="AG481" s="35" t="s">
        <v>1198</v>
      </c>
      <c r="AH481" s="39" t="s">
        <v>229</v>
      </c>
      <c r="AI481" s="36" t="s">
        <v>141</v>
      </c>
    </row>
    <row r="482" spans="1:35" s="34" customFormat="1" ht="30" customHeight="1" x14ac:dyDescent="0.25">
      <c r="A482" s="37">
        <v>14</v>
      </c>
      <c r="B482" s="55" t="s">
        <v>175</v>
      </c>
      <c r="C482" s="55" t="s">
        <v>176</v>
      </c>
      <c r="D482" s="40"/>
      <c r="E482" s="83" t="s">
        <v>788</v>
      </c>
      <c r="F482" s="41"/>
      <c r="G482" s="56">
        <v>796</v>
      </c>
      <c r="H482" s="56" t="s">
        <v>231</v>
      </c>
      <c r="I482" s="36" t="s">
        <v>139</v>
      </c>
      <c r="J482" s="40"/>
      <c r="K482" s="83"/>
      <c r="L482" s="83"/>
      <c r="M482" s="83"/>
      <c r="N482" s="83"/>
      <c r="O482" s="83">
        <v>1</v>
      </c>
      <c r="P482" s="83"/>
      <c r="Q482" s="83"/>
      <c r="R482" s="83"/>
      <c r="S482" s="83"/>
      <c r="T482" s="83">
        <v>1</v>
      </c>
      <c r="U482" s="83"/>
      <c r="V482" s="83"/>
      <c r="W482" s="29">
        <f t="shared" si="25"/>
        <v>2</v>
      </c>
      <c r="X482" s="40"/>
      <c r="Y482" s="92">
        <v>110.33</v>
      </c>
      <c r="Z482" s="93">
        <f t="shared" si="26"/>
        <v>229.04508000000001</v>
      </c>
      <c r="AA482" s="37"/>
      <c r="AB482" s="32" t="s">
        <v>84</v>
      </c>
      <c r="AC482" s="35" t="s">
        <v>142</v>
      </c>
      <c r="AD482" s="36" t="s">
        <v>120</v>
      </c>
      <c r="AE482" s="36"/>
      <c r="AF482" s="35" t="s">
        <v>144</v>
      </c>
      <c r="AG482" s="35" t="s">
        <v>1198</v>
      </c>
      <c r="AH482" s="39" t="s">
        <v>229</v>
      </c>
      <c r="AI482" s="36" t="s">
        <v>141</v>
      </c>
    </row>
    <row r="483" spans="1:35" s="34" customFormat="1" ht="30" customHeight="1" x14ac:dyDescent="0.25">
      <c r="A483" s="37">
        <v>14</v>
      </c>
      <c r="B483" s="55" t="s">
        <v>175</v>
      </c>
      <c r="C483" s="55" t="s">
        <v>176</v>
      </c>
      <c r="D483" s="40"/>
      <c r="E483" s="83" t="s">
        <v>789</v>
      </c>
      <c r="F483" s="41"/>
      <c r="G483" s="56">
        <v>796</v>
      </c>
      <c r="H483" s="56" t="s">
        <v>231</v>
      </c>
      <c r="I483" s="36" t="s">
        <v>139</v>
      </c>
      <c r="J483" s="40"/>
      <c r="K483" s="83"/>
      <c r="L483" s="83"/>
      <c r="M483" s="83"/>
      <c r="N483" s="83"/>
      <c r="O483" s="83">
        <v>1</v>
      </c>
      <c r="P483" s="83"/>
      <c r="Q483" s="83"/>
      <c r="R483" s="83"/>
      <c r="S483" s="83"/>
      <c r="T483" s="83">
        <v>1</v>
      </c>
      <c r="U483" s="83"/>
      <c r="V483" s="83"/>
      <c r="W483" s="29">
        <f t="shared" si="25"/>
        <v>2</v>
      </c>
      <c r="X483" s="40"/>
      <c r="Y483" s="92">
        <v>110.33</v>
      </c>
      <c r="Z483" s="93">
        <f t="shared" si="26"/>
        <v>229.04508000000001</v>
      </c>
      <c r="AA483" s="37"/>
      <c r="AB483" s="32" t="s">
        <v>84</v>
      </c>
      <c r="AC483" s="35" t="s">
        <v>142</v>
      </c>
      <c r="AD483" s="36" t="s">
        <v>120</v>
      </c>
      <c r="AE483" s="36"/>
      <c r="AF483" s="35" t="s">
        <v>144</v>
      </c>
      <c r="AG483" s="35" t="s">
        <v>1198</v>
      </c>
      <c r="AH483" s="39" t="s">
        <v>229</v>
      </c>
      <c r="AI483" s="36" t="s">
        <v>141</v>
      </c>
    </row>
    <row r="484" spans="1:35" s="34" customFormat="1" ht="30" customHeight="1" x14ac:dyDescent="0.25">
      <c r="A484" s="37">
        <v>14</v>
      </c>
      <c r="B484" s="55" t="s">
        <v>175</v>
      </c>
      <c r="C484" s="55" t="s">
        <v>176</v>
      </c>
      <c r="D484" s="40"/>
      <c r="E484" s="83" t="s">
        <v>790</v>
      </c>
      <c r="F484" s="41"/>
      <c r="G484" s="56">
        <v>796</v>
      </c>
      <c r="H484" s="56" t="s">
        <v>231</v>
      </c>
      <c r="I484" s="36" t="s">
        <v>139</v>
      </c>
      <c r="J484" s="40"/>
      <c r="K484" s="83"/>
      <c r="L484" s="83"/>
      <c r="M484" s="83"/>
      <c r="N484" s="83"/>
      <c r="O484" s="83">
        <v>1</v>
      </c>
      <c r="P484" s="83"/>
      <c r="Q484" s="83"/>
      <c r="R484" s="83"/>
      <c r="S484" s="83"/>
      <c r="T484" s="83">
        <v>1</v>
      </c>
      <c r="U484" s="83"/>
      <c r="V484" s="83"/>
      <c r="W484" s="29">
        <f t="shared" si="25"/>
        <v>2</v>
      </c>
      <c r="X484" s="40"/>
      <c r="Y484" s="92">
        <v>110.33</v>
      </c>
      <c r="Z484" s="93">
        <f t="shared" si="26"/>
        <v>229.04508000000001</v>
      </c>
      <c r="AA484" s="37"/>
      <c r="AB484" s="32" t="s">
        <v>84</v>
      </c>
      <c r="AC484" s="35" t="s">
        <v>142</v>
      </c>
      <c r="AD484" s="36" t="s">
        <v>120</v>
      </c>
      <c r="AE484" s="36"/>
      <c r="AF484" s="35" t="s">
        <v>144</v>
      </c>
      <c r="AG484" s="35" t="s">
        <v>1198</v>
      </c>
      <c r="AH484" s="39" t="s">
        <v>229</v>
      </c>
      <c r="AI484" s="36" t="s">
        <v>141</v>
      </c>
    </row>
    <row r="485" spans="1:35" s="34" customFormat="1" ht="30" customHeight="1" x14ac:dyDescent="0.25">
      <c r="A485" s="37">
        <v>14</v>
      </c>
      <c r="B485" s="55" t="s">
        <v>175</v>
      </c>
      <c r="C485" s="55" t="s">
        <v>176</v>
      </c>
      <c r="D485" s="40"/>
      <c r="E485" s="83" t="s">
        <v>791</v>
      </c>
      <c r="F485" s="41"/>
      <c r="G485" s="56">
        <v>796</v>
      </c>
      <c r="H485" s="56" t="s">
        <v>231</v>
      </c>
      <c r="I485" s="36" t="s">
        <v>139</v>
      </c>
      <c r="J485" s="40"/>
      <c r="K485" s="83"/>
      <c r="L485" s="83"/>
      <c r="M485" s="83"/>
      <c r="N485" s="83"/>
      <c r="O485" s="83">
        <v>1</v>
      </c>
      <c r="P485" s="83"/>
      <c r="Q485" s="83"/>
      <c r="R485" s="83"/>
      <c r="S485" s="83"/>
      <c r="T485" s="83">
        <v>1</v>
      </c>
      <c r="U485" s="83"/>
      <c r="V485" s="83"/>
      <c r="W485" s="29">
        <f t="shared" si="25"/>
        <v>2</v>
      </c>
      <c r="X485" s="40"/>
      <c r="Y485" s="92">
        <v>110.33</v>
      </c>
      <c r="Z485" s="93">
        <f t="shared" si="26"/>
        <v>229.04508000000001</v>
      </c>
      <c r="AA485" s="37"/>
      <c r="AB485" s="32" t="s">
        <v>84</v>
      </c>
      <c r="AC485" s="35" t="s">
        <v>142</v>
      </c>
      <c r="AD485" s="36" t="s">
        <v>120</v>
      </c>
      <c r="AE485" s="36"/>
      <c r="AF485" s="35" t="s">
        <v>144</v>
      </c>
      <c r="AG485" s="35" t="s">
        <v>1198</v>
      </c>
      <c r="AH485" s="39" t="s">
        <v>229</v>
      </c>
      <c r="AI485" s="36" t="s">
        <v>141</v>
      </c>
    </row>
    <row r="486" spans="1:35" s="34" customFormat="1" ht="30" customHeight="1" x14ac:dyDescent="0.25">
      <c r="A486" s="37">
        <v>14</v>
      </c>
      <c r="B486" s="55" t="s">
        <v>175</v>
      </c>
      <c r="C486" s="55" t="s">
        <v>176</v>
      </c>
      <c r="D486" s="40"/>
      <c r="E486" s="83" t="s">
        <v>792</v>
      </c>
      <c r="F486" s="41"/>
      <c r="G486" s="56">
        <v>796</v>
      </c>
      <c r="H486" s="56" t="s">
        <v>231</v>
      </c>
      <c r="I486" s="36" t="s">
        <v>139</v>
      </c>
      <c r="J486" s="40"/>
      <c r="K486" s="83"/>
      <c r="L486" s="83"/>
      <c r="M486" s="83"/>
      <c r="N486" s="83"/>
      <c r="O486" s="83">
        <v>1</v>
      </c>
      <c r="P486" s="83"/>
      <c r="Q486" s="83"/>
      <c r="R486" s="83"/>
      <c r="S486" s="83"/>
      <c r="T486" s="83"/>
      <c r="U486" s="83"/>
      <c r="V486" s="83"/>
      <c r="W486" s="29">
        <f t="shared" si="25"/>
        <v>1</v>
      </c>
      <c r="X486" s="40"/>
      <c r="Y486" s="92">
        <v>6491.33</v>
      </c>
      <c r="Z486" s="93">
        <f t="shared" si="26"/>
        <v>6738.00054</v>
      </c>
      <c r="AA486" s="37"/>
      <c r="AB486" s="32" t="s">
        <v>84</v>
      </c>
      <c r="AC486" s="25" t="s">
        <v>142</v>
      </c>
      <c r="AD486" s="27" t="s">
        <v>120</v>
      </c>
      <c r="AE486" s="27"/>
      <c r="AF486" s="25" t="s">
        <v>144</v>
      </c>
      <c r="AG486" s="25" t="s">
        <v>1198</v>
      </c>
      <c r="AH486" s="33" t="s">
        <v>229</v>
      </c>
      <c r="AI486" s="27" t="s">
        <v>141</v>
      </c>
    </row>
    <row r="487" spans="1:35" s="34" customFormat="1" ht="30" customHeight="1" x14ac:dyDescent="0.25">
      <c r="A487" s="37">
        <v>14</v>
      </c>
      <c r="B487" s="55" t="s">
        <v>175</v>
      </c>
      <c r="C487" s="55" t="s">
        <v>176</v>
      </c>
      <c r="D487" s="40"/>
      <c r="E487" s="83" t="s">
        <v>910</v>
      </c>
      <c r="F487" s="41"/>
      <c r="G487" s="56">
        <v>796</v>
      </c>
      <c r="H487" s="56" t="s">
        <v>231</v>
      </c>
      <c r="I487" s="36" t="s">
        <v>139</v>
      </c>
      <c r="J487" s="40"/>
      <c r="K487" s="83"/>
      <c r="L487" s="83"/>
      <c r="M487" s="83">
        <v>1</v>
      </c>
      <c r="N487" s="83"/>
      <c r="O487" s="83"/>
      <c r="P487" s="83">
        <v>1</v>
      </c>
      <c r="Q487" s="83"/>
      <c r="R487" s="83"/>
      <c r="S487" s="83">
        <v>1</v>
      </c>
      <c r="T487" s="83"/>
      <c r="U487" s="83"/>
      <c r="V487" s="83">
        <v>1</v>
      </c>
      <c r="W487" s="29">
        <f t="shared" si="25"/>
        <v>4</v>
      </c>
      <c r="X487" s="40"/>
      <c r="Y487" s="94">
        <v>1045.33</v>
      </c>
      <c r="Z487" s="93">
        <f t="shared" si="26"/>
        <v>4340.2101599999996</v>
      </c>
      <c r="AA487" s="37"/>
      <c r="AB487" s="32" t="s">
        <v>84</v>
      </c>
      <c r="AC487" s="35" t="s">
        <v>142</v>
      </c>
      <c r="AD487" s="36" t="s">
        <v>120</v>
      </c>
      <c r="AE487" s="36"/>
      <c r="AF487" s="35" t="s">
        <v>144</v>
      </c>
      <c r="AG487" s="35" t="s">
        <v>1198</v>
      </c>
      <c r="AH487" s="39" t="s">
        <v>229</v>
      </c>
      <c r="AI487" s="36" t="s">
        <v>141</v>
      </c>
    </row>
    <row r="488" spans="1:35" s="34" customFormat="1" ht="30" customHeight="1" x14ac:dyDescent="0.25">
      <c r="A488" s="37">
        <v>14</v>
      </c>
      <c r="B488" s="55" t="s">
        <v>175</v>
      </c>
      <c r="C488" s="55" t="s">
        <v>176</v>
      </c>
      <c r="D488" s="40"/>
      <c r="E488" s="83" t="s">
        <v>911</v>
      </c>
      <c r="F488" s="41"/>
      <c r="G488" s="56">
        <v>796</v>
      </c>
      <c r="H488" s="56" t="s">
        <v>231</v>
      </c>
      <c r="I488" s="36" t="s">
        <v>139</v>
      </c>
      <c r="J488" s="40"/>
      <c r="K488" s="83"/>
      <c r="L488" s="83"/>
      <c r="M488" s="83">
        <v>5</v>
      </c>
      <c r="N488" s="83"/>
      <c r="O488" s="83"/>
      <c r="P488" s="83">
        <v>5</v>
      </c>
      <c r="Q488" s="83"/>
      <c r="R488" s="83"/>
      <c r="S488" s="83">
        <v>5</v>
      </c>
      <c r="T488" s="83"/>
      <c r="U488" s="83"/>
      <c r="V488" s="83">
        <v>5</v>
      </c>
      <c r="W488" s="29">
        <f t="shared" si="25"/>
        <v>20</v>
      </c>
      <c r="X488" s="40"/>
      <c r="Y488" s="94">
        <v>693.33</v>
      </c>
      <c r="Z488" s="93">
        <f t="shared" si="26"/>
        <v>14393.5308</v>
      </c>
      <c r="AA488" s="37"/>
      <c r="AB488" s="32" t="s">
        <v>84</v>
      </c>
      <c r="AC488" s="35" t="s">
        <v>142</v>
      </c>
      <c r="AD488" s="36" t="s">
        <v>120</v>
      </c>
      <c r="AE488" s="36"/>
      <c r="AF488" s="35" t="s">
        <v>144</v>
      </c>
      <c r="AG488" s="35" t="s">
        <v>1198</v>
      </c>
      <c r="AH488" s="39" t="s">
        <v>229</v>
      </c>
      <c r="AI488" s="36" t="s">
        <v>141</v>
      </c>
    </row>
    <row r="489" spans="1:35" s="34" customFormat="1" ht="30" customHeight="1" x14ac:dyDescent="0.25">
      <c r="A489" s="37">
        <v>14</v>
      </c>
      <c r="B489" s="55" t="s">
        <v>175</v>
      </c>
      <c r="C489" s="55" t="s">
        <v>176</v>
      </c>
      <c r="D489" s="40"/>
      <c r="E489" s="83" t="s">
        <v>912</v>
      </c>
      <c r="F489" s="41"/>
      <c r="G489" s="56">
        <v>796</v>
      </c>
      <c r="H489" s="56" t="s">
        <v>231</v>
      </c>
      <c r="I489" s="36" t="s">
        <v>139</v>
      </c>
      <c r="J489" s="40"/>
      <c r="K489" s="83"/>
      <c r="L489" s="83"/>
      <c r="M489" s="83">
        <v>5</v>
      </c>
      <c r="N489" s="83"/>
      <c r="O489" s="83"/>
      <c r="P489" s="83">
        <v>5</v>
      </c>
      <c r="Q489" s="83"/>
      <c r="R489" s="83"/>
      <c r="S489" s="83">
        <v>5</v>
      </c>
      <c r="T489" s="83"/>
      <c r="U489" s="83"/>
      <c r="V489" s="83">
        <v>5</v>
      </c>
      <c r="W489" s="29">
        <f t="shared" si="25"/>
        <v>20</v>
      </c>
      <c r="X489" s="40"/>
      <c r="Y489" s="94">
        <v>403</v>
      </c>
      <c r="Z489" s="93">
        <f t="shared" si="26"/>
        <v>8366.2800000000007</v>
      </c>
      <c r="AA489" s="37"/>
      <c r="AB489" s="32" t="s">
        <v>84</v>
      </c>
      <c r="AC489" s="35" t="s">
        <v>142</v>
      </c>
      <c r="AD489" s="36" t="s">
        <v>120</v>
      </c>
      <c r="AE489" s="36"/>
      <c r="AF489" s="35" t="s">
        <v>144</v>
      </c>
      <c r="AG489" s="35" t="s">
        <v>1198</v>
      </c>
      <c r="AH489" s="39" t="s">
        <v>229</v>
      </c>
      <c r="AI489" s="36" t="s">
        <v>141</v>
      </c>
    </row>
    <row r="490" spans="1:35" s="34" customFormat="1" ht="30" customHeight="1" x14ac:dyDescent="0.25">
      <c r="A490" s="37">
        <v>14</v>
      </c>
      <c r="B490" s="55" t="s">
        <v>175</v>
      </c>
      <c r="C490" s="55" t="s">
        <v>176</v>
      </c>
      <c r="D490" s="40"/>
      <c r="E490" s="83" t="s">
        <v>913</v>
      </c>
      <c r="F490" s="41"/>
      <c r="G490" s="56">
        <v>796</v>
      </c>
      <c r="H490" s="56" t="s">
        <v>231</v>
      </c>
      <c r="I490" s="36" t="s">
        <v>139</v>
      </c>
      <c r="J490" s="40"/>
      <c r="K490" s="83">
        <v>1</v>
      </c>
      <c r="L490" s="83"/>
      <c r="M490" s="83">
        <v>1</v>
      </c>
      <c r="N490" s="83">
        <v>1</v>
      </c>
      <c r="O490" s="83"/>
      <c r="P490" s="83">
        <v>1</v>
      </c>
      <c r="Q490" s="83">
        <v>1</v>
      </c>
      <c r="R490" s="83"/>
      <c r="S490" s="83">
        <v>1</v>
      </c>
      <c r="T490" s="83"/>
      <c r="U490" s="83">
        <v>1</v>
      </c>
      <c r="V490" s="83"/>
      <c r="W490" s="29">
        <f t="shared" si="25"/>
        <v>7</v>
      </c>
      <c r="X490" s="40"/>
      <c r="Y490" s="94">
        <v>417</v>
      </c>
      <c r="Z490" s="93">
        <f t="shared" si="26"/>
        <v>3029.922</v>
      </c>
      <c r="AA490" s="37"/>
      <c r="AB490" s="32" t="s">
        <v>84</v>
      </c>
      <c r="AC490" s="35" t="s">
        <v>142</v>
      </c>
      <c r="AD490" s="36" t="s">
        <v>120</v>
      </c>
      <c r="AE490" s="36"/>
      <c r="AF490" s="35" t="s">
        <v>144</v>
      </c>
      <c r="AG490" s="35" t="s">
        <v>1198</v>
      </c>
      <c r="AH490" s="39" t="s">
        <v>229</v>
      </c>
      <c r="AI490" s="36" t="s">
        <v>141</v>
      </c>
    </row>
    <row r="491" spans="1:35" s="34" customFormat="1" ht="30" customHeight="1" x14ac:dyDescent="0.25">
      <c r="A491" s="37">
        <v>14</v>
      </c>
      <c r="B491" s="55" t="s">
        <v>175</v>
      </c>
      <c r="C491" s="55" t="s">
        <v>176</v>
      </c>
      <c r="D491" s="40"/>
      <c r="E491" s="83" t="s">
        <v>914</v>
      </c>
      <c r="F491" s="41"/>
      <c r="G491" s="56">
        <v>796</v>
      </c>
      <c r="H491" s="56" t="s">
        <v>231</v>
      </c>
      <c r="I491" s="36" t="s">
        <v>139</v>
      </c>
      <c r="J491" s="40"/>
      <c r="K491" s="83"/>
      <c r="L491" s="83"/>
      <c r="M491" s="83">
        <v>5</v>
      </c>
      <c r="N491" s="83"/>
      <c r="O491" s="83"/>
      <c r="P491" s="83">
        <v>5</v>
      </c>
      <c r="Q491" s="83"/>
      <c r="R491" s="83"/>
      <c r="S491" s="83">
        <v>5</v>
      </c>
      <c r="T491" s="83"/>
      <c r="U491" s="83"/>
      <c r="V491" s="83">
        <v>5</v>
      </c>
      <c r="W491" s="29">
        <f t="shared" si="25"/>
        <v>20</v>
      </c>
      <c r="X491" s="40"/>
      <c r="Y491" s="94">
        <v>361</v>
      </c>
      <c r="Z491" s="93">
        <f t="shared" si="26"/>
        <v>7494.3600000000006</v>
      </c>
      <c r="AA491" s="37"/>
      <c r="AB491" s="32" t="s">
        <v>84</v>
      </c>
      <c r="AC491" s="35" t="s">
        <v>142</v>
      </c>
      <c r="AD491" s="36" t="s">
        <v>120</v>
      </c>
      <c r="AE491" s="36"/>
      <c r="AF491" s="35" t="s">
        <v>144</v>
      </c>
      <c r="AG491" s="35" t="s">
        <v>1198</v>
      </c>
      <c r="AH491" s="39" t="s">
        <v>229</v>
      </c>
      <c r="AI491" s="36" t="s">
        <v>141</v>
      </c>
    </row>
    <row r="492" spans="1:35" s="34" customFormat="1" ht="30" customHeight="1" x14ac:dyDescent="0.25">
      <c r="A492" s="37">
        <v>14</v>
      </c>
      <c r="B492" s="55" t="s">
        <v>175</v>
      </c>
      <c r="C492" s="55" t="s">
        <v>176</v>
      </c>
      <c r="D492" s="40"/>
      <c r="E492" s="83" t="s">
        <v>915</v>
      </c>
      <c r="F492" s="41"/>
      <c r="G492" s="56">
        <v>796</v>
      </c>
      <c r="H492" s="56" t="s">
        <v>231</v>
      </c>
      <c r="I492" s="36" t="s">
        <v>139</v>
      </c>
      <c r="J492" s="40"/>
      <c r="K492" s="83"/>
      <c r="L492" s="83">
        <v>10</v>
      </c>
      <c r="M492" s="83">
        <v>10</v>
      </c>
      <c r="N492" s="83">
        <v>10</v>
      </c>
      <c r="O492" s="83">
        <v>10</v>
      </c>
      <c r="P492" s="83">
        <v>10</v>
      </c>
      <c r="Q492" s="83">
        <v>10</v>
      </c>
      <c r="R492" s="83">
        <v>10</v>
      </c>
      <c r="S492" s="83">
        <v>10</v>
      </c>
      <c r="T492" s="83">
        <v>10</v>
      </c>
      <c r="U492" s="83">
        <v>10</v>
      </c>
      <c r="V492" s="83"/>
      <c r="W492" s="29">
        <f t="shared" si="25"/>
        <v>100</v>
      </c>
      <c r="X492" s="40"/>
      <c r="Y492" s="94">
        <v>23.67</v>
      </c>
      <c r="Z492" s="93">
        <f t="shared" si="26"/>
        <v>2456.9459999999999</v>
      </c>
      <c r="AA492" s="37"/>
      <c r="AB492" s="32" t="s">
        <v>84</v>
      </c>
      <c r="AC492" s="35" t="s">
        <v>142</v>
      </c>
      <c r="AD492" s="36" t="s">
        <v>120</v>
      </c>
      <c r="AE492" s="36"/>
      <c r="AF492" s="35" t="s">
        <v>144</v>
      </c>
      <c r="AG492" s="35" t="s">
        <v>1198</v>
      </c>
      <c r="AH492" s="39" t="s">
        <v>229</v>
      </c>
      <c r="AI492" s="36" t="s">
        <v>141</v>
      </c>
    </row>
    <row r="493" spans="1:35" s="34" customFormat="1" ht="30" customHeight="1" x14ac:dyDescent="0.25">
      <c r="A493" s="37">
        <v>14</v>
      </c>
      <c r="B493" s="55" t="s">
        <v>175</v>
      </c>
      <c r="C493" s="55" t="s">
        <v>176</v>
      </c>
      <c r="D493" s="40"/>
      <c r="E493" s="83" t="s">
        <v>917</v>
      </c>
      <c r="F493" s="41"/>
      <c r="G493" s="56">
        <v>796</v>
      </c>
      <c r="H493" s="56" t="s">
        <v>231</v>
      </c>
      <c r="I493" s="36" t="s">
        <v>139</v>
      </c>
      <c r="J493" s="40"/>
      <c r="K493" s="83"/>
      <c r="L493" s="83">
        <v>1</v>
      </c>
      <c r="M493" s="83">
        <v>1</v>
      </c>
      <c r="N493" s="83">
        <v>1</v>
      </c>
      <c r="O493" s="83">
        <v>1</v>
      </c>
      <c r="P493" s="83">
        <v>1</v>
      </c>
      <c r="Q493" s="83">
        <v>1</v>
      </c>
      <c r="R493" s="83">
        <v>1</v>
      </c>
      <c r="S493" s="83">
        <v>1</v>
      </c>
      <c r="T493" s="83">
        <v>1</v>
      </c>
      <c r="U493" s="83">
        <v>1</v>
      </c>
      <c r="V493" s="83"/>
      <c r="W493" s="29">
        <f t="shared" si="25"/>
        <v>10</v>
      </c>
      <c r="X493" s="40"/>
      <c r="Y493" s="94">
        <v>439</v>
      </c>
      <c r="Z493" s="93">
        <f t="shared" si="26"/>
        <v>4556.82</v>
      </c>
      <c r="AA493" s="37"/>
      <c r="AB493" s="32" t="s">
        <v>84</v>
      </c>
      <c r="AC493" s="35" t="s">
        <v>142</v>
      </c>
      <c r="AD493" s="36" t="s">
        <v>120</v>
      </c>
      <c r="AE493" s="36"/>
      <c r="AF493" s="35" t="s">
        <v>144</v>
      </c>
      <c r="AG493" s="35" t="s">
        <v>1198</v>
      </c>
      <c r="AH493" s="39" t="s">
        <v>229</v>
      </c>
      <c r="AI493" s="36" t="s">
        <v>141</v>
      </c>
    </row>
    <row r="494" spans="1:35" s="34" customFormat="1" ht="30" customHeight="1" x14ac:dyDescent="0.25">
      <c r="A494" s="37">
        <v>14</v>
      </c>
      <c r="B494" s="55" t="s">
        <v>175</v>
      </c>
      <c r="C494" s="55" t="s">
        <v>176</v>
      </c>
      <c r="D494" s="40"/>
      <c r="E494" s="83" t="s">
        <v>916</v>
      </c>
      <c r="F494" s="41"/>
      <c r="G494" s="56">
        <v>796</v>
      </c>
      <c r="H494" s="56" t="s">
        <v>231</v>
      </c>
      <c r="I494" s="36" t="s">
        <v>139</v>
      </c>
      <c r="J494" s="40"/>
      <c r="K494" s="83"/>
      <c r="L494" s="83">
        <v>5</v>
      </c>
      <c r="M494" s="83">
        <v>5</v>
      </c>
      <c r="N494" s="83">
        <v>5</v>
      </c>
      <c r="O494" s="83">
        <v>5</v>
      </c>
      <c r="P494" s="83">
        <v>5</v>
      </c>
      <c r="Q494" s="83">
        <v>5</v>
      </c>
      <c r="R494" s="83">
        <v>5</v>
      </c>
      <c r="S494" s="83">
        <v>5</v>
      </c>
      <c r="T494" s="83">
        <v>5</v>
      </c>
      <c r="U494" s="83">
        <v>5</v>
      </c>
      <c r="V494" s="83"/>
      <c r="W494" s="29">
        <f t="shared" si="25"/>
        <v>50</v>
      </c>
      <c r="X494" s="40"/>
      <c r="Y494" s="94">
        <v>439</v>
      </c>
      <c r="Z494" s="93">
        <f t="shared" si="26"/>
        <v>22784.100000000002</v>
      </c>
      <c r="AA494" s="37"/>
      <c r="AB494" s="32" t="s">
        <v>84</v>
      </c>
      <c r="AC494" s="35" t="s">
        <v>142</v>
      </c>
      <c r="AD494" s="36" t="s">
        <v>120</v>
      </c>
      <c r="AE494" s="36"/>
      <c r="AF494" s="35" t="s">
        <v>144</v>
      </c>
      <c r="AG494" s="35" t="s">
        <v>1198</v>
      </c>
      <c r="AH494" s="39" t="s">
        <v>229</v>
      </c>
      <c r="AI494" s="36" t="s">
        <v>141</v>
      </c>
    </row>
    <row r="495" spans="1:35" s="34" customFormat="1" ht="30" customHeight="1" x14ac:dyDescent="0.25">
      <c r="A495" s="37">
        <v>14</v>
      </c>
      <c r="B495" s="55" t="s">
        <v>175</v>
      </c>
      <c r="C495" s="55" t="s">
        <v>176</v>
      </c>
      <c r="D495" s="40"/>
      <c r="E495" s="83" t="s">
        <v>918</v>
      </c>
      <c r="F495" s="41"/>
      <c r="G495" s="56">
        <v>796</v>
      </c>
      <c r="H495" s="56" t="s">
        <v>231</v>
      </c>
      <c r="I495" s="36" t="s">
        <v>139</v>
      </c>
      <c r="J495" s="40"/>
      <c r="K495" s="83"/>
      <c r="L495" s="83"/>
      <c r="M495" s="83"/>
      <c r="N495" s="83"/>
      <c r="O495" s="83">
        <v>1</v>
      </c>
      <c r="P495" s="83"/>
      <c r="Q495" s="83"/>
      <c r="R495" s="83"/>
      <c r="S495" s="83"/>
      <c r="T495" s="83">
        <v>1</v>
      </c>
      <c r="U495" s="83"/>
      <c r="V495" s="83"/>
      <c r="W495" s="29">
        <f t="shared" si="25"/>
        <v>2</v>
      </c>
      <c r="X495" s="40"/>
      <c r="Y495" s="94">
        <v>1288.67</v>
      </c>
      <c r="Z495" s="93">
        <f t="shared" si="26"/>
        <v>2675.2789200000002</v>
      </c>
      <c r="AA495" s="37"/>
      <c r="AB495" s="32" t="s">
        <v>84</v>
      </c>
      <c r="AC495" s="35" t="s">
        <v>142</v>
      </c>
      <c r="AD495" s="36" t="s">
        <v>120</v>
      </c>
      <c r="AE495" s="36"/>
      <c r="AF495" s="35" t="s">
        <v>144</v>
      </c>
      <c r="AG495" s="35" t="s">
        <v>1198</v>
      </c>
      <c r="AH495" s="39" t="s">
        <v>229</v>
      </c>
      <c r="AI495" s="36" t="s">
        <v>141</v>
      </c>
    </row>
    <row r="496" spans="1:35" s="34" customFormat="1" ht="30" customHeight="1" x14ac:dyDescent="0.25">
      <c r="A496" s="37">
        <v>14</v>
      </c>
      <c r="B496" s="55" t="s">
        <v>175</v>
      </c>
      <c r="C496" s="55" t="s">
        <v>176</v>
      </c>
      <c r="D496" s="40"/>
      <c r="E496" s="83" t="s">
        <v>919</v>
      </c>
      <c r="F496" s="41"/>
      <c r="G496" s="56">
        <v>796</v>
      </c>
      <c r="H496" s="56" t="s">
        <v>231</v>
      </c>
      <c r="I496" s="36" t="s">
        <v>139</v>
      </c>
      <c r="J496" s="40"/>
      <c r="K496" s="83"/>
      <c r="L496" s="83">
        <v>50</v>
      </c>
      <c r="M496" s="83">
        <v>50</v>
      </c>
      <c r="N496" s="83">
        <v>50</v>
      </c>
      <c r="O496" s="83">
        <v>50</v>
      </c>
      <c r="P496" s="83">
        <v>50</v>
      </c>
      <c r="Q496" s="83">
        <v>50</v>
      </c>
      <c r="R496" s="83">
        <v>50</v>
      </c>
      <c r="S496" s="83">
        <v>50</v>
      </c>
      <c r="T496" s="83">
        <v>50</v>
      </c>
      <c r="U496" s="83">
        <v>50</v>
      </c>
      <c r="V496" s="83"/>
      <c r="W496" s="29">
        <f t="shared" si="25"/>
        <v>500</v>
      </c>
      <c r="X496" s="40"/>
      <c r="Y496" s="94">
        <v>1</v>
      </c>
      <c r="Z496" s="93">
        <f t="shared" si="26"/>
        <v>519</v>
      </c>
      <c r="AA496" s="37"/>
      <c r="AB496" s="32" t="s">
        <v>84</v>
      </c>
      <c r="AC496" s="35" t="s">
        <v>142</v>
      </c>
      <c r="AD496" s="36" t="s">
        <v>120</v>
      </c>
      <c r="AE496" s="36"/>
      <c r="AF496" s="35" t="s">
        <v>144</v>
      </c>
      <c r="AG496" s="35" t="s">
        <v>1198</v>
      </c>
      <c r="AH496" s="39" t="s">
        <v>229</v>
      </c>
      <c r="AI496" s="36" t="s">
        <v>141</v>
      </c>
    </row>
    <row r="497" spans="1:35" s="34" customFormat="1" ht="30" customHeight="1" x14ac:dyDescent="0.25">
      <c r="A497" s="37">
        <v>14</v>
      </c>
      <c r="B497" s="55" t="s">
        <v>175</v>
      </c>
      <c r="C497" s="55" t="s">
        <v>176</v>
      </c>
      <c r="D497" s="40"/>
      <c r="E497" s="83" t="s">
        <v>920</v>
      </c>
      <c r="F497" s="41"/>
      <c r="G497" s="56">
        <v>796</v>
      </c>
      <c r="H497" s="56" t="s">
        <v>231</v>
      </c>
      <c r="I497" s="36" t="s">
        <v>139</v>
      </c>
      <c r="J497" s="40"/>
      <c r="K497" s="83"/>
      <c r="L497" s="83">
        <v>50</v>
      </c>
      <c r="M497" s="83">
        <v>50</v>
      </c>
      <c r="N497" s="83">
        <v>50</v>
      </c>
      <c r="O497" s="83">
        <v>50</v>
      </c>
      <c r="P497" s="83">
        <v>50</v>
      </c>
      <c r="Q497" s="83">
        <v>50</v>
      </c>
      <c r="R497" s="83">
        <v>50</v>
      </c>
      <c r="S497" s="83">
        <v>50</v>
      </c>
      <c r="T497" s="83">
        <v>50</v>
      </c>
      <c r="U497" s="83">
        <v>50</v>
      </c>
      <c r="V497" s="83"/>
      <c r="W497" s="29">
        <f t="shared" si="25"/>
        <v>500</v>
      </c>
      <c r="X497" s="40"/>
      <c r="Y497" s="94">
        <v>14.67</v>
      </c>
      <c r="Z497" s="93">
        <f t="shared" si="26"/>
        <v>7613.7300000000005</v>
      </c>
      <c r="AA497" s="37"/>
      <c r="AB497" s="32" t="s">
        <v>84</v>
      </c>
      <c r="AC497" s="35" t="s">
        <v>142</v>
      </c>
      <c r="AD497" s="36" t="s">
        <v>120</v>
      </c>
      <c r="AE497" s="36"/>
      <c r="AF497" s="35" t="s">
        <v>144</v>
      </c>
      <c r="AG497" s="35" t="s">
        <v>1198</v>
      </c>
      <c r="AH497" s="39" t="s">
        <v>229</v>
      </c>
      <c r="AI497" s="36" t="s">
        <v>141</v>
      </c>
    </row>
    <row r="498" spans="1:35" s="34" customFormat="1" ht="30" customHeight="1" x14ac:dyDescent="0.25">
      <c r="A498" s="37">
        <v>14</v>
      </c>
      <c r="B498" s="55" t="s">
        <v>175</v>
      </c>
      <c r="C498" s="55" t="s">
        <v>176</v>
      </c>
      <c r="D498" s="40"/>
      <c r="E498" s="83" t="s">
        <v>921</v>
      </c>
      <c r="F498" s="41"/>
      <c r="G498" s="56">
        <v>796</v>
      </c>
      <c r="H498" s="56" t="s">
        <v>231</v>
      </c>
      <c r="I498" s="36" t="s">
        <v>139</v>
      </c>
      <c r="J498" s="40"/>
      <c r="K498" s="83"/>
      <c r="L498" s="83">
        <v>20</v>
      </c>
      <c r="M498" s="83">
        <v>20</v>
      </c>
      <c r="N498" s="83">
        <v>20</v>
      </c>
      <c r="O498" s="83">
        <v>20</v>
      </c>
      <c r="P498" s="83">
        <v>20</v>
      </c>
      <c r="Q498" s="83">
        <v>20</v>
      </c>
      <c r="R498" s="83">
        <v>20</v>
      </c>
      <c r="S498" s="83">
        <v>20</v>
      </c>
      <c r="T498" s="83">
        <v>20</v>
      </c>
      <c r="U498" s="83">
        <v>20</v>
      </c>
      <c r="V498" s="83"/>
      <c r="W498" s="29">
        <f t="shared" si="25"/>
        <v>200</v>
      </c>
      <c r="X498" s="40"/>
      <c r="Y498" s="94">
        <v>2</v>
      </c>
      <c r="Z498" s="93">
        <f t="shared" si="26"/>
        <v>415.2</v>
      </c>
      <c r="AA498" s="37"/>
      <c r="AB498" s="32" t="s">
        <v>84</v>
      </c>
      <c r="AC498" s="35" t="s">
        <v>142</v>
      </c>
      <c r="AD498" s="36" t="s">
        <v>120</v>
      </c>
      <c r="AE498" s="36"/>
      <c r="AF498" s="35" t="s">
        <v>144</v>
      </c>
      <c r="AG498" s="35" t="s">
        <v>1198</v>
      </c>
      <c r="AH498" s="39" t="s">
        <v>229</v>
      </c>
      <c r="AI498" s="36" t="s">
        <v>141</v>
      </c>
    </row>
    <row r="499" spans="1:35" s="34" customFormat="1" ht="30" customHeight="1" x14ac:dyDescent="0.25">
      <c r="A499" s="37">
        <v>14</v>
      </c>
      <c r="B499" s="55" t="s">
        <v>175</v>
      </c>
      <c r="C499" s="55" t="s">
        <v>176</v>
      </c>
      <c r="D499" s="40"/>
      <c r="E499" s="83" t="s">
        <v>922</v>
      </c>
      <c r="F499" s="41"/>
      <c r="G499" s="56">
        <v>796</v>
      </c>
      <c r="H499" s="56" t="s">
        <v>231</v>
      </c>
      <c r="I499" s="36" t="s">
        <v>139</v>
      </c>
      <c r="J499" s="40"/>
      <c r="K499" s="83"/>
      <c r="L499" s="83"/>
      <c r="M499" s="83"/>
      <c r="N499" s="83"/>
      <c r="O499" s="83">
        <v>1</v>
      </c>
      <c r="P499" s="83"/>
      <c r="Q499" s="83"/>
      <c r="R499" s="83"/>
      <c r="S499" s="83"/>
      <c r="T499" s="83">
        <v>1</v>
      </c>
      <c r="U499" s="83"/>
      <c r="V499" s="83"/>
      <c r="W499" s="29">
        <f t="shared" si="25"/>
        <v>2</v>
      </c>
      <c r="X499" s="40"/>
      <c r="Y499" s="94">
        <v>2357</v>
      </c>
      <c r="Z499" s="93">
        <f t="shared" si="26"/>
        <v>4893.1320000000005</v>
      </c>
      <c r="AA499" s="37"/>
      <c r="AB499" s="32" t="s">
        <v>84</v>
      </c>
      <c r="AC499" s="35" t="s">
        <v>142</v>
      </c>
      <c r="AD499" s="36" t="s">
        <v>120</v>
      </c>
      <c r="AE499" s="36"/>
      <c r="AF499" s="35" t="s">
        <v>144</v>
      </c>
      <c r="AG499" s="35" t="s">
        <v>1198</v>
      </c>
      <c r="AH499" s="39" t="s">
        <v>229</v>
      </c>
      <c r="AI499" s="36" t="s">
        <v>141</v>
      </c>
    </row>
    <row r="500" spans="1:35" s="34" customFormat="1" ht="30" customHeight="1" x14ac:dyDescent="0.25">
      <c r="A500" s="37">
        <v>14</v>
      </c>
      <c r="B500" s="55" t="s">
        <v>175</v>
      </c>
      <c r="C500" s="55" t="s">
        <v>176</v>
      </c>
      <c r="D500" s="40"/>
      <c r="E500" s="83" t="s">
        <v>923</v>
      </c>
      <c r="F500" s="41"/>
      <c r="G500" s="56">
        <v>796</v>
      </c>
      <c r="H500" s="56" t="s">
        <v>231</v>
      </c>
      <c r="I500" s="36" t="s">
        <v>139</v>
      </c>
      <c r="J500" s="40"/>
      <c r="K500" s="83"/>
      <c r="L500" s="83"/>
      <c r="M500" s="83"/>
      <c r="N500" s="83"/>
      <c r="O500" s="83">
        <v>1</v>
      </c>
      <c r="P500" s="83"/>
      <c r="Q500" s="83"/>
      <c r="R500" s="83"/>
      <c r="S500" s="83"/>
      <c r="T500" s="83">
        <v>1</v>
      </c>
      <c r="U500" s="83"/>
      <c r="V500" s="83"/>
      <c r="W500" s="29">
        <f t="shared" si="25"/>
        <v>2</v>
      </c>
      <c r="X500" s="40"/>
      <c r="Y500" s="94">
        <v>465</v>
      </c>
      <c r="Z500" s="93">
        <f t="shared" si="26"/>
        <v>965.34</v>
      </c>
      <c r="AA500" s="37"/>
      <c r="AB500" s="32" t="s">
        <v>84</v>
      </c>
      <c r="AC500" s="35" t="s">
        <v>142</v>
      </c>
      <c r="AD500" s="36" t="s">
        <v>120</v>
      </c>
      <c r="AE500" s="36"/>
      <c r="AF500" s="35" t="s">
        <v>144</v>
      </c>
      <c r="AG500" s="35" t="s">
        <v>1198</v>
      </c>
      <c r="AH500" s="39" t="s">
        <v>229</v>
      </c>
      <c r="AI500" s="36" t="s">
        <v>141</v>
      </c>
    </row>
    <row r="501" spans="1:35" s="34" customFormat="1" ht="30" customHeight="1" x14ac:dyDescent="0.25">
      <c r="A501" s="37">
        <v>14</v>
      </c>
      <c r="B501" s="55" t="s">
        <v>175</v>
      </c>
      <c r="C501" s="55" t="s">
        <v>176</v>
      </c>
      <c r="D501" s="40"/>
      <c r="E501" s="83" t="s">
        <v>924</v>
      </c>
      <c r="F501" s="41"/>
      <c r="G501" s="56">
        <v>796</v>
      </c>
      <c r="H501" s="56" t="s">
        <v>231</v>
      </c>
      <c r="I501" s="36" t="s">
        <v>139</v>
      </c>
      <c r="J501" s="40"/>
      <c r="K501" s="83"/>
      <c r="L501" s="83"/>
      <c r="M501" s="83"/>
      <c r="N501" s="83"/>
      <c r="O501" s="83"/>
      <c r="P501" s="83">
        <v>1</v>
      </c>
      <c r="Q501" s="83"/>
      <c r="R501" s="83"/>
      <c r="S501" s="83"/>
      <c r="T501" s="83"/>
      <c r="U501" s="83"/>
      <c r="V501" s="83"/>
      <c r="W501" s="29">
        <f t="shared" si="25"/>
        <v>1</v>
      </c>
      <c r="X501" s="40"/>
      <c r="Y501" s="94">
        <v>18372.669999999998</v>
      </c>
      <c r="Z501" s="93">
        <f t="shared" si="26"/>
        <v>19070.831459999998</v>
      </c>
      <c r="AA501" s="37"/>
      <c r="AB501" s="32" t="s">
        <v>84</v>
      </c>
      <c r="AC501" s="35" t="s">
        <v>142</v>
      </c>
      <c r="AD501" s="36" t="s">
        <v>120</v>
      </c>
      <c r="AE501" s="36"/>
      <c r="AF501" s="35" t="s">
        <v>144</v>
      </c>
      <c r="AG501" s="35" t="s">
        <v>1198</v>
      </c>
      <c r="AH501" s="39" t="s">
        <v>229</v>
      </c>
      <c r="AI501" s="36" t="s">
        <v>141</v>
      </c>
    </row>
    <row r="502" spans="1:35" s="34" customFormat="1" ht="30" customHeight="1" x14ac:dyDescent="0.25">
      <c r="A502" s="37">
        <v>14</v>
      </c>
      <c r="B502" s="55" t="s">
        <v>175</v>
      </c>
      <c r="C502" s="55" t="s">
        <v>176</v>
      </c>
      <c r="D502" s="40"/>
      <c r="E502" s="83" t="s">
        <v>925</v>
      </c>
      <c r="F502" s="41"/>
      <c r="G502" s="56">
        <v>796</v>
      </c>
      <c r="H502" s="56" t="s">
        <v>231</v>
      </c>
      <c r="I502" s="36" t="s">
        <v>139</v>
      </c>
      <c r="J502" s="40"/>
      <c r="K502" s="83"/>
      <c r="L502" s="83">
        <v>20</v>
      </c>
      <c r="M502" s="83">
        <v>20</v>
      </c>
      <c r="N502" s="83">
        <v>20</v>
      </c>
      <c r="O502" s="83">
        <v>20</v>
      </c>
      <c r="P502" s="83">
        <v>20</v>
      </c>
      <c r="Q502" s="83">
        <v>20</v>
      </c>
      <c r="R502" s="83">
        <v>20</v>
      </c>
      <c r="S502" s="83">
        <v>20</v>
      </c>
      <c r="T502" s="83">
        <v>20</v>
      </c>
      <c r="U502" s="83">
        <v>20</v>
      </c>
      <c r="V502" s="83"/>
      <c r="W502" s="29">
        <f t="shared" si="25"/>
        <v>200</v>
      </c>
      <c r="X502" s="40"/>
      <c r="Y502" s="94">
        <v>5</v>
      </c>
      <c r="Z502" s="93">
        <f t="shared" si="26"/>
        <v>1038</v>
      </c>
      <c r="AA502" s="37"/>
      <c r="AB502" s="32" t="s">
        <v>84</v>
      </c>
      <c r="AC502" s="35" t="s">
        <v>142</v>
      </c>
      <c r="AD502" s="36" t="s">
        <v>120</v>
      </c>
      <c r="AE502" s="36"/>
      <c r="AF502" s="35" t="s">
        <v>144</v>
      </c>
      <c r="AG502" s="35" t="s">
        <v>1198</v>
      </c>
      <c r="AH502" s="39" t="s">
        <v>229</v>
      </c>
      <c r="AI502" s="36" t="s">
        <v>141</v>
      </c>
    </row>
    <row r="503" spans="1:35" s="34" customFormat="1" ht="30" customHeight="1" x14ac:dyDescent="0.25">
      <c r="A503" s="37">
        <v>14</v>
      </c>
      <c r="B503" s="55" t="s">
        <v>175</v>
      </c>
      <c r="C503" s="55" t="s">
        <v>176</v>
      </c>
      <c r="D503" s="40"/>
      <c r="E503" s="83" t="s">
        <v>926</v>
      </c>
      <c r="F503" s="41"/>
      <c r="G503" s="56">
        <v>796</v>
      </c>
      <c r="H503" s="56" t="s">
        <v>231</v>
      </c>
      <c r="I503" s="36" t="s">
        <v>139</v>
      </c>
      <c r="J503" s="40"/>
      <c r="K503" s="83"/>
      <c r="L503" s="83">
        <v>20</v>
      </c>
      <c r="M503" s="83">
        <v>20</v>
      </c>
      <c r="N503" s="83">
        <v>20</v>
      </c>
      <c r="O503" s="83">
        <v>20</v>
      </c>
      <c r="P503" s="83">
        <v>20</v>
      </c>
      <c r="Q503" s="83">
        <v>20</v>
      </c>
      <c r="R503" s="83">
        <v>20</v>
      </c>
      <c r="S503" s="83">
        <v>20</v>
      </c>
      <c r="T503" s="83">
        <v>20</v>
      </c>
      <c r="U503" s="83">
        <v>20</v>
      </c>
      <c r="V503" s="83"/>
      <c r="W503" s="29">
        <f t="shared" si="25"/>
        <v>200</v>
      </c>
      <c r="X503" s="40"/>
      <c r="Y503" s="94">
        <v>1</v>
      </c>
      <c r="Z503" s="93">
        <f t="shared" si="26"/>
        <v>207.6</v>
      </c>
      <c r="AA503" s="37"/>
      <c r="AB503" s="32" t="s">
        <v>84</v>
      </c>
      <c r="AC503" s="35" t="s">
        <v>142</v>
      </c>
      <c r="AD503" s="36" t="s">
        <v>120</v>
      </c>
      <c r="AE503" s="36"/>
      <c r="AF503" s="35" t="s">
        <v>144</v>
      </c>
      <c r="AG503" s="35" t="s">
        <v>1198</v>
      </c>
      <c r="AH503" s="39" t="s">
        <v>229</v>
      </c>
      <c r="AI503" s="36" t="s">
        <v>141</v>
      </c>
    </row>
    <row r="504" spans="1:35" s="34" customFormat="1" ht="30" customHeight="1" x14ac:dyDescent="0.25">
      <c r="A504" s="37">
        <v>14</v>
      </c>
      <c r="B504" s="55" t="s">
        <v>175</v>
      </c>
      <c r="C504" s="55" t="s">
        <v>176</v>
      </c>
      <c r="D504" s="40"/>
      <c r="E504" s="83" t="s">
        <v>1146</v>
      </c>
      <c r="F504" s="41"/>
      <c r="G504" s="56">
        <v>796</v>
      </c>
      <c r="H504" s="56" t="s">
        <v>231</v>
      </c>
      <c r="I504" s="36" t="s">
        <v>139</v>
      </c>
      <c r="J504" s="40"/>
      <c r="K504" s="83">
        <v>66</v>
      </c>
      <c r="L504" s="83">
        <v>66</v>
      </c>
      <c r="M504" s="83">
        <v>66</v>
      </c>
      <c r="N504" s="83">
        <v>66</v>
      </c>
      <c r="O504" s="83">
        <v>66</v>
      </c>
      <c r="P504" s="83">
        <v>66</v>
      </c>
      <c r="Q504" s="83">
        <v>66</v>
      </c>
      <c r="R504" s="83">
        <v>66</v>
      </c>
      <c r="S504" s="83">
        <v>66</v>
      </c>
      <c r="T504" s="83">
        <v>66</v>
      </c>
      <c r="U504" s="83">
        <v>70</v>
      </c>
      <c r="V504" s="83">
        <v>70</v>
      </c>
      <c r="W504" s="29">
        <f t="shared" si="25"/>
        <v>800</v>
      </c>
      <c r="X504" s="40"/>
      <c r="Y504" s="94">
        <v>2.75</v>
      </c>
      <c r="Z504" s="93">
        <f t="shared" si="26"/>
        <v>2283.6</v>
      </c>
      <c r="AA504" s="37"/>
      <c r="AB504" s="32" t="s">
        <v>84</v>
      </c>
      <c r="AC504" s="35" t="s">
        <v>142</v>
      </c>
      <c r="AD504" s="36" t="s">
        <v>120</v>
      </c>
      <c r="AE504" s="36"/>
      <c r="AF504" s="35" t="s">
        <v>144</v>
      </c>
      <c r="AG504" s="35" t="s">
        <v>1198</v>
      </c>
      <c r="AH504" s="39" t="s">
        <v>229</v>
      </c>
      <c r="AI504" s="36" t="s">
        <v>141</v>
      </c>
    </row>
    <row r="505" spans="1:35" s="34" customFormat="1" ht="30" customHeight="1" x14ac:dyDescent="0.25">
      <c r="A505" s="37">
        <v>14</v>
      </c>
      <c r="B505" s="55" t="s">
        <v>175</v>
      </c>
      <c r="C505" s="55" t="s">
        <v>176</v>
      </c>
      <c r="D505" s="40"/>
      <c r="E505" s="83" t="s">
        <v>1147</v>
      </c>
      <c r="F505" s="41"/>
      <c r="G505" s="56">
        <v>796</v>
      </c>
      <c r="H505" s="56" t="s">
        <v>231</v>
      </c>
      <c r="I505" s="36" t="s">
        <v>139</v>
      </c>
      <c r="J505" s="40"/>
      <c r="K505" s="83">
        <v>50</v>
      </c>
      <c r="L505" s="83">
        <v>50</v>
      </c>
      <c r="M505" s="83">
        <v>50</v>
      </c>
      <c r="N505" s="83">
        <v>50</v>
      </c>
      <c r="O505" s="83">
        <v>50</v>
      </c>
      <c r="P505" s="83">
        <v>50</v>
      </c>
      <c r="Q505" s="83">
        <v>50</v>
      </c>
      <c r="R505" s="83">
        <v>50</v>
      </c>
      <c r="S505" s="83">
        <v>50</v>
      </c>
      <c r="T505" s="83">
        <v>50</v>
      </c>
      <c r="U505" s="83">
        <v>50</v>
      </c>
      <c r="V505" s="83">
        <v>50</v>
      </c>
      <c r="W505" s="29">
        <f t="shared" si="25"/>
        <v>600</v>
      </c>
      <c r="X505" s="40"/>
      <c r="Y505" s="94">
        <v>3.94</v>
      </c>
      <c r="Z505" s="93">
        <f t="shared" si="26"/>
        <v>2453.8319999999999</v>
      </c>
      <c r="AA505" s="37"/>
      <c r="AB505" s="32" t="s">
        <v>84</v>
      </c>
      <c r="AC505" s="35" t="s">
        <v>142</v>
      </c>
      <c r="AD505" s="36" t="s">
        <v>120</v>
      </c>
      <c r="AE505" s="36"/>
      <c r="AF505" s="35" t="s">
        <v>144</v>
      </c>
      <c r="AG505" s="35" t="s">
        <v>1198</v>
      </c>
      <c r="AH505" s="39" t="s">
        <v>229</v>
      </c>
      <c r="AI505" s="36" t="s">
        <v>141</v>
      </c>
    </row>
    <row r="506" spans="1:35" s="34" customFormat="1" ht="30" customHeight="1" x14ac:dyDescent="0.25">
      <c r="A506" s="37">
        <v>14</v>
      </c>
      <c r="B506" s="55" t="s">
        <v>175</v>
      </c>
      <c r="C506" s="55" t="s">
        <v>176</v>
      </c>
      <c r="D506" s="40"/>
      <c r="E506" s="83" t="s">
        <v>1148</v>
      </c>
      <c r="F506" s="41"/>
      <c r="G506" s="56">
        <v>796</v>
      </c>
      <c r="H506" s="56" t="s">
        <v>231</v>
      </c>
      <c r="I506" s="36" t="s">
        <v>139</v>
      </c>
      <c r="J506" s="40"/>
      <c r="K506" s="83">
        <v>83</v>
      </c>
      <c r="L506" s="83">
        <v>83</v>
      </c>
      <c r="M506" s="83">
        <v>83</v>
      </c>
      <c r="N506" s="83">
        <v>83</v>
      </c>
      <c r="O506" s="83">
        <v>83</v>
      </c>
      <c r="P506" s="83">
        <v>83</v>
      </c>
      <c r="Q506" s="83">
        <v>83</v>
      </c>
      <c r="R506" s="83">
        <v>83</v>
      </c>
      <c r="S506" s="83">
        <v>83</v>
      </c>
      <c r="T506" s="83">
        <v>83</v>
      </c>
      <c r="U506" s="83">
        <v>83</v>
      </c>
      <c r="V506" s="83">
        <v>87</v>
      </c>
      <c r="W506" s="29">
        <f t="shared" si="25"/>
        <v>1000</v>
      </c>
      <c r="X506" s="40"/>
      <c r="Y506" s="94">
        <v>11.13</v>
      </c>
      <c r="Z506" s="93">
        <f t="shared" si="26"/>
        <v>11552.94</v>
      </c>
      <c r="AA506" s="37"/>
      <c r="AB506" s="32" t="s">
        <v>84</v>
      </c>
      <c r="AC506" s="35" t="s">
        <v>142</v>
      </c>
      <c r="AD506" s="36" t="s">
        <v>120</v>
      </c>
      <c r="AE506" s="36"/>
      <c r="AF506" s="35" t="s">
        <v>144</v>
      </c>
      <c r="AG506" s="35" t="s">
        <v>1198</v>
      </c>
      <c r="AH506" s="39" t="s">
        <v>229</v>
      </c>
      <c r="AI506" s="36" t="s">
        <v>141</v>
      </c>
    </row>
    <row r="507" spans="1:35" s="34" customFormat="1" ht="30" customHeight="1" x14ac:dyDescent="0.25">
      <c r="A507" s="37">
        <v>14</v>
      </c>
      <c r="B507" s="55" t="s">
        <v>175</v>
      </c>
      <c r="C507" s="55" t="s">
        <v>176</v>
      </c>
      <c r="D507" s="40"/>
      <c r="E507" s="83" t="s">
        <v>1149</v>
      </c>
      <c r="F507" s="41"/>
      <c r="G507" s="56">
        <v>796</v>
      </c>
      <c r="H507" s="56" t="s">
        <v>231</v>
      </c>
      <c r="I507" s="36" t="s">
        <v>139</v>
      </c>
      <c r="J507" s="40"/>
      <c r="K507" s="83">
        <v>225</v>
      </c>
      <c r="L507" s="83">
        <v>225</v>
      </c>
      <c r="M507" s="83">
        <v>225</v>
      </c>
      <c r="N507" s="83">
        <v>225</v>
      </c>
      <c r="O507" s="83">
        <v>225</v>
      </c>
      <c r="P507" s="83">
        <v>225</v>
      </c>
      <c r="Q507" s="83">
        <v>225</v>
      </c>
      <c r="R507" s="83">
        <v>225</v>
      </c>
      <c r="S507" s="83">
        <v>225</v>
      </c>
      <c r="T507" s="83">
        <v>225</v>
      </c>
      <c r="U507" s="83">
        <v>225</v>
      </c>
      <c r="V507" s="83">
        <v>225</v>
      </c>
      <c r="W507" s="29">
        <f t="shared" si="25"/>
        <v>2700</v>
      </c>
      <c r="X507" s="40"/>
      <c r="Y507" s="94">
        <v>1.42</v>
      </c>
      <c r="Z507" s="93">
        <f t="shared" si="26"/>
        <v>3979.692</v>
      </c>
      <c r="AA507" s="37"/>
      <c r="AB507" s="32" t="s">
        <v>84</v>
      </c>
      <c r="AC507" s="35" t="s">
        <v>142</v>
      </c>
      <c r="AD507" s="36" t="s">
        <v>120</v>
      </c>
      <c r="AE507" s="36"/>
      <c r="AF507" s="35" t="s">
        <v>144</v>
      </c>
      <c r="AG507" s="35" t="s">
        <v>1198</v>
      </c>
      <c r="AH507" s="39" t="s">
        <v>229</v>
      </c>
      <c r="AI507" s="36" t="s">
        <v>141</v>
      </c>
    </row>
    <row r="508" spans="1:35" s="34" customFormat="1" ht="30" customHeight="1" x14ac:dyDescent="0.25">
      <c r="A508" s="37">
        <v>14</v>
      </c>
      <c r="B508" s="55" t="s">
        <v>175</v>
      </c>
      <c r="C508" s="55" t="s">
        <v>176</v>
      </c>
      <c r="D508" s="40"/>
      <c r="E508" s="83" t="s">
        <v>1162</v>
      </c>
      <c r="F508" s="41"/>
      <c r="G508" s="56">
        <v>796</v>
      </c>
      <c r="H508" s="56" t="s">
        <v>231</v>
      </c>
      <c r="I508" s="36" t="s">
        <v>139</v>
      </c>
      <c r="J508" s="40"/>
      <c r="K508" s="83"/>
      <c r="L508" s="83"/>
      <c r="M508" s="83">
        <v>3</v>
      </c>
      <c r="N508" s="83"/>
      <c r="O508" s="83"/>
      <c r="P508" s="83"/>
      <c r="Q508" s="83">
        <v>3</v>
      </c>
      <c r="R508" s="83"/>
      <c r="S508" s="83"/>
      <c r="T508" s="83">
        <v>3</v>
      </c>
      <c r="U508" s="83"/>
      <c r="V508" s="83">
        <v>3</v>
      </c>
      <c r="W508" s="29">
        <f t="shared" si="25"/>
        <v>12</v>
      </c>
      <c r="X508" s="40"/>
      <c r="Y508" s="94">
        <f>'[6]Расчет НМЦД'!$M$12</f>
        <v>476.39</v>
      </c>
      <c r="Z508" s="93">
        <f>Y508*W508*1.038</f>
        <v>5933.9138400000002</v>
      </c>
      <c r="AA508" s="37"/>
      <c r="AB508" s="32" t="s">
        <v>84</v>
      </c>
      <c r="AC508" s="35" t="s">
        <v>142</v>
      </c>
      <c r="AD508" s="36" t="s">
        <v>120</v>
      </c>
      <c r="AE508" s="36"/>
      <c r="AF508" s="35" t="s">
        <v>144</v>
      </c>
      <c r="AG508" s="35" t="s">
        <v>1198</v>
      </c>
      <c r="AH508" s="39" t="s">
        <v>229</v>
      </c>
      <c r="AI508" s="36" t="s">
        <v>141</v>
      </c>
    </row>
    <row r="509" spans="1:35" s="34" customFormat="1" ht="30" customHeight="1" x14ac:dyDescent="0.25">
      <c r="A509" s="37">
        <v>14</v>
      </c>
      <c r="B509" s="55" t="s">
        <v>175</v>
      </c>
      <c r="C509" s="55" t="s">
        <v>176</v>
      </c>
      <c r="D509" s="40"/>
      <c r="E509" s="83" t="s">
        <v>548</v>
      </c>
      <c r="F509" s="41"/>
      <c r="G509" s="56">
        <v>796</v>
      </c>
      <c r="H509" s="56" t="s">
        <v>231</v>
      </c>
      <c r="I509" s="36" t="s">
        <v>139</v>
      </c>
      <c r="J509" s="40"/>
      <c r="K509" s="83"/>
      <c r="L509" s="83"/>
      <c r="M509" s="83"/>
      <c r="N509" s="83">
        <v>100</v>
      </c>
      <c r="O509" s="83"/>
      <c r="P509" s="83"/>
      <c r="Q509" s="83"/>
      <c r="R509" s="83">
        <v>100</v>
      </c>
      <c r="S509" s="83"/>
      <c r="T509" s="83"/>
      <c r="U509" s="83"/>
      <c r="V509" s="83">
        <v>150</v>
      </c>
      <c r="W509" s="29">
        <f t="shared" si="25"/>
        <v>350</v>
      </c>
      <c r="X509" s="40"/>
      <c r="Y509" s="94">
        <f>'[7]Расчет НМЦД'!$M$12</f>
        <v>45</v>
      </c>
      <c r="Z509" s="93">
        <f>Y509*W509*1.038</f>
        <v>16348.5</v>
      </c>
      <c r="AA509" s="37"/>
      <c r="AB509" s="32" t="s">
        <v>84</v>
      </c>
      <c r="AC509" s="35" t="s">
        <v>142</v>
      </c>
      <c r="AD509" s="36" t="s">
        <v>120</v>
      </c>
      <c r="AE509" s="36"/>
      <c r="AF509" s="35" t="s">
        <v>144</v>
      </c>
      <c r="AG509" s="35" t="s">
        <v>1198</v>
      </c>
      <c r="AH509" s="39" t="s">
        <v>229</v>
      </c>
      <c r="AI509" s="36" t="s">
        <v>141</v>
      </c>
    </row>
    <row r="510" spans="1:35" s="34" customFormat="1" ht="30" customHeight="1" x14ac:dyDescent="0.25">
      <c r="A510" s="37">
        <v>14</v>
      </c>
      <c r="B510" s="55" t="s">
        <v>175</v>
      </c>
      <c r="C510" s="55" t="s">
        <v>176</v>
      </c>
      <c r="D510" s="40"/>
      <c r="E510" s="83" t="s">
        <v>1163</v>
      </c>
      <c r="F510" s="41"/>
      <c r="G510" s="56">
        <v>796</v>
      </c>
      <c r="H510" s="56" t="s">
        <v>231</v>
      </c>
      <c r="I510" s="36" t="s">
        <v>139</v>
      </c>
      <c r="J510" s="40"/>
      <c r="K510" s="83"/>
      <c r="L510" s="83"/>
      <c r="M510" s="83">
        <v>100</v>
      </c>
      <c r="N510" s="83"/>
      <c r="O510" s="83"/>
      <c r="P510" s="83"/>
      <c r="Q510" s="83"/>
      <c r="R510" s="83"/>
      <c r="S510" s="83"/>
      <c r="T510" s="83"/>
      <c r="U510" s="83"/>
      <c r="V510" s="83"/>
      <c r="W510" s="29">
        <f t="shared" si="25"/>
        <v>100</v>
      </c>
      <c r="X510" s="40"/>
      <c r="Y510" s="94">
        <v>102.92</v>
      </c>
      <c r="Z510" s="93">
        <f>Y510*W510*1.038</f>
        <v>10683.096</v>
      </c>
      <c r="AA510" s="37"/>
      <c r="AB510" s="32" t="s">
        <v>84</v>
      </c>
      <c r="AC510" s="35" t="s">
        <v>142</v>
      </c>
      <c r="AD510" s="36" t="s">
        <v>120</v>
      </c>
      <c r="AE510" s="36"/>
      <c r="AF510" s="35" t="s">
        <v>144</v>
      </c>
      <c r="AG510" s="35" t="s">
        <v>1198</v>
      </c>
      <c r="AH510" s="39" t="s">
        <v>229</v>
      </c>
      <c r="AI510" s="36" t="s">
        <v>141</v>
      </c>
    </row>
    <row r="511" spans="1:35" s="34" customFormat="1" ht="30" customHeight="1" x14ac:dyDescent="0.25">
      <c r="A511" s="37">
        <v>14</v>
      </c>
      <c r="B511" s="55" t="s">
        <v>175</v>
      </c>
      <c r="C511" s="55" t="s">
        <v>176</v>
      </c>
      <c r="D511" s="40"/>
      <c r="E511" s="83" t="s">
        <v>1164</v>
      </c>
      <c r="F511" s="41"/>
      <c r="G511" s="56">
        <v>796</v>
      </c>
      <c r="H511" s="56" t="s">
        <v>231</v>
      </c>
      <c r="I511" s="36" t="s">
        <v>139</v>
      </c>
      <c r="J511" s="40"/>
      <c r="K511" s="83"/>
      <c r="L511" s="83"/>
      <c r="M511" s="83">
        <v>100</v>
      </c>
      <c r="N511" s="83"/>
      <c r="O511" s="83"/>
      <c r="P511" s="83"/>
      <c r="Q511" s="83"/>
      <c r="R511" s="83"/>
      <c r="S511" s="83"/>
      <c r="T511" s="83"/>
      <c r="U511" s="83"/>
      <c r="V511" s="83"/>
      <c r="W511" s="29">
        <f t="shared" si="25"/>
        <v>100</v>
      </c>
      <c r="X511" s="40"/>
      <c r="Y511" s="94">
        <v>36.880000000000003</v>
      </c>
      <c r="Z511" s="93">
        <f t="shared" ref="Z511:Z527" si="27">Y511*W511*1.038</f>
        <v>3828.1440000000007</v>
      </c>
      <c r="AA511" s="37"/>
      <c r="AB511" s="32" t="s">
        <v>84</v>
      </c>
      <c r="AC511" s="35" t="s">
        <v>142</v>
      </c>
      <c r="AD511" s="36" t="s">
        <v>120</v>
      </c>
      <c r="AE511" s="36"/>
      <c r="AF511" s="35" t="s">
        <v>144</v>
      </c>
      <c r="AG511" s="35" t="s">
        <v>1198</v>
      </c>
      <c r="AH511" s="39" t="s">
        <v>229</v>
      </c>
      <c r="AI511" s="36" t="s">
        <v>141</v>
      </c>
    </row>
    <row r="512" spans="1:35" s="34" customFormat="1" ht="30" customHeight="1" x14ac:dyDescent="0.25">
      <c r="A512" s="37">
        <v>14</v>
      </c>
      <c r="B512" s="55" t="s">
        <v>175</v>
      </c>
      <c r="C512" s="55" t="s">
        <v>176</v>
      </c>
      <c r="D512" s="40"/>
      <c r="E512" s="83" t="s">
        <v>1165</v>
      </c>
      <c r="F512" s="41"/>
      <c r="G512" s="56">
        <v>796</v>
      </c>
      <c r="H512" s="56" t="s">
        <v>231</v>
      </c>
      <c r="I512" s="36" t="s">
        <v>139</v>
      </c>
      <c r="J512" s="40"/>
      <c r="K512" s="83"/>
      <c r="L512" s="83"/>
      <c r="M512" s="83">
        <v>6</v>
      </c>
      <c r="N512" s="83"/>
      <c r="O512" s="83"/>
      <c r="P512" s="83"/>
      <c r="Q512" s="83"/>
      <c r="R512" s="83"/>
      <c r="S512" s="83"/>
      <c r="T512" s="83"/>
      <c r="U512" s="83"/>
      <c r="V512" s="83"/>
      <c r="W512" s="29">
        <f t="shared" si="25"/>
        <v>6</v>
      </c>
      <c r="X512" s="40"/>
      <c r="Y512" s="94">
        <v>3416.67</v>
      </c>
      <c r="Z512" s="93">
        <f t="shared" si="27"/>
        <v>21279.020759999999</v>
      </c>
      <c r="AA512" s="37"/>
      <c r="AB512" s="32" t="s">
        <v>84</v>
      </c>
      <c r="AC512" s="35" t="s">
        <v>142</v>
      </c>
      <c r="AD512" s="36" t="s">
        <v>120</v>
      </c>
      <c r="AE512" s="36"/>
      <c r="AF512" s="35" t="s">
        <v>144</v>
      </c>
      <c r="AG512" s="35" t="s">
        <v>1198</v>
      </c>
      <c r="AH512" s="39" t="s">
        <v>229</v>
      </c>
      <c r="AI512" s="36" t="s">
        <v>141</v>
      </c>
    </row>
    <row r="513" spans="1:35" s="34" customFormat="1" ht="30" customHeight="1" x14ac:dyDescent="0.25">
      <c r="A513" s="37">
        <v>14</v>
      </c>
      <c r="B513" s="55" t="s">
        <v>175</v>
      </c>
      <c r="C513" s="55" t="s">
        <v>176</v>
      </c>
      <c r="D513" s="40"/>
      <c r="E513" s="83" t="s">
        <v>1166</v>
      </c>
      <c r="F513" s="41"/>
      <c r="G513" s="56">
        <v>796</v>
      </c>
      <c r="H513" s="56" t="s">
        <v>231</v>
      </c>
      <c r="I513" s="36" t="s">
        <v>139</v>
      </c>
      <c r="J513" s="40"/>
      <c r="K513" s="83"/>
      <c r="L513" s="83"/>
      <c r="M513" s="83">
        <v>2</v>
      </c>
      <c r="N513" s="83"/>
      <c r="O513" s="83"/>
      <c r="P513" s="83"/>
      <c r="Q513" s="83"/>
      <c r="R513" s="83"/>
      <c r="S513" s="83"/>
      <c r="T513" s="83"/>
      <c r="U513" s="83"/>
      <c r="V513" s="83"/>
      <c r="W513" s="29">
        <f t="shared" si="25"/>
        <v>2</v>
      </c>
      <c r="X513" s="40"/>
      <c r="Y513" s="94">
        <v>3416.67</v>
      </c>
      <c r="Z513" s="93">
        <f t="shared" si="27"/>
        <v>7093.0069200000007</v>
      </c>
      <c r="AA513" s="37"/>
      <c r="AB513" s="32" t="s">
        <v>84</v>
      </c>
      <c r="AC513" s="35" t="s">
        <v>142</v>
      </c>
      <c r="AD513" s="36" t="s">
        <v>120</v>
      </c>
      <c r="AE513" s="36"/>
      <c r="AF513" s="35" t="s">
        <v>144</v>
      </c>
      <c r="AG513" s="35" t="s">
        <v>1198</v>
      </c>
      <c r="AH513" s="39" t="s">
        <v>229</v>
      </c>
      <c r="AI513" s="36" t="s">
        <v>141</v>
      </c>
    </row>
    <row r="514" spans="1:35" s="34" customFormat="1" ht="30" customHeight="1" x14ac:dyDescent="0.25">
      <c r="A514" s="37">
        <v>14</v>
      </c>
      <c r="B514" s="55" t="s">
        <v>175</v>
      </c>
      <c r="C514" s="55" t="s">
        <v>176</v>
      </c>
      <c r="D514" s="40"/>
      <c r="E514" s="83" t="s">
        <v>1167</v>
      </c>
      <c r="F514" s="41"/>
      <c r="G514" s="56">
        <v>796</v>
      </c>
      <c r="H514" s="56" t="s">
        <v>231</v>
      </c>
      <c r="I514" s="36" t="s">
        <v>139</v>
      </c>
      <c r="J514" s="40"/>
      <c r="K514" s="83"/>
      <c r="L514" s="83"/>
      <c r="M514" s="83">
        <v>2</v>
      </c>
      <c r="N514" s="83"/>
      <c r="O514" s="83"/>
      <c r="P514" s="83"/>
      <c r="Q514" s="83"/>
      <c r="R514" s="83"/>
      <c r="S514" s="83"/>
      <c r="T514" s="83"/>
      <c r="U514" s="83"/>
      <c r="V514" s="83"/>
      <c r="W514" s="29">
        <f t="shared" si="25"/>
        <v>2</v>
      </c>
      <c r="X514" s="40"/>
      <c r="Y514" s="94">
        <v>3416.67</v>
      </c>
      <c r="Z514" s="93">
        <f t="shared" si="27"/>
        <v>7093.0069200000007</v>
      </c>
      <c r="AA514" s="37"/>
      <c r="AB514" s="32" t="s">
        <v>84</v>
      </c>
      <c r="AC514" s="35" t="s">
        <v>142</v>
      </c>
      <c r="AD514" s="36" t="s">
        <v>120</v>
      </c>
      <c r="AE514" s="36"/>
      <c r="AF514" s="35" t="s">
        <v>144</v>
      </c>
      <c r="AG514" s="35" t="s">
        <v>1198</v>
      </c>
      <c r="AH514" s="39" t="s">
        <v>229</v>
      </c>
      <c r="AI514" s="36" t="s">
        <v>141</v>
      </c>
    </row>
    <row r="515" spans="1:35" s="34" customFormat="1" ht="30" customHeight="1" x14ac:dyDescent="0.25">
      <c r="A515" s="37">
        <v>14</v>
      </c>
      <c r="B515" s="55" t="s">
        <v>175</v>
      </c>
      <c r="C515" s="55" t="s">
        <v>176</v>
      </c>
      <c r="D515" s="40"/>
      <c r="E515" s="83" t="s">
        <v>1168</v>
      </c>
      <c r="F515" s="41"/>
      <c r="G515" s="56">
        <v>796</v>
      </c>
      <c r="H515" s="56" t="s">
        <v>231</v>
      </c>
      <c r="I515" s="36" t="s">
        <v>139</v>
      </c>
      <c r="J515" s="40"/>
      <c r="K515" s="83"/>
      <c r="L515" s="83"/>
      <c r="M515" s="83">
        <v>2</v>
      </c>
      <c r="N515" s="83"/>
      <c r="O515" s="83"/>
      <c r="P515" s="83"/>
      <c r="Q515" s="83"/>
      <c r="R515" s="83"/>
      <c r="S515" s="83"/>
      <c r="T515" s="83"/>
      <c r="U515" s="83"/>
      <c r="V515" s="83"/>
      <c r="W515" s="29">
        <f t="shared" si="25"/>
        <v>2</v>
      </c>
      <c r="X515" s="40"/>
      <c r="Y515" s="94">
        <v>3416.67</v>
      </c>
      <c r="Z515" s="93">
        <f t="shared" si="27"/>
        <v>7093.0069200000007</v>
      </c>
      <c r="AA515" s="37"/>
      <c r="AB515" s="32" t="s">
        <v>84</v>
      </c>
      <c r="AC515" s="35" t="s">
        <v>142</v>
      </c>
      <c r="AD515" s="36" t="s">
        <v>120</v>
      </c>
      <c r="AE515" s="36"/>
      <c r="AF515" s="35" t="s">
        <v>144</v>
      </c>
      <c r="AG515" s="35" t="s">
        <v>1198</v>
      </c>
      <c r="AH515" s="39" t="s">
        <v>229</v>
      </c>
      <c r="AI515" s="36" t="s">
        <v>141</v>
      </c>
    </row>
    <row r="516" spans="1:35" s="34" customFormat="1" ht="30" customHeight="1" x14ac:dyDescent="0.25">
      <c r="A516" s="37">
        <v>14</v>
      </c>
      <c r="B516" s="55" t="s">
        <v>175</v>
      </c>
      <c r="C516" s="55" t="s">
        <v>176</v>
      </c>
      <c r="D516" s="40"/>
      <c r="E516" s="83" t="s">
        <v>1169</v>
      </c>
      <c r="F516" s="41"/>
      <c r="G516" s="56">
        <v>796</v>
      </c>
      <c r="H516" s="56" t="s">
        <v>231</v>
      </c>
      <c r="I516" s="36" t="s">
        <v>139</v>
      </c>
      <c r="J516" s="40"/>
      <c r="K516" s="83"/>
      <c r="L516" s="83"/>
      <c r="M516" s="83">
        <v>1</v>
      </c>
      <c r="N516" s="83"/>
      <c r="O516" s="83"/>
      <c r="P516" s="83"/>
      <c r="Q516" s="83"/>
      <c r="R516" s="83"/>
      <c r="S516" s="83"/>
      <c r="T516" s="83"/>
      <c r="U516" s="83"/>
      <c r="V516" s="83"/>
      <c r="W516" s="29">
        <f t="shared" si="25"/>
        <v>1</v>
      </c>
      <c r="X516" s="40"/>
      <c r="Y516" s="94">
        <v>2437.5</v>
      </c>
      <c r="Z516" s="93">
        <f t="shared" si="27"/>
        <v>2530.125</v>
      </c>
      <c r="AA516" s="37"/>
      <c r="AB516" s="32" t="s">
        <v>84</v>
      </c>
      <c r="AC516" s="35" t="s">
        <v>142</v>
      </c>
      <c r="AD516" s="36" t="s">
        <v>120</v>
      </c>
      <c r="AE516" s="36"/>
      <c r="AF516" s="35" t="s">
        <v>144</v>
      </c>
      <c r="AG516" s="35" t="s">
        <v>1198</v>
      </c>
      <c r="AH516" s="39" t="s">
        <v>229</v>
      </c>
      <c r="AI516" s="36" t="s">
        <v>141</v>
      </c>
    </row>
    <row r="517" spans="1:35" s="34" customFormat="1" ht="30" customHeight="1" x14ac:dyDescent="0.25">
      <c r="A517" s="37">
        <v>14</v>
      </c>
      <c r="B517" s="55" t="s">
        <v>175</v>
      </c>
      <c r="C517" s="55" t="s">
        <v>176</v>
      </c>
      <c r="D517" s="40"/>
      <c r="E517" s="83" t="s">
        <v>1170</v>
      </c>
      <c r="F517" s="41"/>
      <c r="G517" s="56">
        <v>796</v>
      </c>
      <c r="H517" s="56" t="s">
        <v>231</v>
      </c>
      <c r="I517" s="36" t="s">
        <v>139</v>
      </c>
      <c r="J517" s="40"/>
      <c r="K517" s="83"/>
      <c r="L517" s="83"/>
      <c r="M517" s="83">
        <v>1</v>
      </c>
      <c r="N517" s="83"/>
      <c r="O517" s="83"/>
      <c r="P517" s="83"/>
      <c r="Q517" s="83"/>
      <c r="R517" s="83"/>
      <c r="S517" s="83"/>
      <c r="T517" s="83"/>
      <c r="U517" s="83"/>
      <c r="V517" s="83"/>
      <c r="W517" s="29">
        <f t="shared" si="25"/>
        <v>1</v>
      </c>
      <c r="X517" s="40"/>
      <c r="Y517" s="94">
        <v>2569.44</v>
      </c>
      <c r="Z517" s="93">
        <f t="shared" si="27"/>
        <v>2667.07872</v>
      </c>
      <c r="AA517" s="37"/>
      <c r="AB517" s="32" t="s">
        <v>84</v>
      </c>
      <c r="AC517" s="35" t="s">
        <v>142</v>
      </c>
      <c r="AD517" s="36" t="s">
        <v>120</v>
      </c>
      <c r="AE517" s="36"/>
      <c r="AF517" s="35" t="s">
        <v>144</v>
      </c>
      <c r="AG517" s="35" t="s">
        <v>1198</v>
      </c>
      <c r="AH517" s="39" t="s">
        <v>229</v>
      </c>
      <c r="AI517" s="36" t="s">
        <v>141</v>
      </c>
    </row>
    <row r="518" spans="1:35" s="34" customFormat="1" ht="30" customHeight="1" x14ac:dyDescent="0.25">
      <c r="A518" s="37">
        <v>14</v>
      </c>
      <c r="B518" s="55" t="s">
        <v>175</v>
      </c>
      <c r="C518" s="55" t="s">
        <v>176</v>
      </c>
      <c r="D518" s="40"/>
      <c r="E518" s="83" t="s">
        <v>1171</v>
      </c>
      <c r="F518" s="41"/>
      <c r="G518" s="56">
        <v>796</v>
      </c>
      <c r="H518" s="56" t="s">
        <v>231</v>
      </c>
      <c r="I518" s="36" t="s">
        <v>139</v>
      </c>
      <c r="J518" s="40"/>
      <c r="K518" s="83"/>
      <c r="L518" s="83"/>
      <c r="M518" s="83">
        <v>2</v>
      </c>
      <c r="N518" s="83"/>
      <c r="O518" s="83"/>
      <c r="P518" s="83"/>
      <c r="Q518" s="83"/>
      <c r="R518" s="83"/>
      <c r="S518" s="83"/>
      <c r="T518" s="83"/>
      <c r="U518" s="83"/>
      <c r="V518" s="83"/>
      <c r="W518" s="29">
        <f t="shared" si="25"/>
        <v>2</v>
      </c>
      <c r="X518" s="40"/>
      <c r="Y518" s="94">
        <v>404.17</v>
      </c>
      <c r="Z518" s="93">
        <f t="shared" si="27"/>
        <v>839.0569200000001</v>
      </c>
      <c r="AA518" s="37"/>
      <c r="AB518" s="32" t="s">
        <v>84</v>
      </c>
      <c r="AC518" s="35" t="s">
        <v>142</v>
      </c>
      <c r="AD518" s="36" t="s">
        <v>120</v>
      </c>
      <c r="AE518" s="36"/>
      <c r="AF518" s="35" t="s">
        <v>144</v>
      </c>
      <c r="AG518" s="35" t="s">
        <v>1198</v>
      </c>
      <c r="AH518" s="39" t="s">
        <v>229</v>
      </c>
      <c r="AI518" s="36" t="s">
        <v>141</v>
      </c>
    </row>
    <row r="519" spans="1:35" s="34" customFormat="1" ht="30" customHeight="1" x14ac:dyDescent="0.25">
      <c r="A519" s="37">
        <v>14</v>
      </c>
      <c r="B519" s="55" t="s">
        <v>175</v>
      </c>
      <c r="C519" s="55" t="s">
        <v>176</v>
      </c>
      <c r="D519" s="40"/>
      <c r="E519" s="83" t="s">
        <v>1172</v>
      </c>
      <c r="F519" s="41"/>
      <c r="G519" s="56">
        <v>796</v>
      </c>
      <c r="H519" s="56" t="s">
        <v>231</v>
      </c>
      <c r="I519" s="36" t="s">
        <v>139</v>
      </c>
      <c r="J519" s="40"/>
      <c r="K519" s="83"/>
      <c r="L519" s="83"/>
      <c r="M519" s="83">
        <v>4</v>
      </c>
      <c r="N519" s="83"/>
      <c r="O519" s="83"/>
      <c r="P519" s="83"/>
      <c r="Q519" s="83"/>
      <c r="R519" s="83"/>
      <c r="S519" s="83"/>
      <c r="T519" s="83"/>
      <c r="U519" s="83"/>
      <c r="V519" s="83"/>
      <c r="W519" s="29">
        <f t="shared" si="25"/>
        <v>4</v>
      </c>
      <c r="X519" s="40"/>
      <c r="Y519" s="94">
        <v>404.17</v>
      </c>
      <c r="Z519" s="93">
        <f t="shared" si="27"/>
        <v>1678.1138400000002</v>
      </c>
      <c r="AA519" s="37"/>
      <c r="AB519" s="32" t="s">
        <v>84</v>
      </c>
      <c r="AC519" s="35" t="s">
        <v>142</v>
      </c>
      <c r="AD519" s="36" t="s">
        <v>120</v>
      </c>
      <c r="AE519" s="36"/>
      <c r="AF519" s="35" t="s">
        <v>144</v>
      </c>
      <c r="AG519" s="35" t="s">
        <v>1198</v>
      </c>
      <c r="AH519" s="39" t="s">
        <v>229</v>
      </c>
      <c r="AI519" s="36" t="s">
        <v>141</v>
      </c>
    </row>
    <row r="520" spans="1:35" s="34" customFormat="1" ht="30" customHeight="1" x14ac:dyDescent="0.25">
      <c r="A520" s="37">
        <v>14</v>
      </c>
      <c r="B520" s="55" t="s">
        <v>175</v>
      </c>
      <c r="C520" s="55" t="s">
        <v>176</v>
      </c>
      <c r="D520" s="40"/>
      <c r="E520" s="83" t="s">
        <v>1173</v>
      </c>
      <c r="F520" s="41"/>
      <c r="G520" s="56">
        <v>796</v>
      </c>
      <c r="H520" s="56" t="s">
        <v>231</v>
      </c>
      <c r="I520" s="36" t="s">
        <v>139</v>
      </c>
      <c r="J520" s="40"/>
      <c r="K520" s="83"/>
      <c r="L520" s="83"/>
      <c r="M520" s="83">
        <v>4</v>
      </c>
      <c r="N520" s="83"/>
      <c r="O520" s="83"/>
      <c r="P520" s="83"/>
      <c r="Q520" s="83"/>
      <c r="R520" s="83"/>
      <c r="S520" s="83"/>
      <c r="T520" s="83"/>
      <c r="U520" s="83"/>
      <c r="V520" s="83"/>
      <c r="W520" s="29">
        <f t="shared" si="25"/>
        <v>4</v>
      </c>
      <c r="X520" s="40"/>
      <c r="Y520" s="94">
        <v>404.17</v>
      </c>
      <c r="Z520" s="93">
        <f t="shared" si="27"/>
        <v>1678.1138400000002</v>
      </c>
      <c r="AA520" s="37"/>
      <c r="AB520" s="32" t="s">
        <v>84</v>
      </c>
      <c r="AC520" s="35" t="s">
        <v>142</v>
      </c>
      <c r="AD520" s="36" t="s">
        <v>120</v>
      </c>
      <c r="AE520" s="36"/>
      <c r="AF520" s="35" t="s">
        <v>144</v>
      </c>
      <c r="AG520" s="35" t="s">
        <v>1198</v>
      </c>
      <c r="AH520" s="39" t="s">
        <v>229</v>
      </c>
      <c r="AI520" s="36" t="s">
        <v>141</v>
      </c>
    </row>
    <row r="521" spans="1:35" s="34" customFormat="1" ht="30" customHeight="1" x14ac:dyDescent="0.25">
      <c r="A521" s="37">
        <v>14</v>
      </c>
      <c r="B521" s="55" t="s">
        <v>175</v>
      </c>
      <c r="C521" s="55" t="s">
        <v>176</v>
      </c>
      <c r="D521" s="40"/>
      <c r="E521" s="83" t="s">
        <v>1174</v>
      </c>
      <c r="F521" s="41"/>
      <c r="G521" s="56">
        <v>796</v>
      </c>
      <c r="H521" s="56" t="s">
        <v>231</v>
      </c>
      <c r="I521" s="36" t="s">
        <v>139</v>
      </c>
      <c r="J521" s="40"/>
      <c r="K521" s="83"/>
      <c r="L521" s="83"/>
      <c r="M521" s="83">
        <v>1</v>
      </c>
      <c r="N521" s="83"/>
      <c r="O521" s="83"/>
      <c r="P521" s="83"/>
      <c r="Q521" s="83"/>
      <c r="R521" s="83"/>
      <c r="S521" s="83"/>
      <c r="T521" s="83"/>
      <c r="U521" s="83"/>
      <c r="V521" s="83"/>
      <c r="W521" s="29">
        <f t="shared" si="25"/>
        <v>1</v>
      </c>
      <c r="X521" s="40"/>
      <c r="Y521" s="94">
        <v>439.58</v>
      </c>
      <c r="Z521" s="93">
        <f t="shared" si="27"/>
        <v>456.28404</v>
      </c>
      <c r="AA521" s="37"/>
      <c r="AB521" s="32" t="s">
        <v>84</v>
      </c>
      <c r="AC521" s="35" t="s">
        <v>142</v>
      </c>
      <c r="AD521" s="36" t="s">
        <v>120</v>
      </c>
      <c r="AE521" s="36"/>
      <c r="AF521" s="35" t="s">
        <v>144</v>
      </c>
      <c r="AG521" s="35" t="s">
        <v>1198</v>
      </c>
      <c r="AH521" s="39" t="s">
        <v>229</v>
      </c>
      <c r="AI521" s="36" t="s">
        <v>141</v>
      </c>
    </row>
    <row r="522" spans="1:35" s="34" customFormat="1" ht="30" customHeight="1" x14ac:dyDescent="0.25">
      <c r="A522" s="37">
        <v>14</v>
      </c>
      <c r="B522" s="55" t="s">
        <v>175</v>
      </c>
      <c r="C522" s="55" t="s">
        <v>176</v>
      </c>
      <c r="D522" s="40"/>
      <c r="E522" s="83" t="s">
        <v>1175</v>
      </c>
      <c r="F522" s="41"/>
      <c r="G522" s="56">
        <v>796</v>
      </c>
      <c r="H522" s="56" t="s">
        <v>231</v>
      </c>
      <c r="I522" s="36" t="s">
        <v>139</v>
      </c>
      <c r="J522" s="40"/>
      <c r="K522" s="83"/>
      <c r="L522" s="83"/>
      <c r="M522" s="83">
        <v>1</v>
      </c>
      <c r="N522" s="83"/>
      <c r="O522" s="83"/>
      <c r="P522" s="83"/>
      <c r="Q522" s="83"/>
      <c r="R522" s="83"/>
      <c r="S522" s="83"/>
      <c r="T522" s="83"/>
      <c r="U522" s="83"/>
      <c r="V522" s="83"/>
      <c r="W522" s="29">
        <f t="shared" si="25"/>
        <v>1</v>
      </c>
      <c r="X522" s="40"/>
      <c r="Y522" s="94">
        <v>404.17</v>
      </c>
      <c r="Z522" s="93">
        <f t="shared" si="27"/>
        <v>419.52846000000005</v>
      </c>
      <c r="AA522" s="37"/>
      <c r="AB522" s="32" t="s">
        <v>84</v>
      </c>
      <c r="AC522" s="35" t="s">
        <v>142</v>
      </c>
      <c r="AD522" s="36" t="s">
        <v>120</v>
      </c>
      <c r="AE522" s="36"/>
      <c r="AF522" s="35" t="s">
        <v>144</v>
      </c>
      <c r="AG522" s="35" t="s">
        <v>1198</v>
      </c>
      <c r="AH522" s="39" t="s">
        <v>229</v>
      </c>
      <c r="AI522" s="36" t="s">
        <v>141</v>
      </c>
    </row>
    <row r="523" spans="1:35" s="34" customFormat="1" ht="38.25" customHeight="1" x14ac:dyDescent="0.25">
      <c r="A523" s="37">
        <v>14</v>
      </c>
      <c r="B523" s="55" t="s">
        <v>175</v>
      </c>
      <c r="C523" s="55" t="s">
        <v>176</v>
      </c>
      <c r="D523" s="40"/>
      <c r="E523" s="83" t="s">
        <v>1176</v>
      </c>
      <c r="F523" s="41"/>
      <c r="G523" s="56">
        <v>796</v>
      </c>
      <c r="H523" s="56" t="s">
        <v>231</v>
      </c>
      <c r="I523" s="36" t="s">
        <v>139</v>
      </c>
      <c r="J523" s="40"/>
      <c r="K523" s="83"/>
      <c r="L523" s="83"/>
      <c r="M523" s="83">
        <v>2</v>
      </c>
      <c r="N523" s="83"/>
      <c r="O523" s="83"/>
      <c r="P523" s="83"/>
      <c r="Q523" s="83"/>
      <c r="R523" s="83"/>
      <c r="S523" s="83"/>
      <c r="T523" s="83"/>
      <c r="U523" s="83"/>
      <c r="V523" s="83"/>
      <c r="W523" s="29">
        <f t="shared" si="25"/>
        <v>2</v>
      </c>
      <c r="X523" s="40"/>
      <c r="Y523" s="94">
        <v>404.17</v>
      </c>
      <c r="Z523" s="93">
        <f t="shared" si="27"/>
        <v>839.0569200000001</v>
      </c>
      <c r="AA523" s="37"/>
      <c r="AB523" s="32" t="s">
        <v>84</v>
      </c>
      <c r="AC523" s="35" t="s">
        <v>142</v>
      </c>
      <c r="AD523" s="36" t="s">
        <v>120</v>
      </c>
      <c r="AE523" s="36"/>
      <c r="AF523" s="35" t="s">
        <v>144</v>
      </c>
      <c r="AG523" s="35" t="s">
        <v>1198</v>
      </c>
      <c r="AH523" s="39" t="s">
        <v>229</v>
      </c>
      <c r="AI523" s="36" t="s">
        <v>141</v>
      </c>
    </row>
    <row r="524" spans="1:35" s="34" customFormat="1" ht="38.25" customHeight="1" x14ac:dyDescent="0.25">
      <c r="A524" s="37">
        <v>14</v>
      </c>
      <c r="B524" s="55" t="s">
        <v>175</v>
      </c>
      <c r="C524" s="55" t="s">
        <v>176</v>
      </c>
      <c r="D524" s="40"/>
      <c r="E524" s="83" t="s">
        <v>1177</v>
      </c>
      <c r="F524" s="41"/>
      <c r="G524" s="56">
        <v>796</v>
      </c>
      <c r="H524" s="56" t="s">
        <v>231</v>
      </c>
      <c r="I524" s="36" t="s">
        <v>139</v>
      </c>
      <c r="J524" s="40"/>
      <c r="K524" s="83"/>
      <c r="L524" s="83"/>
      <c r="M524" s="83">
        <v>4</v>
      </c>
      <c r="N524" s="83"/>
      <c r="O524" s="83"/>
      <c r="P524" s="83"/>
      <c r="Q524" s="83"/>
      <c r="R524" s="83"/>
      <c r="S524" s="83"/>
      <c r="T524" s="83"/>
      <c r="U524" s="83"/>
      <c r="V524" s="83"/>
      <c r="W524" s="29">
        <f t="shared" si="25"/>
        <v>4</v>
      </c>
      <c r="X524" s="40"/>
      <c r="Y524" s="94">
        <v>404.17</v>
      </c>
      <c r="Z524" s="93">
        <f t="shared" si="27"/>
        <v>1678.1138400000002</v>
      </c>
      <c r="AA524" s="37"/>
      <c r="AB524" s="32" t="s">
        <v>84</v>
      </c>
      <c r="AC524" s="35" t="s">
        <v>142</v>
      </c>
      <c r="AD524" s="36" t="s">
        <v>120</v>
      </c>
      <c r="AE524" s="36"/>
      <c r="AF524" s="35" t="s">
        <v>144</v>
      </c>
      <c r="AG524" s="35" t="s">
        <v>1198</v>
      </c>
      <c r="AH524" s="39" t="s">
        <v>229</v>
      </c>
      <c r="AI524" s="36" t="s">
        <v>141</v>
      </c>
    </row>
    <row r="525" spans="1:35" s="34" customFormat="1" ht="38.25" customHeight="1" x14ac:dyDescent="0.25">
      <c r="A525" s="37">
        <v>14</v>
      </c>
      <c r="B525" s="55" t="s">
        <v>175</v>
      </c>
      <c r="C525" s="55" t="s">
        <v>176</v>
      </c>
      <c r="D525" s="40"/>
      <c r="E525" s="83" t="s">
        <v>1178</v>
      </c>
      <c r="F525" s="41"/>
      <c r="G525" s="56">
        <v>796</v>
      </c>
      <c r="H525" s="56" t="s">
        <v>231</v>
      </c>
      <c r="I525" s="36" t="s">
        <v>139</v>
      </c>
      <c r="J525" s="40"/>
      <c r="K525" s="83"/>
      <c r="L525" s="83"/>
      <c r="M525" s="83">
        <v>1</v>
      </c>
      <c r="N525" s="83"/>
      <c r="O525" s="83"/>
      <c r="P525" s="83"/>
      <c r="Q525" s="83"/>
      <c r="R525" s="83"/>
      <c r="S525" s="83"/>
      <c r="T525" s="83"/>
      <c r="U525" s="83"/>
      <c r="V525" s="83"/>
      <c r="W525" s="29">
        <f t="shared" si="25"/>
        <v>1</v>
      </c>
      <c r="X525" s="40"/>
      <c r="Y525" s="94">
        <v>404.17</v>
      </c>
      <c r="Z525" s="93">
        <f t="shared" si="27"/>
        <v>419.52846000000005</v>
      </c>
      <c r="AA525" s="37"/>
      <c r="AB525" s="32" t="s">
        <v>84</v>
      </c>
      <c r="AC525" s="35" t="s">
        <v>142</v>
      </c>
      <c r="AD525" s="36" t="s">
        <v>120</v>
      </c>
      <c r="AE525" s="36"/>
      <c r="AF525" s="35" t="s">
        <v>144</v>
      </c>
      <c r="AG525" s="35" t="s">
        <v>1198</v>
      </c>
      <c r="AH525" s="39" t="s">
        <v>229</v>
      </c>
      <c r="AI525" s="36" t="s">
        <v>141</v>
      </c>
    </row>
    <row r="526" spans="1:35" s="34" customFormat="1" ht="38.25" customHeight="1" x14ac:dyDescent="0.25">
      <c r="A526" s="37">
        <v>14</v>
      </c>
      <c r="B526" s="55" t="s">
        <v>175</v>
      </c>
      <c r="C526" s="55" t="s">
        <v>176</v>
      </c>
      <c r="D526" s="40"/>
      <c r="E526" s="83" t="s">
        <v>1179</v>
      </c>
      <c r="F526" s="41"/>
      <c r="G526" s="56">
        <v>796</v>
      </c>
      <c r="H526" s="56" t="s">
        <v>231</v>
      </c>
      <c r="I526" s="36" t="s">
        <v>139</v>
      </c>
      <c r="J526" s="40"/>
      <c r="K526" s="83"/>
      <c r="L526" s="83"/>
      <c r="M526" s="83">
        <v>1</v>
      </c>
      <c r="N526" s="83"/>
      <c r="O526" s="83"/>
      <c r="P526" s="83"/>
      <c r="Q526" s="83"/>
      <c r="R526" s="83"/>
      <c r="S526" s="83"/>
      <c r="T526" s="83"/>
      <c r="U526" s="83"/>
      <c r="V526" s="83"/>
      <c r="W526" s="29">
        <f t="shared" si="25"/>
        <v>1</v>
      </c>
      <c r="X526" s="40"/>
      <c r="Y526" s="94">
        <v>404.17</v>
      </c>
      <c r="Z526" s="93">
        <f t="shared" si="27"/>
        <v>419.52846000000005</v>
      </c>
      <c r="AA526" s="37"/>
      <c r="AB526" s="32" t="s">
        <v>84</v>
      </c>
      <c r="AC526" s="35" t="s">
        <v>142</v>
      </c>
      <c r="AD526" s="36" t="s">
        <v>120</v>
      </c>
      <c r="AE526" s="36"/>
      <c r="AF526" s="35" t="s">
        <v>144</v>
      </c>
      <c r="AG526" s="35" t="s">
        <v>1198</v>
      </c>
      <c r="AH526" s="39" t="s">
        <v>229</v>
      </c>
      <c r="AI526" s="36" t="s">
        <v>141</v>
      </c>
    </row>
    <row r="527" spans="1:35" s="34" customFormat="1" ht="38.25" customHeight="1" x14ac:dyDescent="0.25">
      <c r="A527" s="37">
        <v>14</v>
      </c>
      <c r="B527" s="55" t="s">
        <v>175</v>
      </c>
      <c r="C527" s="55" t="s">
        <v>176</v>
      </c>
      <c r="D527" s="40"/>
      <c r="E527" s="83" t="s">
        <v>1180</v>
      </c>
      <c r="F527" s="41"/>
      <c r="G527" s="56">
        <v>796</v>
      </c>
      <c r="H527" s="56" t="s">
        <v>231</v>
      </c>
      <c r="I527" s="36" t="s">
        <v>139</v>
      </c>
      <c r="J527" s="40"/>
      <c r="K527" s="83"/>
      <c r="L527" s="83"/>
      <c r="M527" s="83">
        <v>1</v>
      </c>
      <c r="N527" s="83"/>
      <c r="O527" s="83"/>
      <c r="P527" s="83"/>
      <c r="Q527" s="83"/>
      <c r="R527" s="83"/>
      <c r="S527" s="83"/>
      <c r="T527" s="83"/>
      <c r="U527" s="83"/>
      <c r="V527" s="83"/>
      <c r="W527" s="29">
        <f t="shared" si="25"/>
        <v>1</v>
      </c>
      <c r="X527" s="40"/>
      <c r="Y527" s="94">
        <v>404.17</v>
      </c>
      <c r="Z527" s="93">
        <f t="shared" si="27"/>
        <v>419.52846000000005</v>
      </c>
      <c r="AA527" s="37"/>
      <c r="AB527" s="32" t="s">
        <v>84</v>
      </c>
      <c r="AC527" s="35" t="s">
        <v>142</v>
      </c>
      <c r="AD527" s="36" t="s">
        <v>120</v>
      </c>
      <c r="AE527" s="36"/>
      <c r="AF527" s="35" t="s">
        <v>144</v>
      </c>
      <c r="AG527" s="35" t="s">
        <v>1198</v>
      </c>
      <c r="AH527" s="39" t="s">
        <v>229</v>
      </c>
      <c r="AI527" s="36" t="s">
        <v>141</v>
      </c>
    </row>
    <row r="528" spans="1:35" s="34" customFormat="1" ht="38.25" customHeight="1" x14ac:dyDescent="0.25">
      <c r="A528" s="37">
        <v>15</v>
      </c>
      <c r="B528" s="55" t="s">
        <v>226</v>
      </c>
      <c r="C528" s="55" t="s">
        <v>227</v>
      </c>
      <c r="D528" s="37"/>
      <c r="E528" s="26" t="s">
        <v>445</v>
      </c>
      <c r="F528" s="37"/>
      <c r="G528" s="56">
        <v>796</v>
      </c>
      <c r="H528" s="56" t="s">
        <v>231</v>
      </c>
      <c r="I528" s="36" t="s">
        <v>139</v>
      </c>
      <c r="J528" s="37"/>
      <c r="K528" s="37"/>
      <c r="L528" s="37"/>
      <c r="M528" s="37"/>
      <c r="N528" s="37"/>
      <c r="O528" s="37">
        <v>10</v>
      </c>
      <c r="P528" s="37"/>
      <c r="Q528" s="37"/>
      <c r="R528" s="37"/>
      <c r="S528" s="37">
        <v>1</v>
      </c>
      <c r="T528" s="37"/>
      <c r="U528" s="37"/>
      <c r="V528" s="37"/>
      <c r="W528" s="29">
        <f t="shared" ref="W528:W598" si="28">SUM(J528:V528)</f>
        <v>11</v>
      </c>
      <c r="X528" s="37"/>
      <c r="Y528" s="95">
        <f>'[8]Расчет НМЦД'!M12</f>
        <v>1421.28</v>
      </c>
      <c r="Z528" s="38">
        <f>Y528*W528*1.038</f>
        <v>16228.17504</v>
      </c>
      <c r="AA528" s="37"/>
      <c r="AB528" s="32" t="s">
        <v>86</v>
      </c>
      <c r="AC528" s="25" t="s">
        <v>142</v>
      </c>
      <c r="AD528" s="27" t="s">
        <v>120</v>
      </c>
      <c r="AE528" s="27"/>
      <c r="AF528" s="25" t="s">
        <v>144</v>
      </c>
      <c r="AG528" s="25" t="s">
        <v>635</v>
      </c>
      <c r="AH528" s="33" t="s">
        <v>228</v>
      </c>
      <c r="AI528" s="27" t="s">
        <v>141</v>
      </c>
    </row>
    <row r="529" spans="1:35" s="34" customFormat="1" ht="38.25" customHeight="1" x14ac:dyDescent="0.25">
      <c r="A529" s="37">
        <v>15</v>
      </c>
      <c r="B529" s="55" t="s">
        <v>226</v>
      </c>
      <c r="C529" s="55" t="s">
        <v>227</v>
      </c>
      <c r="D529" s="37"/>
      <c r="E529" s="26" t="s">
        <v>177</v>
      </c>
      <c r="F529" s="37"/>
      <c r="G529" s="56">
        <v>796</v>
      </c>
      <c r="H529" s="56" t="s">
        <v>231</v>
      </c>
      <c r="I529" s="36" t="s">
        <v>139</v>
      </c>
      <c r="J529" s="37"/>
      <c r="K529" s="37">
        <v>100</v>
      </c>
      <c r="L529" s="37">
        <v>100</v>
      </c>
      <c r="M529" s="37">
        <v>100</v>
      </c>
      <c r="N529" s="37">
        <v>100</v>
      </c>
      <c r="O529" s="37">
        <v>100</v>
      </c>
      <c r="P529" s="37">
        <v>100</v>
      </c>
      <c r="Q529" s="37">
        <v>100</v>
      </c>
      <c r="R529" s="37">
        <v>100</v>
      </c>
      <c r="S529" s="37">
        <v>100</v>
      </c>
      <c r="T529" s="37">
        <v>100</v>
      </c>
      <c r="U529" s="37">
        <v>100</v>
      </c>
      <c r="V529" s="37">
        <v>100</v>
      </c>
      <c r="W529" s="29">
        <f t="shared" si="28"/>
        <v>1200</v>
      </c>
      <c r="X529" s="37"/>
      <c r="Y529" s="38">
        <f>'[8]Расчет НМЦД'!M13</f>
        <v>8.76</v>
      </c>
      <c r="Z529" s="38">
        <f t="shared" ref="Z529:Z592" si="29">Y529*W529*1.038</f>
        <v>10911.456</v>
      </c>
      <c r="AA529" s="37"/>
      <c r="AB529" s="32" t="s">
        <v>86</v>
      </c>
      <c r="AC529" s="25" t="s">
        <v>142</v>
      </c>
      <c r="AD529" s="27" t="s">
        <v>120</v>
      </c>
      <c r="AE529" s="27"/>
      <c r="AF529" s="25" t="s">
        <v>144</v>
      </c>
      <c r="AG529" s="25" t="s">
        <v>635</v>
      </c>
      <c r="AH529" s="33" t="s">
        <v>228</v>
      </c>
      <c r="AI529" s="27" t="s">
        <v>141</v>
      </c>
    </row>
    <row r="530" spans="1:35" s="34" customFormat="1" ht="38.25" customHeight="1" x14ac:dyDescent="0.25">
      <c r="A530" s="37">
        <v>15</v>
      </c>
      <c r="B530" s="55" t="s">
        <v>226</v>
      </c>
      <c r="C530" s="55" t="s">
        <v>227</v>
      </c>
      <c r="D530" s="37"/>
      <c r="E530" s="26" t="s">
        <v>178</v>
      </c>
      <c r="F530" s="37"/>
      <c r="G530" s="56">
        <v>796</v>
      </c>
      <c r="H530" s="56" t="s">
        <v>231</v>
      </c>
      <c r="I530" s="36" t="s">
        <v>139</v>
      </c>
      <c r="J530" s="37"/>
      <c r="K530" s="37"/>
      <c r="L530" s="37"/>
      <c r="M530" s="37"/>
      <c r="N530" s="37">
        <v>5</v>
      </c>
      <c r="O530" s="37">
        <v>5</v>
      </c>
      <c r="P530" s="37">
        <v>5</v>
      </c>
      <c r="Q530" s="37">
        <v>5</v>
      </c>
      <c r="R530" s="37">
        <v>5</v>
      </c>
      <c r="S530" s="37">
        <v>5</v>
      </c>
      <c r="T530" s="37"/>
      <c r="U530" s="37"/>
      <c r="V530" s="37"/>
      <c r="W530" s="29">
        <f t="shared" si="28"/>
        <v>30</v>
      </c>
      <c r="X530" s="37"/>
      <c r="Y530" s="38">
        <f>'[8]Расчет НМЦД'!M14</f>
        <v>43.64</v>
      </c>
      <c r="Z530" s="38">
        <f t="shared" si="29"/>
        <v>1358.9496000000001</v>
      </c>
      <c r="AA530" s="37"/>
      <c r="AB530" s="32" t="s">
        <v>86</v>
      </c>
      <c r="AC530" s="25" t="s">
        <v>142</v>
      </c>
      <c r="AD530" s="27" t="s">
        <v>120</v>
      </c>
      <c r="AE530" s="27"/>
      <c r="AF530" s="25" t="s">
        <v>144</v>
      </c>
      <c r="AG530" s="25" t="s">
        <v>635</v>
      </c>
      <c r="AH530" s="33" t="s">
        <v>228</v>
      </c>
      <c r="AI530" s="27" t="s">
        <v>141</v>
      </c>
    </row>
    <row r="531" spans="1:35" s="34" customFormat="1" ht="38.25" customHeight="1" x14ac:dyDescent="0.25">
      <c r="A531" s="37">
        <v>15</v>
      </c>
      <c r="B531" s="55" t="s">
        <v>226</v>
      </c>
      <c r="C531" s="55" t="s">
        <v>227</v>
      </c>
      <c r="D531" s="37"/>
      <c r="E531" s="26" t="s">
        <v>425</v>
      </c>
      <c r="F531" s="37"/>
      <c r="G531" s="56">
        <v>796</v>
      </c>
      <c r="H531" s="56" t="s">
        <v>231</v>
      </c>
      <c r="I531" s="36" t="s">
        <v>139</v>
      </c>
      <c r="J531" s="37"/>
      <c r="K531" s="37"/>
      <c r="L531" s="37"/>
      <c r="M531" s="37"/>
      <c r="N531" s="37">
        <v>5</v>
      </c>
      <c r="O531" s="37">
        <v>5</v>
      </c>
      <c r="P531" s="37">
        <v>5</v>
      </c>
      <c r="Q531" s="37">
        <v>5</v>
      </c>
      <c r="R531" s="37">
        <v>5</v>
      </c>
      <c r="S531" s="37">
        <v>5</v>
      </c>
      <c r="T531" s="37"/>
      <c r="U531" s="37"/>
      <c r="V531" s="37"/>
      <c r="W531" s="29">
        <f t="shared" si="28"/>
        <v>30</v>
      </c>
      <c r="X531" s="37"/>
      <c r="Y531" s="38">
        <f>'[8]Расчет НМЦД'!M15</f>
        <v>54.55</v>
      </c>
      <c r="Z531" s="38">
        <f t="shared" si="29"/>
        <v>1698.6870000000001</v>
      </c>
      <c r="AA531" s="37"/>
      <c r="AB531" s="32" t="s">
        <v>86</v>
      </c>
      <c r="AC531" s="25" t="s">
        <v>142</v>
      </c>
      <c r="AD531" s="27" t="s">
        <v>120</v>
      </c>
      <c r="AE531" s="27"/>
      <c r="AF531" s="25" t="s">
        <v>144</v>
      </c>
      <c r="AG531" s="25" t="s">
        <v>635</v>
      </c>
      <c r="AH531" s="33" t="s">
        <v>228</v>
      </c>
      <c r="AI531" s="27" t="s">
        <v>141</v>
      </c>
    </row>
    <row r="532" spans="1:35" s="34" customFormat="1" ht="38.25" customHeight="1" x14ac:dyDescent="0.25">
      <c r="A532" s="37">
        <v>15</v>
      </c>
      <c r="B532" s="55" t="s">
        <v>226</v>
      </c>
      <c r="C532" s="55" t="s">
        <v>227</v>
      </c>
      <c r="D532" s="37"/>
      <c r="E532" s="26" t="s">
        <v>179</v>
      </c>
      <c r="F532" s="37"/>
      <c r="G532" s="56">
        <v>796</v>
      </c>
      <c r="H532" s="56" t="s">
        <v>231</v>
      </c>
      <c r="I532" s="36" t="s">
        <v>139</v>
      </c>
      <c r="J532" s="37"/>
      <c r="K532" s="37"/>
      <c r="L532" s="37"/>
      <c r="M532" s="37"/>
      <c r="N532" s="37"/>
      <c r="O532" s="37"/>
      <c r="P532" s="37">
        <v>3</v>
      </c>
      <c r="Q532" s="37"/>
      <c r="R532" s="37"/>
      <c r="S532" s="37"/>
      <c r="T532" s="37"/>
      <c r="U532" s="37"/>
      <c r="V532" s="37"/>
      <c r="W532" s="29">
        <f t="shared" si="28"/>
        <v>3</v>
      </c>
      <c r="X532" s="37"/>
      <c r="Y532" s="38">
        <f>'[8]Расчет НМЦД'!M16</f>
        <v>192.07</v>
      </c>
      <c r="Z532" s="38">
        <f t="shared" si="29"/>
        <v>598.10598000000005</v>
      </c>
      <c r="AA532" s="37"/>
      <c r="AB532" s="32" t="s">
        <v>86</v>
      </c>
      <c r="AC532" s="25" t="s">
        <v>142</v>
      </c>
      <c r="AD532" s="27" t="s">
        <v>120</v>
      </c>
      <c r="AE532" s="27"/>
      <c r="AF532" s="25" t="s">
        <v>144</v>
      </c>
      <c r="AG532" s="25" t="s">
        <v>635</v>
      </c>
      <c r="AH532" s="33" t="s">
        <v>228</v>
      </c>
      <c r="AI532" s="27" t="s">
        <v>141</v>
      </c>
    </row>
    <row r="533" spans="1:35" s="34" customFormat="1" ht="38.25" customHeight="1" x14ac:dyDescent="0.25">
      <c r="A533" s="37">
        <v>15</v>
      </c>
      <c r="B533" s="55" t="s">
        <v>226</v>
      </c>
      <c r="C533" s="55" t="s">
        <v>227</v>
      </c>
      <c r="D533" s="37"/>
      <c r="E533" s="26" t="s">
        <v>180</v>
      </c>
      <c r="F533" s="37"/>
      <c r="G533" s="56">
        <v>796</v>
      </c>
      <c r="H533" s="56" t="s">
        <v>231</v>
      </c>
      <c r="I533" s="36" t="s">
        <v>139</v>
      </c>
      <c r="J533" s="37"/>
      <c r="K533" s="37">
        <v>3</v>
      </c>
      <c r="L533" s="37">
        <v>3</v>
      </c>
      <c r="M533" s="37">
        <v>3</v>
      </c>
      <c r="N533" s="37">
        <v>3</v>
      </c>
      <c r="O533" s="37">
        <v>3</v>
      </c>
      <c r="P533" s="37">
        <v>3</v>
      </c>
      <c r="Q533" s="37">
        <v>3</v>
      </c>
      <c r="R533" s="37">
        <v>3</v>
      </c>
      <c r="S533" s="37">
        <v>3</v>
      </c>
      <c r="T533" s="37">
        <v>3</v>
      </c>
      <c r="U533" s="37">
        <v>3</v>
      </c>
      <c r="V533" s="37">
        <v>3</v>
      </c>
      <c r="W533" s="29">
        <f t="shared" si="28"/>
        <v>36</v>
      </c>
      <c r="X533" s="37"/>
      <c r="Y533" s="38">
        <f>'[8]Расчет НМЦД'!M17</f>
        <v>23.39</v>
      </c>
      <c r="Z533" s="38">
        <f t="shared" si="29"/>
        <v>874.03751999999997</v>
      </c>
      <c r="AA533" s="37"/>
      <c r="AB533" s="32" t="s">
        <v>86</v>
      </c>
      <c r="AC533" s="25" t="s">
        <v>142</v>
      </c>
      <c r="AD533" s="27" t="s">
        <v>120</v>
      </c>
      <c r="AE533" s="27"/>
      <c r="AF533" s="25" t="s">
        <v>144</v>
      </c>
      <c r="AG533" s="25" t="s">
        <v>635</v>
      </c>
      <c r="AH533" s="33" t="s">
        <v>228</v>
      </c>
      <c r="AI533" s="27" t="s">
        <v>141</v>
      </c>
    </row>
    <row r="534" spans="1:35" s="34" customFormat="1" ht="38.25" customHeight="1" x14ac:dyDescent="0.25">
      <c r="A534" s="37">
        <v>15</v>
      </c>
      <c r="B534" s="55" t="s">
        <v>226</v>
      </c>
      <c r="C534" s="55" t="s">
        <v>227</v>
      </c>
      <c r="D534" s="37"/>
      <c r="E534" s="26" t="s">
        <v>181</v>
      </c>
      <c r="F534" s="37"/>
      <c r="G534" s="56">
        <v>796</v>
      </c>
      <c r="H534" s="56" t="s">
        <v>231</v>
      </c>
      <c r="I534" s="36" t="s">
        <v>139</v>
      </c>
      <c r="J534" s="37"/>
      <c r="K534" s="37"/>
      <c r="L534" s="37"/>
      <c r="M534" s="37"/>
      <c r="N534" s="37"/>
      <c r="O534" s="37">
        <v>2</v>
      </c>
      <c r="P534" s="37">
        <v>3</v>
      </c>
      <c r="Q534" s="37">
        <v>1</v>
      </c>
      <c r="R534" s="37"/>
      <c r="S534" s="37"/>
      <c r="T534" s="37"/>
      <c r="U534" s="37"/>
      <c r="V534" s="37"/>
      <c r="W534" s="29">
        <f t="shared" si="28"/>
        <v>6</v>
      </c>
      <c r="X534" s="37"/>
      <c r="Y534" s="38">
        <f>'[8]Расчет НМЦД'!M18</f>
        <v>106.55</v>
      </c>
      <c r="Z534" s="38">
        <f t="shared" si="29"/>
        <v>663.59339999999997</v>
      </c>
      <c r="AA534" s="37"/>
      <c r="AB534" s="32" t="s">
        <v>86</v>
      </c>
      <c r="AC534" s="25" t="s">
        <v>142</v>
      </c>
      <c r="AD534" s="27" t="s">
        <v>120</v>
      </c>
      <c r="AE534" s="27"/>
      <c r="AF534" s="25" t="s">
        <v>144</v>
      </c>
      <c r="AG534" s="25" t="s">
        <v>635</v>
      </c>
      <c r="AH534" s="33" t="s">
        <v>228</v>
      </c>
      <c r="AI534" s="27" t="s">
        <v>141</v>
      </c>
    </row>
    <row r="535" spans="1:35" s="34" customFormat="1" ht="38.25" customHeight="1" x14ac:dyDescent="0.25">
      <c r="A535" s="37">
        <v>15</v>
      </c>
      <c r="B535" s="55" t="s">
        <v>226</v>
      </c>
      <c r="C535" s="55" t="s">
        <v>227</v>
      </c>
      <c r="D535" s="37"/>
      <c r="E535" s="26" t="s">
        <v>182</v>
      </c>
      <c r="F535" s="37"/>
      <c r="G535" s="56">
        <v>796</v>
      </c>
      <c r="H535" s="56" t="s">
        <v>231</v>
      </c>
      <c r="I535" s="36" t="s">
        <v>139</v>
      </c>
      <c r="J535" s="37"/>
      <c r="K535" s="37">
        <v>12</v>
      </c>
      <c r="L535" s="37"/>
      <c r="M535" s="37"/>
      <c r="N535" s="37"/>
      <c r="O535" s="37"/>
      <c r="P535" s="37">
        <v>12</v>
      </c>
      <c r="Q535" s="37"/>
      <c r="R535" s="37"/>
      <c r="S535" s="37"/>
      <c r="T535" s="37"/>
      <c r="U535" s="37">
        <v>12</v>
      </c>
      <c r="V535" s="37">
        <v>12</v>
      </c>
      <c r="W535" s="29">
        <f t="shared" si="28"/>
        <v>48</v>
      </c>
      <c r="X535" s="37"/>
      <c r="Y535" s="38">
        <f>'[8]Расчет НМЦД'!M19</f>
        <v>38.200000000000003</v>
      </c>
      <c r="Z535" s="38">
        <f t="shared" si="29"/>
        <v>1903.2768000000001</v>
      </c>
      <c r="AA535" s="37"/>
      <c r="AB535" s="32" t="s">
        <v>86</v>
      </c>
      <c r="AC535" s="25" t="s">
        <v>142</v>
      </c>
      <c r="AD535" s="27" t="s">
        <v>120</v>
      </c>
      <c r="AE535" s="27"/>
      <c r="AF535" s="25" t="s">
        <v>144</v>
      </c>
      <c r="AG535" s="25" t="s">
        <v>635</v>
      </c>
      <c r="AH535" s="33" t="s">
        <v>228</v>
      </c>
      <c r="AI535" s="27" t="s">
        <v>141</v>
      </c>
    </row>
    <row r="536" spans="1:35" s="34" customFormat="1" ht="38.25" customHeight="1" x14ac:dyDescent="0.25">
      <c r="A536" s="37">
        <v>15</v>
      </c>
      <c r="B536" s="55" t="s">
        <v>226</v>
      </c>
      <c r="C536" s="55" t="s">
        <v>227</v>
      </c>
      <c r="D536" s="37"/>
      <c r="E536" s="26" t="s">
        <v>183</v>
      </c>
      <c r="F536" s="37"/>
      <c r="G536" s="56">
        <v>796</v>
      </c>
      <c r="H536" s="56" t="s">
        <v>231</v>
      </c>
      <c r="I536" s="36" t="s">
        <v>139</v>
      </c>
      <c r="J536" s="37"/>
      <c r="K536" s="37">
        <v>100</v>
      </c>
      <c r="L536" s="37">
        <v>100</v>
      </c>
      <c r="M536" s="37">
        <v>100</v>
      </c>
      <c r="N536" s="37">
        <v>100</v>
      </c>
      <c r="O536" s="37">
        <v>100</v>
      </c>
      <c r="P536" s="37">
        <v>100</v>
      </c>
      <c r="Q536" s="37">
        <v>100</v>
      </c>
      <c r="R536" s="37">
        <v>100</v>
      </c>
      <c r="S536" s="37">
        <v>100</v>
      </c>
      <c r="T536" s="37">
        <v>100</v>
      </c>
      <c r="U536" s="37">
        <v>100</v>
      </c>
      <c r="V536" s="37">
        <v>100</v>
      </c>
      <c r="W536" s="29">
        <f t="shared" si="28"/>
        <v>1200</v>
      </c>
      <c r="X536" s="37"/>
      <c r="Y536" s="38">
        <f>'[8]Расчет НМЦД'!M20</f>
        <v>2.4300000000000002</v>
      </c>
      <c r="Z536" s="38">
        <f t="shared" si="29"/>
        <v>3026.808</v>
      </c>
      <c r="AA536" s="37"/>
      <c r="AB536" s="32" t="s">
        <v>86</v>
      </c>
      <c r="AC536" s="25" t="s">
        <v>142</v>
      </c>
      <c r="AD536" s="27" t="s">
        <v>120</v>
      </c>
      <c r="AE536" s="27"/>
      <c r="AF536" s="25" t="s">
        <v>144</v>
      </c>
      <c r="AG536" s="25" t="s">
        <v>635</v>
      </c>
      <c r="AH536" s="33" t="s">
        <v>228</v>
      </c>
      <c r="AI536" s="27" t="s">
        <v>141</v>
      </c>
    </row>
    <row r="537" spans="1:35" s="34" customFormat="1" ht="38.25" customHeight="1" x14ac:dyDescent="0.25">
      <c r="A537" s="37">
        <v>15</v>
      </c>
      <c r="B537" s="55" t="s">
        <v>226</v>
      </c>
      <c r="C537" s="55" t="s">
        <v>227</v>
      </c>
      <c r="D537" s="37"/>
      <c r="E537" s="26" t="s">
        <v>184</v>
      </c>
      <c r="F537" s="37"/>
      <c r="G537" s="56">
        <v>796</v>
      </c>
      <c r="H537" s="56" t="s">
        <v>231</v>
      </c>
      <c r="I537" s="36" t="s">
        <v>139</v>
      </c>
      <c r="J537" s="37"/>
      <c r="K537" s="37">
        <v>2</v>
      </c>
      <c r="L537" s="37">
        <v>2</v>
      </c>
      <c r="M537" s="37">
        <v>2</v>
      </c>
      <c r="N537" s="37">
        <v>2</v>
      </c>
      <c r="O537" s="37">
        <v>2</v>
      </c>
      <c r="P537" s="37">
        <v>2</v>
      </c>
      <c r="Q537" s="37">
        <v>2</v>
      </c>
      <c r="R537" s="37">
        <v>2</v>
      </c>
      <c r="S537" s="37">
        <v>2</v>
      </c>
      <c r="T537" s="37">
        <v>2</v>
      </c>
      <c r="U537" s="37">
        <v>2</v>
      </c>
      <c r="V537" s="37">
        <v>2</v>
      </c>
      <c r="W537" s="29">
        <f t="shared" si="28"/>
        <v>24</v>
      </c>
      <c r="X537" s="37"/>
      <c r="Y537" s="38">
        <f>'[8]Расчет НМЦД'!M21</f>
        <v>191.28</v>
      </c>
      <c r="Z537" s="38">
        <f t="shared" si="29"/>
        <v>4765.1673600000004</v>
      </c>
      <c r="AA537" s="37"/>
      <c r="AB537" s="32" t="s">
        <v>86</v>
      </c>
      <c r="AC537" s="25" t="s">
        <v>142</v>
      </c>
      <c r="AD537" s="27" t="s">
        <v>120</v>
      </c>
      <c r="AE537" s="27"/>
      <c r="AF537" s="25" t="s">
        <v>144</v>
      </c>
      <c r="AG537" s="25" t="s">
        <v>635</v>
      </c>
      <c r="AH537" s="33" t="s">
        <v>228</v>
      </c>
      <c r="AI537" s="27" t="s">
        <v>141</v>
      </c>
    </row>
    <row r="538" spans="1:35" s="34" customFormat="1" ht="38.25" customHeight="1" x14ac:dyDescent="0.25">
      <c r="A538" s="37">
        <v>15</v>
      </c>
      <c r="B538" s="55" t="s">
        <v>226</v>
      </c>
      <c r="C538" s="55" t="s">
        <v>227</v>
      </c>
      <c r="D538" s="37"/>
      <c r="E538" s="26" t="s">
        <v>185</v>
      </c>
      <c r="F538" s="37"/>
      <c r="G538" s="56">
        <v>796</v>
      </c>
      <c r="H538" s="56" t="s">
        <v>231</v>
      </c>
      <c r="I538" s="36" t="s">
        <v>139</v>
      </c>
      <c r="J538" s="37"/>
      <c r="K538" s="37"/>
      <c r="L538" s="37"/>
      <c r="M538" s="37"/>
      <c r="N538" s="37">
        <v>4</v>
      </c>
      <c r="O538" s="37">
        <v>4</v>
      </c>
      <c r="P538" s="37">
        <v>4</v>
      </c>
      <c r="Q538" s="37">
        <v>4</v>
      </c>
      <c r="R538" s="37">
        <v>4</v>
      </c>
      <c r="S538" s="37"/>
      <c r="T538" s="37"/>
      <c r="U538" s="37"/>
      <c r="V538" s="37"/>
      <c r="W538" s="29">
        <f t="shared" si="28"/>
        <v>20</v>
      </c>
      <c r="X538" s="37"/>
      <c r="Y538" s="38">
        <f>'[8]Расчет НМЦД'!M22</f>
        <v>167.86</v>
      </c>
      <c r="Z538" s="38">
        <f t="shared" si="29"/>
        <v>3484.7736000000004</v>
      </c>
      <c r="AA538" s="37"/>
      <c r="AB538" s="32" t="s">
        <v>86</v>
      </c>
      <c r="AC538" s="25" t="s">
        <v>142</v>
      </c>
      <c r="AD538" s="27" t="s">
        <v>120</v>
      </c>
      <c r="AE538" s="27"/>
      <c r="AF538" s="25" t="s">
        <v>144</v>
      </c>
      <c r="AG538" s="25" t="s">
        <v>635</v>
      </c>
      <c r="AH538" s="33" t="s">
        <v>228</v>
      </c>
      <c r="AI538" s="27" t="s">
        <v>141</v>
      </c>
    </row>
    <row r="539" spans="1:35" s="34" customFormat="1" ht="38.25" customHeight="1" x14ac:dyDescent="0.25">
      <c r="A539" s="37">
        <v>15</v>
      </c>
      <c r="B539" s="55" t="s">
        <v>226</v>
      </c>
      <c r="C539" s="55" t="s">
        <v>227</v>
      </c>
      <c r="D539" s="37"/>
      <c r="E539" s="26" t="s">
        <v>446</v>
      </c>
      <c r="F539" s="37"/>
      <c r="G539" s="56">
        <v>796</v>
      </c>
      <c r="H539" s="56" t="s">
        <v>231</v>
      </c>
      <c r="I539" s="36" t="s">
        <v>139</v>
      </c>
      <c r="J539" s="37"/>
      <c r="K539" s="37"/>
      <c r="L539" s="37"/>
      <c r="M539" s="37"/>
      <c r="N539" s="37">
        <v>4</v>
      </c>
      <c r="O539" s="37">
        <v>4</v>
      </c>
      <c r="P539" s="37">
        <v>4</v>
      </c>
      <c r="Q539" s="37">
        <v>4</v>
      </c>
      <c r="R539" s="37">
        <v>4</v>
      </c>
      <c r="S539" s="37"/>
      <c r="T539" s="37"/>
      <c r="U539" s="37"/>
      <c r="V539" s="37"/>
      <c r="W539" s="29">
        <f t="shared" si="28"/>
        <v>20</v>
      </c>
      <c r="X539" s="37"/>
      <c r="Y539" s="38">
        <f>'[8]Расчет НМЦД'!M23</f>
        <v>188.67</v>
      </c>
      <c r="Z539" s="38">
        <f t="shared" si="29"/>
        <v>3916.7891999999997</v>
      </c>
      <c r="AA539" s="37"/>
      <c r="AB539" s="32" t="s">
        <v>86</v>
      </c>
      <c r="AC539" s="25" t="s">
        <v>142</v>
      </c>
      <c r="AD539" s="27" t="s">
        <v>120</v>
      </c>
      <c r="AE539" s="36"/>
      <c r="AF539" s="25" t="s">
        <v>144</v>
      </c>
      <c r="AG539" s="25" t="s">
        <v>635</v>
      </c>
      <c r="AH539" s="33" t="s">
        <v>228</v>
      </c>
      <c r="AI539" s="27" t="s">
        <v>141</v>
      </c>
    </row>
    <row r="540" spans="1:35" s="34" customFormat="1" ht="38.25" customHeight="1" x14ac:dyDescent="0.25">
      <c r="A540" s="37">
        <v>15</v>
      </c>
      <c r="B540" s="55" t="s">
        <v>226</v>
      </c>
      <c r="C540" s="55" t="s">
        <v>227</v>
      </c>
      <c r="D540" s="37"/>
      <c r="E540" s="26" t="s">
        <v>447</v>
      </c>
      <c r="F540" s="37"/>
      <c r="G540" s="56">
        <v>796</v>
      </c>
      <c r="H540" s="56" t="s">
        <v>231</v>
      </c>
      <c r="I540" s="36" t="s">
        <v>139</v>
      </c>
      <c r="J540" s="37"/>
      <c r="K540" s="37">
        <v>1</v>
      </c>
      <c r="L540" s="37">
        <v>1</v>
      </c>
      <c r="M540" s="37">
        <v>1</v>
      </c>
      <c r="N540" s="37">
        <v>1</v>
      </c>
      <c r="O540" s="37">
        <v>1</v>
      </c>
      <c r="P540" s="37">
        <v>1</v>
      </c>
      <c r="Q540" s="37">
        <v>1</v>
      </c>
      <c r="R540" s="37">
        <v>1</v>
      </c>
      <c r="S540" s="37">
        <v>1</v>
      </c>
      <c r="T540" s="37">
        <v>1</v>
      </c>
      <c r="U540" s="37">
        <v>1</v>
      </c>
      <c r="V540" s="37">
        <v>1</v>
      </c>
      <c r="W540" s="29">
        <f t="shared" si="28"/>
        <v>12</v>
      </c>
      <c r="X540" s="37"/>
      <c r="Y540" s="38">
        <f>'[8]Расчет НМЦД'!M24</f>
        <v>59.16</v>
      </c>
      <c r="Z540" s="38">
        <f t="shared" si="29"/>
        <v>736.89696000000004</v>
      </c>
      <c r="AA540" s="37"/>
      <c r="AB540" s="32" t="s">
        <v>86</v>
      </c>
      <c r="AC540" s="25" t="s">
        <v>142</v>
      </c>
      <c r="AD540" s="27" t="s">
        <v>120</v>
      </c>
      <c r="AE540" s="27"/>
      <c r="AF540" s="25" t="s">
        <v>144</v>
      </c>
      <c r="AG540" s="25" t="s">
        <v>635</v>
      </c>
      <c r="AH540" s="33" t="s">
        <v>228</v>
      </c>
      <c r="AI540" s="27" t="s">
        <v>141</v>
      </c>
    </row>
    <row r="541" spans="1:35" s="34" customFormat="1" ht="38.25" customHeight="1" x14ac:dyDescent="0.25">
      <c r="A541" s="37">
        <v>15</v>
      </c>
      <c r="B541" s="55" t="s">
        <v>226</v>
      </c>
      <c r="C541" s="55" t="s">
        <v>227</v>
      </c>
      <c r="D541" s="37"/>
      <c r="E541" s="26" t="s">
        <v>186</v>
      </c>
      <c r="F541" s="37"/>
      <c r="G541" s="56">
        <v>796</v>
      </c>
      <c r="H541" s="56" t="s">
        <v>231</v>
      </c>
      <c r="I541" s="36" t="s">
        <v>139</v>
      </c>
      <c r="J541" s="37"/>
      <c r="K541" s="37">
        <v>1</v>
      </c>
      <c r="L541" s="37">
        <v>1</v>
      </c>
      <c r="M541" s="37">
        <v>1</v>
      </c>
      <c r="N541" s="37">
        <v>1</v>
      </c>
      <c r="O541" s="37">
        <v>1</v>
      </c>
      <c r="P541" s="37">
        <v>1</v>
      </c>
      <c r="Q541" s="37">
        <v>1</v>
      </c>
      <c r="R541" s="37">
        <v>1</v>
      </c>
      <c r="S541" s="37">
        <v>1</v>
      </c>
      <c r="T541" s="37">
        <v>1</v>
      </c>
      <c r="U541" s="37">
        <v>1</v>
      </c>
      <c r="V541" s="37">
        <v>1</v>
      </c>
      <c r="W541" s="29">
        <f t="shared" si="28"/>
        <v>12</v>
      </c>
      <c r="X541" s="37"/>
      <c r="Y541" s="38">
        <f>'[8]Расчет НМЦД'!M25</f>
        <v>594.6</v>
      </c>
      <c r="Z541" s="38">
        <f t="shared" si="29"/>
        <v>7406.3376000000007</v>
      </c>
      <c r="AA541" s="37"/>
      <c r="AB541" s="32" t="s">
        <v>86</v>
      </c>
      <c r="AC541" s="25" t="s">
        <v>142</v>
      </c>
      <c r="AD541" s="27" t="s">
        <v>120</v>
      </c>
      <c r="AE541" s="27"/>
      <c r="AF541" s="25" t="s">
        <v>144</v>
      </c>
      <c r="AG541" s="25" t="s">
        <v>635</v>
      </c>
      <c r="AH541" s="33" t="s">
        <v>228</v>
      </c>
      <c r="AI541" s="27" t="s">
        <v>141</v>
      </c>
    </row>
    <row r="542" spans="1:35" s="34" customFormat="1" ht="38.25" customHeight="1" x14ac:dyDescent="0.25">
      <c r="A542" s="37">
        <v>15</v>
      </c>
      <c r="B542" s="55" t="s">
        <v>226</v>
      </c>
      <c r="C542" s="55" t="s">
        <v>227</v>
      </c>
      <c r="D542" s="37"/>
      <c r="E542" s="26" t="s">
        <v>187</v>
      </c>
      <c r="F542" s="37"/>
      <c r="G542" s="56">
        <v>796</v>
      </c>
      <c r="H542" s="56" t="s">
        <v>231</v>
      </c>
      <c r="I542" s="36" t="s">
        <v>139</v>
      </c>
      <c r="J542" s="37"/>
      <c r="K542" s="37">
        <v>10</v>
      </c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29">
        <f t="shared" si="28"/>
        <v>10</v>
      </c>
      <c r="X542" s="37"/>
      <c r="Y542" s="38">
        <f>'[8]Расчет НМЦД'!M26</f>
        <v>94.06</v>
      </c>
      <c r="Z542" s="38">
        <f t="shared" si="29"/>
        <v>976.34280000000001</v>
      </c>
      <c r="AA542" s="37"/>
      <c r="AB542" s="32" t="s">
        <v>86</v>
      </c>
      <c r="AC542" s="25" t="s">
        <v>142</v>
      </c>
      <c r="AD542" s="27" t="s">
        <v>120</v>
      </c>
      <c r="AE542" s="27"/>
      <c r="AF542" s="25" t="s">
        <v>144</v>
      </c>
      <c r="AG542" s="25" t="s">
        <v>635</v>
      </c>
      <c r="AH542" s="33" t="s">
        <v>228</v>
      </c>
      <c r="AI542" s="27" t="s">
        <v>141</v>
      </c>
    </row>
    <row r="543" spans="1:35" s="34" customFormat="1" ht="38.25" customHeight="1" x14ac:dyDescent="0.25">
      <c r="A543" s="37">
        <v>15</v>
      </c>
      <c r="B543" s="55" t="s">
        <v>226</v>
      </c>
      <c r="C543" s="55" t="s">
        <v>227</v>
      </c>
      <c r="D543" s="37"/>
      <c r="E543" s="26" t="s">
        <v>188</v>
      </c>
      <c r="F543" s="37"/>
      <c r="G543" s="56">
        <v>796</v>
      </c>
      <c r="H543" s="56" t="s">
        <v>231</v>
      </c>
      <c r="I543" s="36" t="s">
        <v>139</v>
      </c>
      <c r="J543" s="37"/>
      <c r="K543" s="37">
        <v>5</v>
      </c>
      <c r="L543" s="37">
        <v>5</v>
      </c>
      <c r="M543" s="37">
        <v>5</v>
      </c>
      <c r="N543" s="37">
        <v>5</v>
      </c>
      <c r="O543" s="37">
        <v>5</v>
      </c>
      <c r="P543" s="37">
        <v>5</v>
      </c>
      <c r="Q543" s="37">
        <v>5</v>
      </c>
      <c r="R543" s="37">
        <v>5</v>
      </c>
      <c r="S543" s="37">
        <v>5</v>
      </c>
      <c r="T543" s="37">
        <v>5</v>
      </c>
      <c r="U543" s="37">
        <v>5</v>
      </c>
      <c r="V543" s="37">
        <v>5</v>
      </c>
      <c r="W543" s="29">
        <f t="shared" si="28"/>
        <v>60</v>
      </c>
      <c r="X543" s="37"/>
      <c r="Y543" s="38">
        <f>'[8]Расчет НМЦД'!M27</f>
        <v>20.81</v>
      </c>
      <c r="Z543" s="38">
        <f t="shared" si="29"/>
        <v>1296.0467999999998</v>
      </c>
      <c r="AA543" s="37"/>
      <c r="AB543" s="32" t="s">
        <v>86</v>
      </c>
      <c r="AC543" s="25" t="s">
        <v>142</v>
      </c>
      <c r="AD543" s="27" t="s">
        <v>120</v>
      </c>
      <c r="AE543" s="27"/>
      <c r="AF543" s="25" t="s">
        <v>144</v>
      </c>
      <c r="AG543" s="25" t="s">
        <v>635</v>
      </c>
      <c r="AH543" s="33" t="s">
        <v>228</v>
      </c>
      <c r="AI543" s="27" t="s">
        <v>141</v>
      </c>
    </row>
    <row r="544" spans="1:35" s="34" customFormat="1" ht="38.25" customHeight="1" x14ac:dyDescent="0.25">
      <c r="A544" s="37">
        <v>15</v>
      </c>
      <c r="B544" s="55" t="s">
        <v>226</v>
      </c>
      <c r="C544" s="55" t="s">
        <v>227</v>
      </c>
      <c r="D544" s="37"/>
      <c r="E544" s="26" t="s">
        <v>189</v>
      </c>
      <c r="F544" s="37"/>
      <c r="G544" s="56">
        <v>796</v>
      </c>
      <c r="H544" s="56" t="s">
        <v>231</v>
      </c>
      <c r="I544" s="36" t="s">
        <v>139</v>
      </c>
      <c r="J544" s="37"/>
      <c r="K544" s="37">
        <v>10</v>
      </c>
      <c r="L544" s="37">
        <v>10</v>
      </c>
      <c r="M544" s="37"/>
      <c r="N544" s="37"/>
      <c r="O544" s="37"/>
      <c r="P544" s="37"/>
      <c r="Q544" s="37"/>
      <c r="R544" s="37"/>
      <c r="S544" s="37"/>
      <c r="T544" s="37"/>
      <c r="U544" s="37"/>
      <c r="V544" s="37">
        <v>10</v>
      </c>
      <c r="W544" s="29">
        <f t="shared" si="28"/>
        <v>30</v>
      </c>
      <c r="X544" s="37"/>
      <c r="Y544" s="38">
        <f>'[8]Расчет НМЦД'!M28</f>
        <v>148.56</v>
      </c>
      <c r="Z544" s="38">
        <f t="shared" si="29"/>
        <v>4626.1584000000003</v>
      </c>
      <c r="AA544" s="37"/>
      <c r="AB544" s="32" t="s">
        <v>86</v>
      </c>
      <c r="AC544" s="25" t="s">
        <v>142</v>
      </c>
      <c r="AD544" s="27" t="s">
        <v>120</v>
      </c>
      <c r="AE544" s="27"/>
      <c r="AF544" s="25" t="s">
        <v>144</v>
      </c>
      <c r="AG544" s="25" t="s">
        <v>635</v>
      </c>
      <c r="AH544" s="33" t="s">
        <v>228</v>
      </c>
      <c r="AI544" s="27" t="s">
        <v>141</v>
      </c>
    </row>
    <row r="545" spans="1:35" s="34" customFormat="1" ht="38.25" customHeight="1" x14ac:dyDescent="0.25">
      <c r="A545" s="37">
        <v>15</v>
      </c>
      <c r="B545" s="55" t="s">
        <v>226</v>
      </c>
      <c r="C545" s="55" t="s">
        <v>227</v>
      </c>
      <c r="D545" s="37"/>
      <c r="E545" s="26" t="s">
        <v>190</v>
      </c>
      <c r="F545" s="37"/>
      <c r="G545" s="56">
        <v>796</v>
      </c>
      <c r="H545" s="56" t="s">
        <v>231</v>
      </c>
      <c r="I545" s="36" t="s">
        <v>139</v>
      </c>
      <c r="J545" s="37"/>
      <c r="K545" s="37">
        <v>1</v>
      </c>
      <c r="L545" s="37">
        <v>1</v>
      </c>
      <c r="M545" s="37">
        <v>1</v>
      </c>
      <c r="N545" s="37">
        <v>1</v>
      </c>
      <c r="O545" s="37">
        <v>1</v>
      </c>
      <c r="P545" s="37">
        <v>1</v>
      </c>
      <c r="Q545" s="37">
        <v>1</v>
      </c>
      <c r="R545" s="37">
        <v>1</v>
      </c>
      <c r="S545" s="37">
        <v>1</v>
      </c>
      <c r="T545" s="37">
        <v>1</v>
      </c>
      <c r="U545" s="37">
        <v>1</v>
      </c>
      <c r="V545" s="37">
        <v>1</v>
      </c>
      <c r="W545" s="29">
        <f t="shared" si="28"/>
        <v>12</v>
      </c>
      <c r="X545" s="37"/>
      <c r="Y545" s="38">
        <f>'[8]Расчет НМЦД'!M29</f>
        <v>11.54</v>
      </c>
      <c r="Z545" s="38">
        <f t="shared" si="29"/>
        <v>143.74223999999998</v>
      </c>
      <c r="AA545" s="37"/>
      <c r="AB545" s="32" t="s">
        <v>86</v>
      </c>
      <c r="AC545" s="25" t="s">
        <v>142</v>
      </c>
      <c r="AD545" s="27" t="s">
        <v>120</v>
      </c>
      <c r="AE545" s="27"/>
      <c r="AF545" s="25" t="s">
        <v>144</v>
      </c>
      <c r="AG545" s="25" t="s">
        <v>635</v>
      </c>
      <c r="AH545" s="33" t="s">
        <v>228</v>
      </c>
      <c r="AI545" s="27" t="s">
        <v>141</v>
      </c>
    </row>
    <row r="546" spans="1:35" s="34" customFormat="1" ht="38.25" customHeight="1" x14ac:dyDescent="0.25">
      <c r="A546" s="37">
        <v>15</v>
      </c>
      <c r="B546" s="55" t="s">
        <v>226</v>
      </c>
      <c r="C546" s="55" t="s">
        <v>227</v>
      </c>
      <c r="D546" s="37"/>
      <c r="E546" s="26" t="s">
        <v>191</v>
      </c>
      <c r="F546" s="37"/>
      <c r="G546" s="56">
        <v>796</v>
      </c>
      <c r="H546" s="56" t="s">
        <v>231</v>
      </c>
      <c r="I546" s="36" t="s">
        <v>139</v>
      </c>
      <c r="J546" s="37"/>
      <c r="K546" s="37"/>
      <c r="L546" s="37"/>
      <c r="M546" s="37">
        <v>1</v>
      </c>
      <c r="N546" s="37">
        <v>1</v>
      </c>
      <c r="O546" s="37">
        <v>1</v>
      </c>
      <c r="P546" s="37">
        <v>1</v>
      </c>
      <c r="Q546" s="37"/>
      <c r="R546" s="37"/>
      <c r="S546" s="37"/>
      <c r="T546" s="37"/>
      <c r="U546" s="37"/>
      <c r="V546" s="37"/>
      <c r="W546" s="29">
        <f t="shared" si="28"/>
        <v>4</v>
      </c>
      <c r="X546" s="37"/>
      <c r="Y546" s="38">
        <f>'[8]Расчет НМЦД'!M30</f>
        <v>423.04</v>
      </c>
      <c r="Z546" s="38">
        <f t="shared" si="29"/>
        <v>1756.4620800000002</v>
      </c>
      <c r="AA546" s="37"/>
      <c r="AB546" s="32" t="s">
        <v>86</v>
      </c>
      <c r="AC546" s="25" t="s">
        <v>142</v>
      </c>
      <c r="AD546" s="27" t="s">
        <v>120</v>
      </c>
      <c r="AE546" s="27"/>
      <c r="AF546" s="25" t="s">
        <v>144</v>
      </c>
      <c r="AG546" s="25" t="s">
        <v>635</v>
      </c>
      <c r="AH546" s="33" t="s">
        <v>228</v>
      </c>
      <c r="AI546" s="27" t="s">
        <v>141</v>
      </c>
    </row>
    <row r="547" spans="1:35" s="34" customFormat="1" ht="38.25" customHeight="1" x14ac:dyDescent="0.25">
      <c r="A547" s="37">
        <v>15</v>
      </c>
      <c r="B547" s="55" t="s">
        <v>226</v>
      </c>
      <c r="C547" s="55" t="s">
        <v>227</v>
      </c>
      <c r="D547" s="37"/>
      <c r="E547" s="26" t="s">
        <v>448</v>
      </c>
      <c r="F547" s="37"/>
      <c r="G547" s="56">
        <v>796</v>
      </c>
      <c r="H547" s="56" t="s">
        <v>231</v>
      </c>
      <c r="I547" s="36" t="s">
        <v>139</v>
      </c>
      <c r="J547" s="37"/>
      <c r="K547" s="37">
        <v>100</v>
      </c>
      <c r="L547" s="37">
        <v>100</v>
      </c>
      <c r="M547" s="37">
        <v>100</v>
      </c>
      <c r="N547" s="37">
        <v>100</v>
      </c>
      <c r="O547" s="37">
        <v>50</v>
      </c>
      <c r="P547" s="37"/>
      <c r="Q547" s="37">
        <v>100</v>
      </c>
      <c r="R547" s="37">
        <v>100</v>
      </c>
      <c r="S547" s="37">
        <v>100</v>
      </c>
      <c r="T547" s="37">
        <v>100</v>
      </c>
      <c r="U547" s="37">
        <v>100</v>
      </c>
      <c r="V547" s="37">
        <v>100</v>
      </c>
      <c r="W547" s="29">
        <f t="shared" si="28"/>
        <v>1050</v>
      </c>
      <c r="X547" s="37"/>
      <c r="Y547" s="38">
        <f>'[8]Расчет НМЦД'!M31</f>
        <v>48.42</v>
      </c>
      <c r="Z547" s="38">
        <f t="shared" si="29"/>
        <v>52772.957999999999</v>
      </c>
      <c r="AA547" s="37"/>
      <c r="AB547" s="32" t="s">
        <v>86</v>
      </c>
      <c r="AC547" s="25" t="s">
        <v>142</v>
      </c>
      <c r="AD547" s="27" t="s">
        <v>120</v>
      </c>
      <c r="AE547" s="27"/>
      <c r="AF547" s="25" t="s">
        <v>144</v>
      </c>
      <c r="AG547" s="25" t="s">
        <v>635</v>
      </c>
      <c r="AH547" s="33" t="s">
        <v>228</v>
      </c>
      <c r="AI547" s="27" t="s">
        <v>141</v>
      </c>
    </row>
    <row r="548" spans="1:35" s="34" customFormat="1" ht="38.25" customHeight="1" x14ac:dyDescent="0.25">
      <c r="A548" s="37">
        <v>15</v>
      </c>
      <c r="B548" s="55" t="s">
        <v>226</v>
      </c>
      <c r="C548" s="55" t="s">
        <v>227</v>
      </c>
      <c r="D548" s="37"/>
      <c r="E548" s="26" t="s">
        <v>192</v>
      </c>
      <c r="F548" s="37"/>
      <c r="G548" s="56">
        <v>796</v>
      </c>
      <c r="H548" s="56" t="s">
        <v>231</v>
      </c>
      <c r="I548" s="36" t="s">
        <v>139</v>
      </c>
      <c r="J548" s="37"/>
      <c r="K548" s="37">
        <v>6</v>
      </c>
      <c r="L548" s="37">
        <v>6</v>
      </c>
      <c r="M548" s="37">
        <v>6</v>
      </c>
      <c r="N548" s="37">
        <v>6</v>
      </c>
      <c r="O548" s="37">
        <v>6</v>
      </c>
      <c r="P548" s="37">
        <v>6</v>
      </c>
      <c r="Q548" s="37">
        <v>6</v>
      </c>
      <c r="R548" s="37">
        <v>6</v>
      </c>
      <c r="S548" s="37">
        <v>6</v>
      </c>
      <c r="T548" s="37">
        <v>6</v>
      </c>
      <c r="U548" s="37">
        <v>6</v>
      </c>
      <c r="V548" s="37">
        <v>6</v>
      </c>
      <c r="W548" s="29">
        <f t="shared" si="28"/>
        <v>72</v>
      </c>
      <c r="X548" s="37"/>
      <c r="Y548" s="38">
        <f>'[8]Расчет НМЦД'!M32</f>
        <v>50.41</v>
      </c>
      <c r="Z548" s="38">
        <f t="shared" si="29"/>
        <v>3767.4417599999997</v>
      </c>
      <c r="AA548" s="37"/>
      <c r="AB548" s="32" t="s">
        <v>86</v>
      </c>
      <c r="AC548" s="25" t="s">
        <v>142</v>
      </c>
      <c r="AD548" s="27" t="s">
        <v>120</v>
      </c>
      <c r="AE548" s="27"/>
      <c r="AF548" s="25" t="s">
        <v>144</v>
      </c>
      <c r="AG548" s="25" t="s">
        <v>635</v>
      </c>
      <c r="AH548" s="33" t="s">
        <v>228</v>
      </c>
      <c r="AI548" s="27" t="s">
        <v>141</v>
      </c>
    </row>
    <row r="549" spans="1:35" s="34" customFormat="1" ht="38.25" customHeight="1" x14ac:dyDescent="0.25">
      <c r="A549" s="37">
        <v>15</v>
      </c>
      <c r="B549" s="55" t="s">
        <v>226</v>
      </c>
      <c r="C549" s="55" t="s">
        <v>227</v>
      </c>
      <c r="D549" s="37"/>
      <c r="E549" s="26" t="s">
        <v>193</v>
      </c>
      <c r="F549" s="37"/>
      <c r="G549" s="56">
        <v>796</v>
      </c>
      <c r="H549" s="56" t="s">
        <v>231</v>
      </c>
      <c r="I549" s="36" t="s">
        <v>139</v>
      </c>
      <c r="J549" s="37"/>
      <c r="K549" s="37"/>
      <c r="L549" s="37"/>
      <c r="M549" s="37"/>
      <c r="N549" s="37"/>
      <c r="O549" s="37"/>
      <c r="P549" s="37">
        <v>1</v>
      </c>
      <c r="Q549" s="37">
        <v>1</v>
      </c>
      <c r="R549" s="37">
        <v>1</v>
      </c>
      <c r="S549" s="37">
        <v>1</v>
      </c>
      <c r="T549" s="37">
        <v>1</v>
      </c>
      <c r="U549" s="37">
        <v>1</v>
      </c>
      <c r="V549" s="37">
        <v>1</v>
      </c>
      <c r="W549" s="29">
        <f t="shared" si="28"/>
        <v>7</v>
      </c>
      <c r="X549" s="37"/>
      <c r="Y549" s="38">
        <f>'[8]Расчет НМЦД'!M33</f>
        <v>460.62</v>
      </c>
      <c r="Z549" s="38">
        <f t="shared" si="29"/>
        <v>3346.8649200000004</v>
      </c>
      <c r="AA549" s="37"/>
      <c r="AB549" s="32" t="s">
        <v>86</v>
      </c>
      <c r="AC549" s="25" t="s">
        <v>142</v>
      </c>
      <c r="AD549" s="27" t="s">
        <v>120</v>
      </c>
      <c r="AE549" s="27"/>
      <c r="AF549" s="25" t="s">
        <v>144</v>
      </c>
      <c r="AG549" s="25" t="s">
        <v>635</v>
      </c>
      <c r="AH549" s="33" t="s">
        <v>228</v>
      </c>
      <c r="AI549" s="27" t="s">
        <v>141</v>
      </c>
    </row>
    <row r="550" spans="1:35" s="34" customFormat="1" ht="38.25" customHeight="1" x14ac:dyDescent="0.25">
      <c r="A550" s="37">
        <v>15</v>
      </c>
      <c r="B550" s="55" t="s">
        <v>226</v>
      </c>
      <c r="C550" s="55" t="s">
        <v>227</v>
      </c>
      <c r="D550" s="37"/>
      <c r="E550" s="26" t="s">
        <v>194</v>
      </c>
      <c r="F550" s="37"/>
      <c r="G550" s="56">
        <v>796</v>
      </c>
      <c r="H550" s="56" t="s">
        <v>231</v>
      </c>
      <c r="I550" s="36" t="s">
        <v>139</v>
      </c>
      <c r="J550" s="37"/>
      <c r="K550" s="37">
        <v>5</v>
      </c>
      <c r="L550" s="37">
        <v>5</v>
      </c>
      <c r="M550" s="37">
        <v>5</v>
      </c>
      <c r="N550" s="37">
        <v>5</v>
      </c>
      <c r="O550" s="37">
        <v>5</v>
      </c>
      <c r="P550" s="37">
        <v>5</v>
      </c>
      <c r="Q550" s="37">
        <v>5</v>
      </c>
      <c r="R550" s="37">
        <v>5</v>
      </c>
      <c r="S550" s="37">
        <v>5</v>
      </c>
      <c r="T550" s="37">
        <v>5</v>
      </c>
      <c r="U550" s="37">
        <v>5</v>
      </c>
      <c r="V550" s="37">
        <v>5</v>
      </c>
      <c r="W550" s="29">
        <f t="shared" si="28"/>
        <v>60</v>
      </c>
      <c r="X550" s="37"/>
      <c r="Y550" s="38">
        <f>'[8]Расчет НМЦД'!M34</f>
        <v>6.76</v>
      </c>
      <c r="Z550" s="38">
        <f t="shared" si="29"/>
        <v>421.01279999999997</v>
      </c>
      <c r="AA550" s="37"/>
      <c r="AB550" s="32" t="s">
        <v>86</v>
      </c>
      <c r="AC550" s="25" t="s">
        <v>142</v>
      </c>
      <c r="AD550" s="27" t="s">
        <v>120</v>
      </c>
      <c r="AE550" s="27"/>
      <c r="AF550" s="25" t="s">
        <v>144</v>
      </c>
      <c r="AG550" s="25" t="s">
        <v>635</v>
      </c>
      <c r="AH550" s="33" t="s">
        <v>228</v>
      </c>
      <c r="AI550" s="27" t="s">
        <v>141</v>
      </c>
    </row>
    <row r="551" spans="1:35" s="34" customFormat="1" ht="38.25" customHeight="1" x14ac:dyDescent="0.25">
      <c r="A551" s="37">
        <v>15</v>
      </c>
      <c r="B551" s="55" t="s">
        <v>226</v>
      </c>
      <c r="C551" s="55" t="s">
        <v>227</v>
      </c>
      <c r="D551" s="37"/>
      <c r="E551" s="26" t="s">
        <v>195</v>
      </c>
      <c r="F551" s="37"/>
      <c r="G551" s="56">
        <v>796</v>
      </c>
      <c r="H551" s="56" t="s">
        <v>231</v>
      </c>
      <c r="I551" s="36" t="s">
        <v>139</v>
      </c>
      <c r="J551" s="37"/>
      <c r="K551" s="37">
        <v>20</v>
      </c>
      <c r="L551" s="37">
        <v>20</v>
      </c>
      <c r="M551" s="37">
        <v>20</v>
      </c>
      <c r="N551" s="37">
        <v>20</v>
      </c>
      <c r="O551" s="37">
        <v>20</v>
      </c>
      <c r="P551" s="37">
        <v>20</v>
      </c>
      <c r="Q551" s="37">
        <v>20</v>
      </c>
      <c r="R551" s="37">
        <v>20</v>
      </c>
      <c r="S551" s="37">
        <v>20</v>
      </c>
      <c r="T551" s="37">
        <v>20</v>
      </c>
      <c r="U551" s="37">
        <v>20</v>
      </c>
      <c r="V551" s="37">
        <v>20</v>
      </c>
      <c r="W551" s="29">
        <f t="shared" si="28"/>
        <v>240</v>
      </c>
      <c r="X551" s="37"/>
      <c r="Y551" s="38">
        <f>'[8]Расчет НМЦД'!M35</f>
        <v>10.029999999999999</v>
      </c>
      <c r="Z551" s="38">
        <f t="shared" si="29"/>
        <v>2498.6736000000001</v>
      </c>
      <c r="AA551" s="37"/>
      <c r="AB551" s="32" t="s">
        <v>86</v>
      </c>
      <c r="AC551" s="25" t="s">
        <v>142</v>
      </c>
      <c r="AD551" s="27" t="s">
        <v>120</v>
      </c>
      <c r="AE551" s="27"/>
      <c r="AF551" s="25" t="s">
        <v>144</v>
      </c>
      <c r="AG551" s="25" t="s">
        <v>635</v>
      </c>
      <c r="AH551" s="33" t="s">
        <v>228</v>
      </c>
      <c r="AI551" s="27" t="s">
        <v>141</v>
      </c>
    </row>
    <row r="552" spans="1:35" s="34" customFormat="1" ht="38.25" customHeight="1" x14ac:dyDescent="0.25">
      <c r="A552" s="37">
        <v>15</v>
      </c>
      <c r="B552" s="55" t="s">
        <v>226</v>
      </c>
      <c r="C552" s="55" t="s">
        <v>227</v>
      </c>
      <c r="D552" s="37"/>
      <c r="E552" s="26" t="s">
        <v>449</v>
      </c>
      <c r="F552" s="37"/>
      <c r="G552" s="56">
        <v>796</v>
      </c>
      <c r="H552" s="56" t="s">
        <v>231</v>
      </c>
      <c r="I552" s="36" t="s">
        <v>139</v>
      </c>
      <c r="J552" s="37"/>
      <c r="K552" s="37">
        <v>20</v>
      </c>
      <c r="L552" s="37">
        <v>20</v>
      </c>
      <c r="M552" s="37">
        <v>20</v>
      </c>
      <c r="N552" s="37">
        <v>20</v>
      </c>
      <c r="O552" s="37">
        <v>20</v>
      </c>
      <c r="P552" s="37">
        <v>20</v>
      </c>
      <c r="Q552" s="37">
        <v>20</v>
      </c>
      <c r="R552" s="37">
        <v>20</v>
      </c>
      <c r="S552" s="37">
        <v>20</v>
      </c>
      <c r="T552" s="37">
        <v>20</v>
      </c>
      <c r="U552" s="37">
        <v>20</v>
      </c>
      <c r="V552" s="37">
        <v>20</v>
      </c>
      <c r="W552" s="29">
        <f t="shared" si="28"/>
        <v>240</v>
      </c>
      <c r="X552" s="37"/>
      <c r="Y552" s="38">
        <f>'[8]Расчет НМЦД'!M36</f>
        <v>7.52</v>
      </c>
      <c r="Z552" s="38">
        <f t="shared" si="29"/>
        <v>1873.3824</v>
      </c>
      <c r="AA552" s="37"/>
      <c r="AB552" s="32" t="s">
        <v>86</v>
      </c>
      <c r="AC552" s="25" t="s">
        <v>142</v>
      </c>
      <c r="AD552" s="27" t="s">
        <v>120</v>
      </c>
      <c r="AE552" s="27"/>
      <c r="AF552" s="25" t="s">
        <v>144</v>
      </c>
      <c r="AG552" s="25" t="s">
        <v>635</v>
      </c>
      <c r="AH552" s="33" t="s">
        <v>228</v>
      </c>
      <c r="AI552" s="27" t="s">
        <v>141</v>
      </c>
    </row>
    <row r="553" spans="1:35" s="34" customFormat="1" ht="38.25" customHeight="1" x14ac:dyDescent="0.25">
      <c r="A553" s="37">
        <v>15</v>
      </c>
      <c r="B553" s="55" t="s">
        <v>226</v>
      </c>
      <c r="C553" s="55" t="s">
        <v>227</v>
      </c>
      <c r="D553" s="37"/>
      <c r="E553" s="26" t="s">
        <v>196</v>
      </c>
      <c r="F553" s="37"/>
      <c r="G553" s="56">
        <v>796</v>
      </c>
      <c r="H553" s="56" t="s">
        <v>231</v>
      </c>
      <c r="I553" s="36" t="s">
        <v>139</v>
      </c>
      <c r="J553" s="37"/>
      <c r="K553" s="37">
        <v>12</v>
      </c>
      <c r="L553" s="37">
        <v>12</v>
      </c>
      <c r="M553" s="37">
        <v>12</v>
      </c>
      <c r="N553" s="37">
        <v>12</v>
      </c>
      <c r="O553" s="37">
        <v>12</v>
      </c>
      <c r="P553" s="37">
        <v>12</v>
      </c>
      <c r="Q553" s="37">
        <v>12</v>
      </c>
      <c r="R553" s="37">
        <v>12</v>
      </c>
      <c r="S553" s="37">
        <v>12</v>
      </c>
      <c r="T553" s="37">
        <v>12</v>
      </c>
      <c r="U553" s="37">
        <v>12</v>
      </c>
      <c r="V553" s="37">
        <v>12</v>
      </c>
      <c r="W553" s="29">
        <f t="shared" si="28"/>
        <v>144</v>
      </c>
      <c r="X553" s="37"/>
      <c r="Y553" s="38">
        <f>'[8]Расчет НМЦД'!M37</f>
        <v>16.3</v>
      </c>
      <c r="Z553" s="38">
        <f t="shared" si="29"/>
        <v>2436.3936000000003</v>
      </c>
      <c r="AA553" s="37"/>
      <c r="AB553" s="32" t="s">
        <v>86</v>
      </c>
      <c r="AC553" s="25" t="s">
        <v>142</v>
      </c>
      <c r="AD553" s="27" t="s">
        <v>120</v>
      </c>
      <c r="AE553" s="27"/>
      <c r="AF553" s="25" t="s">
        <v>144</v>
      </c>
      <c r="AG553" s="25" t="s">
        <v>635</v>
      </c>
      <c r="AH553" s="33" t="s">
        <v>228</v>
      </c>
      <c r="AI553" s="27" t="s">
        <v>141</v>
      </c>
    </row>
    <row r="554" spans="1:35" s="34" customFormat="1" ht="38.25" customHeight="1" x14ac:dyDescent="0.25">
      <c r="A554" s="37">
        <v>15</v>
      </c>
      <c r="B554" s="55" t="s">
        <v>226</v>
      </c>
      <c r="C554" s="55" t="s">
        <v>227</v>
      </c>
      <c r="D554" s="37"/>
      <c r="E554" s="26" t="s">
        <v>197</v>
      </c>
      <c r="F554" s="37"/>
      <c r="G554" s="56">
        <v>796</v>
      </c>
      <c r="H554" s="56" t="s">
        <v>231</v>
      </c>
      <c r="I554" s="36" t="s">
        <v>139</v>
      </c>
      <c r="J554" s="37"/>
      <c r="K554" s="37">
        <v>12</v>
      </c>
      <c r="L554" s="37">
        <v>12</v>
      </c>
      <c r="M554" s="37">
        <v>12</v>
      </c>
      <c r="N554" s="37">
        <v>12</v>
      </c>
      <c r="O554" s="37">
        <v>12</v>
      </c>
      <c r="P554" s="37">
        <v>12</v>
      </c>
      <c r="Q554" s="37">
        <v>12</v>
      </c>
      <c r="R554" s="37">
        <v>12</v>
      </c>
      <c r="S554" s="37">
        <v>12</v>
      </c>
      <c r="T554" s="37">
        <v>12</v>
      </c>
      <c r="U554" s="37">
        <v>12</v>
      </c>
      <c r="V554" s="37">
        <v>12</v>
      </c>
      <c r="W554" s="29">
        <f t="shared" si="28"/>
        <v>144</v>
      </c>
      <c r="X554" s="37"/>
      <c r="Y554" s="38">
        <f>'[8]Расчет НМЦД'!M38</f>
        <v>15.71</v>
      </c>
      <c r="Z554" s="38">
        <f t="shared" si="29"/>
        <v>2348.2051200000005</v>
      </c>
      <c r="AA554" s="37"/>
      <c r="AB554" s="32" t="s">
        <v>86</v>
      </c>
      <c r="AC554" s="25" t="s">
        <v>142</v>
      </c>
      <c r="AD554" s="27" t="s">
        <v>120</v>
      </c>
      <c r="AE554" s="27"/>
      <c r="AF554" s="25" t="s">
        <v>144</v>
      </c>
      <c r="AG554" s="25" t="s">
        <v>635</v>
      </c>
      <c r="AH554" s="33" t="s">
        <v>228</v>
      </c>
      <c r="AI554" s="27" t="s">
        <v>141</v>
      </c>
    </row>
    <row r="555" spans="1:35" s="34" customFormat="1" ht="38.25" customHeight="1" x14ac:dyDescent="0.25">
      <c r="A555" s="37">
        <v>15</v>
      </c>
      <c r="B555" s="55" t="s">
        <v>226</v>
      </c>
      <c r="C555" s="55" t="s">
        <v>227</v>
      </c>
      <c r="D555" s="37"/>
      <c r="E555" s="26" t="s">
        <v>198</v>
      </c>
      <c r="F555" s="37"/>
      <c r="G555" s="56">
        <v>796</v>
      </c>
      <c r="H555" s="56" t="s">
        <v>231</v>
      </c>
      <c r="I555" s="36" t="s">
        <v>139</v>
      </c>
      <c r="J555" s="37"/>
      <c r="K555" s="37">
        <v>12</v>
      </c>
      <c r="L555" s="37">
        <v>12</v>
      </c>
      <c r="M555" s="37">
        <v>12</v>
      </c>
      <c r="N555" s="37">
        <v>12</v>
      </c>
      <c r="O555" s="37">
        <v>12</v>
      </c>
      <c r="P555" s="37">
        <v>12</v>
      </c>
      <c r="Q555" s="37">
        <v>12</v>
      </c>
      <c r="R555" s="37">
        <v>12</v>
      </c>
      <c r="S555" s="37">
        <v>12</v>
      </c>
      <c r="T555" s="37">
        <v>12</v>
      </c>
      <c r="U555" s="37">
        <v>12</v>
      </c>
      <c r="V555" s="37">
        <v>12</v>
      </c>
      <c r="W555" s="29">
        <f t="shared" si="28"/>
        <v>144</v>
      </c>
      <c r="X555" s="37"/>
      <c r="Y555" s="38">
        <f>'[8]Расчет НМЦД'!M39</f>
        <v>26.55</v>
      </c>
      <c r="Z555" s="38">
        <f t="shared" si="29"/>
        <v>3968.4816000000005</v>
      </c>
      <c r="AA555" s="37"/>
      <c r="AB555" s="32" t="s">
        <v>86</v>
      </c>
      <c r="AC555" s="25" t="s">
        <v>142</v>
      </c>
      <c r="AD555" s="27" t="s">
        <v>120</v>
      </c>
      <c r="AE555" s="27"/>
      <c r="AF555" s="25" t="s">
        <v>144</v>
      </c>
      <c r="AG555" s="25" t="s">
        <v>635</v>
      </c>
      <c r="AH555" s="33" t="s">
        <v>228</v>
      </c>
      <c r="AI555" s="27" t="s">
        <v>141</v>
      </c>
    </row>
    <row r="556" spans="1:35" s="34" customFormat="1" ht="38.25" customHeight="1" x14ac:dyDescent="0.25">
      <c r="A556" s="37">
        <v>15</v>
      </c>
      <c r="B556" s="55" t="s">
        <v>226</v>
      </c>
      <c r="C556" s="55" t="s">
        <v>227</v>
      </c>
      <c r="D556" s="37"/>
      <c r="E556" s="26" t="s">
        <v>450</v>
      </c>
      <c r="F556" s="37"/>
      <c r="G556" s="56">
        <v>796</v>
      </c>
      <c r="H556" s="56" t="s">
        <v>231</v>
      </c>
      <c r="I556" s="36" t="s">
        <v>139</v>
      </c>
      <c r="J556" s="37"/>
      <c r="K556" s="37">
        <v>12</v>
      </c>
      <c r="L556" s="37">
        <v>12</v>
      </c>
      <c r="M556" s="37">
        <v>12</v>
      </c>
      <c r="N556" s="37">
        <v>12</v>
      </c>
      <c r="O556" s="37">
        <v>12</v>
      </c>
      <c r="P556" s="37">
        <v>12</v>
      </c>
      <c r="Q556" s="37">
        <v>12</v>
      </c>
      <c r="R556" s="37">
        <v>12</v>
      </c>
      <c r="S556" s="37">
        <v>12</v>
      </c>
      <c r="T556" s="37">
        <v>12</v>
      </c>
      <c r="U556" s="37">
        <v>12</v>
      </c>
      <c r="V556" s="37">
        <v>12</v>
      </c>
      <c r="W556" s="29">
        <f t="shared" si="28"/>
        <v>144</v>
      </c>
      <c r="X556" s="37"/>
      <c r="Y556" s="38">
        <f>'[8]Расчет НМЦД'!M40</f>
        <v>46.23</v>
      </c>
      <c r="Z556" s="38">
        <f t="shared" si="29"/>
        <v>6910.0905600000006</v>
      </c>
      <c r="AA556" s="37"/>
      <c r="AB556" s="32" t="s">
        <v>86</v>
      </c>
      <c r="AC556" s="25" t="s">
        <v>142</v>
      </c>
      <c r="AD556" s="27" t="s">
        <v>120</v>
      </c>
      <c r="AE556" s="36"/>
      <c r="AF556" s="25" t="s">
        <v>144</v>
      </c>
      <c r="AG556" s="25" t="s">
        <v>635</v>
      </c>
      <c r="AH556" s="33" t="s">
        <v>228</v>
      </c>
      <c r="AI556" s="27" t="s">
        <v>141</v>
      </c>
    </row>
    <row r="557" spans="1:35" s="34" customFormat="1" ht="38.25" customHeight="1" x14ac:dyDescent="0.25">
      <c r="A557" s="37">
        <v>15</v>
      </c>
      <c r="B557" s="55" t="s">
        <v>226</v>
      </c>
      <c r="C557" s="55" t="s">
        <v>227</v>
      </c>
      <c r="D557" s="37"/>
      <c r="E557" s="26" t="s">
        <v>451</v>
      </c>
      <c r="F557" s="37"/>
      <c r="G557" s="56">
        <v>796</v>
      </c>
      <c r="H557" s="56" t="s">
        <v>231</v>
      </c>
      <c r="I557" s="36" t="s">
        <v>139</v>
      </c>
      <c r="J557" s="37"/>
      <c r="K557" s="37">
        <v>12</v>
      </c>
      <c r="L557" s="37">
        <v>12</v>
      </c>
      <c r="M557" s="37">
        <v>12</v>
      </c>
      <c r="N557" s="37">
        <v>12</v>
      </c>
      <c r="O557" s="37">
        <v>12</v>
      </c>
      <c r="P557" s="37">
        <v>12</v>
      </c>
      <c r="Q557" s="37">
        <v>12</v>
      </c>
      <c r="R557" s="37">
        <v>12</v>
      </c>
      <c r="S557" s="37">
        <v>12</v>
      </c>
      <c r="T557" s="37">
        <v>12</v>
      </c>
      <c r="U557" s="37">
        <v>12</v>
      </c>
      <c r="V557" s="37">
        <v>12</v>
      </c>
      <c r="W557" s="29">
        <f t="shared" si="28"/>
        <v>144</v>
      </c>
      <c r="X557" s="37"/>
      <c r="Y557" s="38">
        <f>'[8]Расчет НМЦД'!M41</f>
        <v>1.34</v>
      </c>
      <c r="Z557" s="38">
        <f t="shared" si="29"/>
        <v>200.29248000000001</v>
      </c>
      <c r="AA557" s="37"/>
      <c r="AB557" s="32" t="s">
        <v>86</v>
      </c>
      <c r="AC557" s="25" t="s">
        <v>142</v>
      </c>
      <c r="AD557" s="27" t="s">
        <v>120</v>
      </c>
      <c r="AE557" s="36"/>
      <c r="AF557" s="25" t="s">
        <v>144</v>
      </c>
      <c r="AG557" s="25" t="s">
        <v>635</v>
      </c>
      <c r="AH557" s="33" t="s">
        <v>228</v>
      </c>
      <c r="AI557" s="27" t="s">
        <v>141</v>
      </c>
    </row>
    <row r="558" spans="1:35" s="34" customFormat="1" ht="38.25" customHeight="1" x14ac:dyDescent="0.25">
      <c r="A558" s="37">
        <v>15</v>
      </c>
      <c r="B558" s="55" t="s">
        <v>226</v>
      </c>
      <c r="C558" s="55" t="s">
        <v>227</v>
      </c>
      <c r="D558" s="37"/>
      <c r="E558" s="26" t="s">
        <v>452</v>
      </c>
      <c r="F558" s="37"/>
      <c r="G558" s="56">
        <v>796</v>
      </c>
      <c r="H558" s="56" t="s">
        <v>231</v>
      </c>
      <c r="I558" s="36" t="s">
        <v>139</v>
      </c>
      <c r="J558" s="37"/>
      <c r="K558" s="37">
        <v>12</v>
      </c>
      <c r="L558" s="37">
        <v>12</v>
      </c>
      <c r="M558" s="37">
        <v>12</v>
      </c>
      <c r="N558" s="37">
        <v>12</v>
      </c>
      <c r="O558" s="37">
        <v>12</v>
      </c>
      <c r="P558" s="37">
        <v>12</v>
      </c>
      <c r="Q558" s="37">
        <v>12</v>
      </c>
      <c r="R558" s="37">
        <v>12</v>
      </c>
      <c r="S558" s="37">
        <v>12</v>
      </c>
      <c r="T558" s="37">
        <v>12</v>
      </c>
      <c r="U558" s="37">
        <v>12</v>
      </c>
      <c r="V558" s="37">
        <v>12</v>
      </c>
      <c r="W558" s="29">
        <f t="shared" si="28"/>
        <v>144</v>
      </c>
      <c r="X558" s="37"/>
      <c r="Y558" s="38">
        <f>'[8]Расчет НМЦД'!M42</f>
        <v>13.17</v>
      </c>
      <c r="Z558" s="38">
        <f t="shared" si="29"/>
        <v>1968.5462400000001</v>
      </c>
      <c r="AA558" s="37"/>
      <c r="AB558" s="32" t="s">
        <v>86</v>
      </c>
      <c r="AC558" s="25" t="s">
        <v>142</v>
      </c>
      <c r="AD558" s="27" t="s">
        <v>120</v>
      </c>
      <c r="AE558" s="36"/>
      <c r="AF558" s="25" t="s">
        <v>144</v>
      </c>
      <c r="AG558" s="25" t="s">
        <v>635</v>
      </c>
      <c r="AH558" s="33" t="s">
        <v>228</v>
      </c>
      <c r="AI558" s="27" t="s">
        <v>141</v>
      </c>
    </row>
    <row r="559" spans="1:35" s="34" customFormat="1" ht="38.25" customHeight="1" x14ac:dyDescent="0.25">
      <c r="A559" s="37">
        <v>15</v>
      </c>
      <c r="B559" s="55" t="s">
        <v>226</v>
      </c>
      <c r="C559" s="55" t="s">
        <v>227</v>
      </c>
      <c r="D559" s="37"/>
      <c r="E559" s="26" t="s">
        <v>453</v>
      </c>
      <c r="F559" s="37"/>
      <c r="G559" s="56">
        <v>796</v>
      </c>
      <c r="H559" s="56" t="s">
        <v>231</v>
      </c>
      <c r="I559" s="36" t="s">
        <v>139</v>
      </c>
      <c r="J559" s="37"/>
      <c r="K559" s="37">
        <v>12</v>
      </c>
      <c r="L559" s="37">
        <v>12</v>
      </c>
      <c r="M559" s="37">
        <v>12</v>
      </c>
      <c r="N559" s="37">
        <v>12</v>
      </c>
      <c r="O559" s="37">
        <v>12</v>
      </c>
      <c r="P559" s="37">
        <v>12</v>
      </c>
      <c r="Q559" s="37">
        <v>12</v>
      </c>
      <c r="R559" s="37">
        <v>12</v>
      </c>
      <c r="S559" s="37">
        <v>12</v>
      </c>
      <c r="T559" s="37">
        <v>12</v>
      </c>
      <c r="U559" s="37">
        <v>12</v>
      </c>
      <c r="V559" s="37">
        <v>12</v>
      </c>
      <c r="W559" s="29">
        <f t="shared" si="28"/>
        <v>144</v>
      </c>
      <c r="X559" s="37"/>
      <c r="Y559" s="38">
        <f>'[8]Расчет НМЦД'!M43</f>
        <v>47.07</v>
      </c>
      <c r="Z559" s="38">
        <f t="shared" si="29"/>
        <v>7035.6470399999998</v>
      </c>
      <c r="AA559" s="37"/>
      <c r="AB559" s="32" t="s">
        <v>86</v>
      </c>
      <c r="AC559" s="25" t="s">
        <v>142</v>
      </c>
      <c r="AD559" s="27" t="s">
        <v>120</v>
      </c>
      <c r="AE559" s="36"/>
      <c r="AF559" s="25" t="s">
        <v>144</v>
      </c>
      <c r="AG559" s="25" t="s">
        <v>635</v>
      </c>
      <c r="AH559" s="33" t="s">
        <v>228</v>
      </c>
      <c r="AI559" s="27" t="s">
        <v>141</v>
      </c>
    </row>
    <row r="560" spans="1:35" s="34" customFormat="1" ht="38.25" customHeight="1" x14ac:dyDescent="0.25">
      <c r="A560" s="37">
        <v>15</v>
      </c>
      <c r="B560" s="55" t="s">
        <v>226</v>
      </c>
      <c r="C560" s="55" t="s">
        <v>227</v>
      </c>
      <c r="D560" s="37"/>
      <c r="E560" s="26" t="s">
        <v>454</v>
      </c>
      <c r="F560" s="37"/>
      <c r="G560" s="56">
        <v>796</v>
      </c>
      <c r="H560" s="56" t="s">
        <v>231</v>
      </c>
      <c r="I560" s="36" t="s">
        <v>139</v>
      </c>
      <c r="J560" s="37"/>
      <c r="K560" s="37">
        <v>12</v>
      </c>
      <c r="L560" s="37">
        <v>12</v>
      </c>
      <c r="M560" s="37">
        <v>12</v>
      </c>
      <c r="N560" s="37">
        <v>12</v>
      </c>
      <c r="O560" s="37">
        <v>12</v>
      </c>
      <c r="P560" s="37">
        <v>12</v>
      </c>
      <c r="Q560" s="37">
        <v>12</v>
      </c>
      <c r="R560" s="37">
        <v>12</v>
      </c>
      <c r="S560" s="37">
        <v>12</v>
      </c>
      <c r="T560" s="37">
        <v>12</v>
      </c>
      <c r="U560" s="37">
        <v>12</v>
      </c>
      <c r="V560" s="37">
        <v>12</v>
      </c>
      <c r="W560" s="29">
        <f t="shared" si="28"/>
        <v>144</v>
      </c>
      <c r="X560" s="37"/>
      <c r="Y560" s="38">
        <f>'[8]Расчет НМЦД'!M44</f>
        <v>3.07</v>
      </c>
      <c r="Z560" s="38">
        <f t="shared" si="29"/>
        <v>458.87903999999997</v>
      </c>
      <c r="AA560" s="37"/>
      <c r="AB560" s="32" t="s">
        <v>86</v>
      </c>
      <c r="AC560" s="25" t="s">
        <v>142</v>
      </c>
      <c r="AD560" s="27" t="s">
        <v>120</v>
      </c>
      <c r="AE560" s="36"/>
      <c r="AF560" s="25" t="s">
        <v>144</v>
      </c>
      <c r="AG560" s="25" t="s">
        <v>635</v>
      </c>
      <c r="AH560" s="33" t="s">
        <v>228</v>
      </c>
      <c r="AI560" s="27" t="s">
        <v>141</v>
      </c>
    </row>
    <row r="561" spans="1:35" s="34" customFormat="1" ht="38.25" customHeight="1" x14ac:dyDescent="0.25">
      <c r="A561" s="37">
        <v>15</v>
      </c>
      <c r="B561" s="55" t="s">
        <v>226</v>
      </c>
      <c r="C561" s="55" t="s">
        <v>227</v>
      </c>
      <c r="D561" s="37"/>
      <c r="E561" s="26" t="s">
        <v>455</v>
      </c>
      <c r="F561" s="37"/>
      <c r="G561" s="56">
        <v>796</v>
      </c>
      <c r="H561" s="56" t="s">
        <v>231</v>
      </c>
      <c r="I561" s="36" t="s">
        <v>139</v>
      </c>
      <c r="J561" s="37"/>
      <c r="K561" s="37">
        <v>1</v>
      </c>
      <c r="L561" s="37">
        <v>1</v>
      </c>
      <c r="M561" s="37">
        <v>1</v>
      </c>
      <c r="N561" s="37">
        <v>1</v>
      </c>
      <c r="O561" s="37">
        <v>1</v>
      </c>
      <c r="P561" s="37">
        <v>1</v>
      </c>
      <c r="Q561" s="37">
        <v>1</v>
      </c>
      <c r="R561" s="37">
        <v>1</v>
      </c>
      <c r="S561" s="37">
        <v>1</v>
      </c>
      <c r="T561" s="37">
        <v>1</v>
      </c>
      <c r="U561" s="37">
        <v>1</v>
      </c>
      <c r="V561" s="37">
        <v>1</v>
      </c>
      <c r="W561" s="29">
        <f t="shared" si="28"/>
        <v>12</v>
      </c>
      <c r="X561" s="37"/>
      <c r="Y561" s="38">
        <f>'[8]Расчет НМЦД'!M45</f>
        <v>67.099999999999994</v>
      </c>
      <c r="Z561" s="38">
        <f t="shared" si="29"/>
        <v>835.79759999999999</v>
      </c>
      <c r="AA561" s="37"/>
      <c r="AB561" s="32" t="s">
        <v>86</v>
      </c>
      <c r="AC561" s="25" t="s">
        <v>142</v>
      </c>
      <c r="AD561" s="27" t="s">
        <v>120</v>
      </c>
      <c r="AE561" s="36"/>
      <c r="AF561" s="25" t="s">
        <v>144</v>
      </c>
      <c r="AG561" s="25" t="s">
        <v>635</v>
      </c>
      <c r="AH561" s="33" t="s">
        <v>228</v>
      </c>
      <c r="AI561" s="27" t="s">
        <v>141</v>
      </c>
    </row>
    <row r="562" spans="1:35" s="34" customFormat="1" ht="38.25" customHeight="1" x14ac:dyDescent="0.25">
      <c r="A562" s="37">
        <v>15</v>
      </c>
      <c r="B562" s="55" t="s">
        <v>226</v>
      </c>
      <c r="C562" s="55" t="s">
        <v>227</v>
      </c>
      <c r="D562" s="37"/>
      <c r="E562" s="26" t="s">
        <v>204</v>
      </c>
      <c r="F562" s="37"/>
      <c r="G562" s="56">
        <v>796</v>
      </c>
      <c r="H562" s="56" t="s">
        <v>231</v>
      </c>
      <c r="I562" s="36" t="s">
        <v>139</v>
      </c>
      <c r="J562" s="37"/>
      <c r="K562" s="37">
        <v>1</v>
      </c>
      <c r="L562" s="37">
        <v>1</v>
      </c>
      <c r="M562" s="37">
        <v>1</v>
      </c>
      <c r="N562" s="37">
        <v>1</v>
      </c>
      <c r="O562" s="37">
        <v>1</v>
      </c>
      <c r="P562" s="37">
        <v>1</v>
      </c>
      <c r="Q562" s="37">
        <v>1</v>
      </c>
      <c r="R562" s="37">
        <v>1</v>
      </c>
      <c r="S562" s="37">
        <v>1</v>
      </c>
      <c r="T562" s="37">
        <v>1</v>
      </c>
      <c r="U562" s="37">
        <v>1</v>
      </c>
      <c r="V562" s="37">
        <v>1</v>
      </c>
      <c r="W562" s="29">
        <f t="shared" si="28"/>
        <v>12</v>
      </c>
      <c r="X562" s="37"/>
      <c r="Y562" s="38">
        <f>'[8]Расчет НМЦД'!M46</f>
        <v>200.3</v>
      </c>
      <c r="Z562" s="38">
        <f t="shared" si="29"/>
        <v>2494.9368000000004</v>
      </c>
      <c r="AA562" s="37"/>
      <c r="AB562" s="32" t="s">
        <v>86</v>
      </c>
      <c r="AC562" s="25" t="s">
        <v>142</v>
      </c>
      <c r="AD562" s="27" t="s">
        <v>120</v>
      </c>
      <c r="AE562" s="36"/>
      <c r="AF562" s="25" t="s">
        <v>144</v>
      </c>
      <c r="AG562" s="25" t="s">
        <v>635</v>
      </c>
      <c r="AH562" s="33" t="s">
        <v>228</v>
      </c>
      <c r="AI562" s="27" t="s">
        <v>141</v>
      </c>
    </row>
    <row r="563" spans="1:35" s="34" customFormat="1" ht="38.25" customHeight="1" x14ac:dyDescent="0.25">
      <c r="A563" s="37">
        <v>15</v>
      </c>
      <c r="B563" s="55" t="s">
        <v>226</v>
      </c>
      <c r="C563" s="55" t="s">
        <v>227</v>
      </c>
      <c r="D563" s="37"/>
      <c r="E563" s="26" t="s">
        <v>456</v>
      </c>
      <c r="F563" s="37"/>
      <c r="G563" s="56">
        <v>796</v>
      </c>
      <c r="H563" s="56" t="s">
        <v>231</v>
      </c>
      <c r="I563" s="36" t="s">
        <v>139</v>
      </c>
      <c r="J563" s="37"/>
      <c r="K563" s="37">
        <v>1</v>
      </c>
      <c r="L563" s="37">
        <v>1</v>
      </c>
      <c r="M563" s="37">
        <v>1</v>
      </c>
      <c r="N563" s="37"/>
      <c r="O563" s="37"/>
      <c r="P563" s="37"/>
      <c r="Q563" s="37"/>
      <c r="R563" s="37"/>
      <c r="S563" s="37"/>
      <c r="T563" s="37"/>
      <c r="U563" s="37"/>
      <c r="V563" s="37">
        <v>1</v>
      </c>
      <c r="W563" s="29">
        <f t="shared" si="28"/>
        <v>4</v>
      </c>
      <c r="X563" s="37"/>
      <c r="Y563" s="38">
        <f>'[8]Расчет НМЦД'!M47</f>
        <v>25.41</v>
      </c>
      <c r="Z563" s="38">
        <f t="shared" si="29"/>
        <v>105.50232</v>
      </c>
      <c r="AA563" s="37"/>
      <c r="AB563" s="32" t="s">
        <v>86</v>
      </c>
      <c r="AC563" s="25" t="s">
        <v>142</v>
      </c>
      <c r="AD563" s="27" t="s">
        <v>120</v>
      </c>
      <c r="AE563" s="36"/>
      <c r="AF563" s="25" t="s">
        <v>144</v>
      </c>
      <c r="AG563" s="25" t="s">
        <v>635</v>
      </c>
      <c r="AH563" s="33" t="s">
        <v>228</v>
      </c>
      <c r="AI563" s="27" t="s">
        <v>141</v>
      </c>
    </row>
    <row r="564" spans="1:35" s="34" customFormat="1" ht="38.25" customHeight="1" x14ac:dyDescent="0.25">
      <c r="A564" s="37">
        <v>15</v>
      </c>
      <c r="B564" s="55" t="s">
        <v>226</v>
      </c>
      <c r="C564" s="55" t="s">
        <v>227</v>
      </c>
      <c r="D564" s="37"/>
      <c r="E564" s="26" t="s">
        <v>545</v>
      </c>
      <c r="F564" s="37"/>
      <c r="G564" s="56">
        <v>796</v>
      </c>
      <c r="H564" s="56" t="s">
        <v>231</v>
      </c>
      <c r="I564" s="36" t="s">
        <v>139</v>
      </c>
      <c r="J564" s="37"/>
      <c r="K564" s="37">
        <v>50</v>
      </c>
      <c r="L564" s="37">
        <v>50</v>
      </c>
      <c r="M564" s="37">
        <v>50</v>
      </c>
      <c r="N564" s="37">
        <v>50</v>
      </c>
      <c r="O564" s="37">
        <v>50</v>
      </c>
      <c r="P564" s="37">
        <v>50</v>
      </c>
      <c r="Q564" s="37">
        <v>50</v>
      </c>
      <c r="R564" s="37">
        <v>50</v>
      </c>
      <c r="S564" s="37">
        <v>50</v>
      </c>
      <c r="T564" s="37">
        <v>50</v>
      </c>
      <c r="U564" s="37">
        <v>50</v>
      </c>
      <c r="V564" s="37">
        <v>50</v>
      </c>
      <c r="W564" s="29">
        <f t="shared" si="28"/>
        <v>600</v>
      </c>
      <c r="X564" s="37"/>
      <c r="Y564" s="38">
        <f>'[8]Расчет НМЦД'!M48</f>
        <v>9.19</v>
      </c>
      <c r="Z564" s="38">
        <f t="shared" si="29"/>
        <v>5723.5320000000002</v>
      </c>
      <c r="AA564" s="37"/>
      <c r="AB564" s="32" t="s">
        <v>86</v>
      </c>
      <c r="AC564" s="25" t="s">
        <v>142</v>
      </c>
      <c r="AD564" s="27" t="s">
        <v>120</v>
      </c>
      <c r="AE564" s="36"/>
      <c r="AF564" s="25" t="s">
        <v>144</v>
      </c>
      <c r="AG564" s="25" t="s">
        <v>635</v>
      </c>
      <c r="AH564" s="33" t="s">
        <v>228</v>
      </c>
      <c r="AI564" s="27" t="s">
        <v>141</v>
      </c>
    </row>
    <row r="565" spans="1:35" s="34" customFormat="1" ht="38.25" customHeight="1" x14ac:dyDescent="0.25">
      <c r="A565" s="37">
        <v>15</v>
      </c>
      <c r="B565" s="55" t="s">
        <v>226</v>
      </c>
      <c r="C565" s="55" t="s">
        <v>227</v>
      </c>
      <c r="D565" s="37"/>
      <c r="E565" s="26" t="s">
        <v>457</v>
      </c>
      <c r="F565" s="37"/>
      <c r="G565" s="56">
        <v>796</v>
      </c>
      <c r="H565" s="56" t="s">
        <v>231</v>
      </c>
      <c r="I565" s="36" t="s">
        <v>139</v>
      </c>
      <c r="J565" s="37"/>
      <c r="K565" s="37">
        <v>12</v>
      </c>
      <c r="L565" s="37">
        <v>12</v>
      </c>
      <c r="M565" s="37">
        <v>12</v>
      </c>
      <c r="N565" s="37">
        <v>12</v>
      </c>
      <c r="O565" s="37">
        <v>12</v>
      </c>
      <c r="P565" s="37">
        <v>12</v>
      </c>
      <c r="Q565" s="37">
        <v>12</v>
      </c>
      <c r="R565" s="37">
        <v>12</v>
      </c>
      <c r="S565" s="37">
        <v>12</v>
      </c>
      <c r="T565" s="37">
        <v>12</v>
      </c>
      <c r="U565" s="37">
        <v>12</v>
      </c>
      <c r="V565" s="37">
        <v>12</v>
      </c>
      <c r="W565" s="29">
        <f t="shared" si="28"/>
        <v>144</v>
      </c>
      <c r="X565" s="37"/>
      <c r="Y565" s="38">
        <f>'[8]Расчет НМЦД'!M49</f>
        <v>45.03</v>
      </c>
      <c r="Z565" s="38">
        <f t="shared" si="29"/>
        <v>6730.7241599999998</v>
      </c>
      <c r="AA565" s="37"/>
      <c r="AB565" s="32" t="s">
        <v>86</v>
      </c>
      <c r="AC565" s="25" t="s">
        <v>142</v>
      </c>
      <c r="AD565" s="27" t="s">
        <v>120</v>
      </c>
      <c r="AE565" s="27"/>
      <c r="AF565" s="25" t="s">
        <v>144</v>
      </c>
      <c r="AG565" s="25" t="s">
        <v>635</v>
      </c>
      <c r="AH565" s="33" t="s">
        <v>228</v>
      </c>
      <c r="AI565" s="27" t="s">
        <v>141</v>
      </c>
    </row>
    <row r="566" spans="1:35" s="34" customFormat="1" ht="38.25" customHeight="1" x14ac:dyDescent="0.25">
      <c r="A566" s="37">
        <v>15</v>
      </c>
      <c r="B566" s="55" t="s">
        <v>226</v>
      </c>
      <c r="C566" s="55" t="s">
        <v>227</v>
      </c>
      <c r="D566" s="37"/>
      <c r="E566" s="26" t="s">
        <v>199</v>
      </c>
      <c r="F566" s="37"/>
      <c r="G566" s="56">
        <v>796</v>
      </c>
      <c r="H566" s="56" t="s">
        <v>231</v>
      </c>
      <c r="I566" s="36" t="s">
        <v>139</v>
      </c>
      <c r="J566" s="37"/>
      <c r="K566" s="37">
        <v>12</v>
      </c>
      <c r="L566" s="37">
        <v>12</v>
      </c>
      <c r="M566" s="37">
        <v>12</v>
      </c>
      <c r="N566" s="37">
        <v>12</v>
      </c>
      <c r="O566" s="37">
        <v>12</v>
      </c>
      <c r="P566" s="37">
        <v>12</v>
      </c>
      <c r="Q566" s="37">
        <v>12</v>
      </c>
      <c r="R566" s="37">
        <v>12</v>
      </c>
      <c r="S566" s="37">
        <v>12</v>
      </c>
      <c r="T566" s="37">
        <v>12</v>
      </c>
      <c r="U566" s="37">
        <v>12</v>
      </c>
      <c r="V566" s="37">
        <v>12</v>
      </c>
      <c r="W566" s="29">
        <f t="shared" si="28"/>
        <v>144</v>
      </c>
      <c r="X566" s="37"/>
      <c r="Y566" s="38">
        <f>'[8]Расчет НМЦД'!M50</f>
        <v>19.78</v>
      </c>
      <c r="Z566" s="38">
        <f t="shared" si="29"/>
        <v>2956.5561600000001</v>
      </c>
      <c r="AA566" s="37"/>
      <c r="AB566" s="32" t="s">
        <v>86</v>
      </c>
      <c r="AC566" s="25" t="s">
        <v>142</v>
      </c>
      <c r="AD566" s="27" t="s">
        <v>120</v>
      </c>
      <c r="AE566" s="36"/>
      <c r="AF566" s="25" t="s">
        <v>144</v>
      </c>
      <c r="AG566" s="25" t="s">
        <v>635</v>
      </c>
      <c r="AH566" s="33" t="s">
        <v>228</v>
      </c>
      <c r="AI566" s="27" t="s">
        <v>141</v>
      </c>
    </row>
    <row r="567" spans="1:35" s="34" customFormat="1" ht="38.25" customHeight="1" x14ac:dyDescent="0.25">
      <c r="A567" s="37">
        <v>15</v>
      </c>
      <c r="B567" s="55" t="s">
        <v>226</v>
      </c>
      <c r="C567" s="55" t="s">
        <v>227</v>
      </c>
      <c r="D567" s="37"/>
      <c r="E567" s="26" t="s">
        <v>205</v>
      </c>
      <c r="F567" s="37"/>
      <c r="G567" s="56">
        <v>796</v>
      </c>
      <c r="H567" s="56" t="s">
        <v>231</v>
      </c>
      <c r="I567" s="36" t="s">
        <v>139</v>
      </c>
      <c r="J567" s="37"/>
      <c r="K567" s="37">
        <v>50</v>
      </c>
      <c r="L567" s="37">
        <v>50</v>
      </c>
      <c r="M567" s="37">
        <v>50</v>
      </c>
      <c r="N567" s="37">
        <v>50</v>
      </c>
      <c r="O567" s="37">
        <v>50</v>
      </c>
      <c r="P567" s="37">
        <v>50</v>
      </c>
      <c r="Q567" s="37">
        <v>50</v>
      </c>
      <c r="R567" s="37">
        <v>50</v>
      </c>
      <c r="S567" s="37">
        <v>50</v>
      </c>
      <c r="T567" s="37">
        <v>50</v>
      </c>
      <c r="U567" s="37">
        <v>50</v>
      </c>
      <c r="V567" s="37">
        <v>50</v>
      </c>
      <c r="W567" s="29">
        <f t="shared" si="28"/>
        <v>600</v>
      </c>
      <c r="X567" s="37"/>
      <c r="Y567" s="38">
        <f>'[8]Расчет НМЦД'!M51</f>
        <v>17.440000000000001</v>
      </c>
      <c r="Z567" s="38">
        <f t="shared" si="29"/>
        <v>10861.632</v>
      </c>
      <c r="AA567" s="37"/>
      <c r="AB567" s="32" t="s">
        <v>86</v>
      </c>
      <c r="AC567" s="25" t="s">
        <v>142</v>
      </c>
      <c r="AD567" s="27" t="s">
        <v>120</v>
      </c>
      <c r="AE567" s="36"/>
      <c r="AF567" s="25" t="s">
        <v>144</v>
      </c>
      <c r="AG567" s="25" t="s">
        <v>635</v>
      </c>
      <c r="AH567" s="33" t="s">
        <v>228</v>
      </c>
      <c r="AI567" s="27" t="s">
        <v>141</v>
      </c>
    </row>
    <row r="568" spans="1:35" s="34" customFormat="1" ht="38.25" customHeight="1" x14ac:dyDescent="0.25">
      <c r="A568" s="37">
        <v>15</v>
      </c>
      <c r="B568" s="55" t="s">
        <v>226</v>
      </c>
      <c r="C568" s="55" t="s">
        <v>227</v>
      </c>
      <c r="D568" s="37"/>
      <c r="E568" s="26" t="s">
        <v>458</v>
      </c>
      <c r="F568" s="37"/>
      <c r="G568" s="56">
        <v>796</v>
      </c>
      <c r="H568" s="56" t="s">
        <v>231</v>
      </c>
      <c r="I568" s="36" t="s">
        <v>139</v>
      </c>
      <c r="J568" s="37"/>
      <c r="K568" s="37">
        <v>1</v>
      </c>
      <c r="L568" s="37">
        <v>1</v>
      </c>
      <c r="M568" s="37">
        <v>1</v>
      </c>
      <c r="N568" s="37">
        <v>1</v>
      </c>
      <c r="O568" s="37">
        <v>1</v>
      </c>
      <c r="P568" s="37">
        <v>1</v>
      </c>
      <c r="Q568" s="37">
        <v>1</v>
      </c>
      <c r="R568" s="37">
        <v>1</v>
      </c>
      <c r="S568" s="37">
        <v>1</v>
      </c>
      <c r="T568" s="37">
        <v>1</v>
      </c>
      <c r="U568" s="37">
        <v>1</v>
      </c>
      <c r="V568" s="37">
        <v>1</v>
      </c>
      <c r="W568" s="29">
        <f t="shared" si="28"/>
        <v>12</v>
      </c>
      <c r="X568" s="37"/>
      <c r="Y568" s="38">
        <f>'[8]Расчет НМЦД'!M52</f>
        <v>111.8</v>
      </c>
      <c r="Z568" s="38">
        <f t="shared" si="29"/>
        <v>1392.5808</v>
      </c>
      <c r="AA568" s="37"/>
      <c r="AB568" s="32" t="s">
        <v>86</v>
      </c>
      <c r="AC568" s="25" t="s">
        <v>142</v>
      </c>
      <c r="AD568" s="27" t="s">
        <v>120</v>
      </c>
      <c r="AE568" s="36"/>
      <c r="AF568" s="25" t="s">
        <v>144</v>
      </c>
      <c r="AG568" s="25" t="s">
        <v>635</v>
      </c>
      <c r="AH568" s="33" t="s">
        <v>228</v>
      </c>
      <c r="AI568" s="27" t="s">
        <v>141</v>
      </c>
    </row>
    <row r="569" spans="1:35" s="34" customFormat="1" ht="38.25" customHeight="1" x14ac:dyDescent="0.25">
      <c r="A569" s="37">
        <v>15</v>
      </c>
      <c r="B569" s="55" t="s">
        <v>226</v>
      </c>
      <c r="C569" s="55" t="s">
        <v>227</v>
      </c>
      <c r="D569" s="37"/>
      <c r="E569" s="26" t="s">
        <v>459</v>
      </c>
      <c r="F569" s="37"/>
      <c r="G569" s="56">
        <v>796</v>
      </c>
      <c r="H569" s="56" t="s">
        <v>231</v>
      </c>
      <c r="I569" s="36" t="s">
        <v>139</v>
      </c>
      <c r="J569" s="37"/>
      <c r="K569" s="37">
        <v>12</v>
      </c>
      <c r="L569" s="37">
        <v>12</v>
      </c>
      <c r="M569" s="37">
        <v>12</v>
      </c>
      <c r="N569" s="37">
        <v>12</v>
      </c>
      <c r="O569" s="37">
        <v>12</v>
      </c>
      <c r="P569" s="37">
        <v>12</v>
      </c>
      <c r="Q569" s="37">
        <v>12</v>
      </c>
      <c r="R569" s="37">
        <v>12</v>
      </c>
      <c r="S569" s="37">
        <v>12</v>
      </c>
      <c r="T569" s="37">
        <v>12</v>
      </c>
      <c r="U569" s="37">
        <v>12</v>
      </c>
      <c r="V569" s="37">
        <v>12</v>
      </c>
      <c r="W569" s="29">
        <f t="shared" si="28"/>
        <v>144</v>
      </c>
      <c r="X569" s="37"/>
      <c r="Y569" s="38">
        <f>'[8]Расчет НМЦД'!M53</f>
        <v>41.05</v>
      </c>
      <c r="Z569" s="38">
        <f t="shared" si="29"/>
        <v>6135.8256000000001</v>
      </c>
      <c r="AA569" s="37"/>
      <c r="AB569" s="32" t="s">
        <v>86</v>
      </c>
      <c r="AC569" s="25" t="s">
        <v>142</v>
      </c>
      <c r="AD569" s="27" t="s">
        <v>120</v>
      </c>
      <c r="AE569" s="36"/>
      <c r="AF569" s="25" t="s">
        <v>144</v>
      </c>
      <c r="AG569" s="25" t="s">
        <v>635</v>
      </c>
      <c r="AH569" s="33" t="s">
        <v>228</v>
      </c>
      <c r="AI569" s="27" t="s">
        <v>141</v>
      </c>
    </row>
    <row r="570" spans="1:35" s="34" customFormat="1" ht="38.25" customHeight="1" x14ac:dyDescent="0.25">
      <c r="A570" s="37">
        <v>15</v>
      </c>
      <c r="B570" s="55" t="s">
        <v>226</v>
      </c>
      <c r="C570" s="55" t="s">
        <v>227</v>
      </c>
      <c r="D570" s="37"/>
      <c r="E570" s="26" t="s">
        <v>460</v>
      </c>
      <c r="F570" s="37"/>
      <c r="G570" s="56">
        <v>796</v>
      </c>
      <c r="H570" s="56" t="s">
        <v>231</v>
      </c>
      <c r="I570" s="36" t="s">
        <v>139</v>
      </c>
      <c r="J570" s="37"/>
      <c r="K570" s="37">
        <v>3</v>
      </c>
      <c r="L570" s="37">
        <v>3</v>
      </c>
      <c r="M570" s="37">
        <v>3</v>
      </c>
      <c r="N570" s="37">
        <v>3</v>
      </c>
      <c r="O570" s="37">
        <v>3</v>
      </c>
      <c r="P570" s="37">
        <v>3</v>
      </c>
      <c r="Q570" s="37">
        <v>3</v>
      </c>
      <c r="R570" s="37">
        <v>3</v>
      </c>
      <c r="S570" s="37">
        <v>3</v>
      </c>
      <c r="T570" s="37">
        <v>3</v>
      </c>
      <c r="U570" s="37">
        <v>3</v>
      </c>
      <c r="V570" s="37">
        <v>3</v>
      </c>
      <c r="W570" s="29">
        <f t="shared" si="28"/>
        <v>36</v>
      </c>
      <c r="X570" s="37"/>
      <c r="Y570" s="38">
        <f>'[8]Расчет НМЦД'!M54</f>
        <v>48.94</v>
      </c>
      <c r="Z570" s="38">
        <f t="shared" si="29"/>
        <v>1828.7899199999999</v>
      </c>
      <c r="AA570" s="37"/>
      <c r="AB570" s="32" t="s">
        <v>86</v>
      </c>
      <c r="AC570" s="25" t="s">
        <v>142</v>
      </c>
      <c r="AD570" s="27" t="s">
        <v>120</v>
      </c>
      <c r="AE570" s="36"/>
      <c r="AF570" s="25" t="s">
        <v>144</v>
      </c>
      <c r="AG570" s="25" t="s">
        <v>635</v>
      </c>
      <c r="AH570" s="33" t="s">
        <v>228</v>
      </c>
      <c r="AI570" s="27" t="s">
        <v>141</v>
      </c>
    </row>
    <row r="571" spans="1:35" s="34" customFormat="1" ht="38.25" customHeight="1" x14ac:dyDescent="0.25">
      <c r="A571" s="37">
        <v>15</v>
      </c>
      <c r="B571" s="55" t="s">
        <v>226</v>
      </c>
      <c r="C571" s="55" t="s">
        <v>227</v>
      </c>
      <c r="D571" s="37"/>
      <c r="E571" s="26" t="s">
        <v>461</v>
      </c>
      <c r="F571" s="37"/>
      <c r="G571" s="56">
        <v>796</v>
      </c>
      <c r="H571" s="56" t="s">
        <v>231</v>
      </c>
      <c r="I571" s="36" t="s">
        <v>139</v>
      </c>
      <c r="J571" s="37"/>
      <c r="K571" s="37">
        <v>3</v>
      </c>
      <c r="L571" s="37">
        <v>3</v>
      </c>
      <c r="M571" s="37">
        <v>3</v>
      </c>
      <c r="N571" s="37">
        <v>3</v>
      </c>
      <c r="O571" s="37">
        <v>3</v>
      </c>
      <c r="P571" s="37">
        <v>3</v>
      </c>
      <c r="Q571" s="37">
        <v>3</v>
      </c>
      <c r="R571" s="37">
        <v>3</v>
      </c>
      <c r="S571" s="37">
        <v>3</v>
      </c>
      <c r="T571" s="37">
        <v>3</v>
      </c>
      <c r="U571" s="37">
        <v>3</v>
      </c>
      <c r="V571" s="37">
        <v>3</v>
      </c>
      <c r="W571" s="29">
        <f t="shared" si="28"/>
        <v>36</v>
      </c>
      <c r="X571" s="37"/>
      <c r="Y571" s="38">
        <f>'[8]Расчет НМЦД'!M55</f>
        <v>20.97</v>
      </c>
      <c r="Z571" s="38">
        <f t="shared" si="29"/>
        <v>783.60695999999996</v>
      </c>
      <c r="AA571" s="37"/>
      <c r="AB571" s="32" t="s">
        <v>86</v>
      </c>
      <c r="AC571" s="25" t="s">
        <v>142</v>
      </c>
      <c r="AD571" s="27" t="s">
        <v>120</v>
      </c>
      <c r="AE571" s="36"/>
      <c r="AF571" s="25" t="s">
        <v>144</v>
      </c>
      <c r="AG571" s="25" t="s">
        <v>635</v>
      </c>
      <c r="AH571" s="33" t="s">
        <v>228</v>
      </c>
      <c r="AI571" s="27" t="s">
        <v>141</v>
      </c>
    </row>
    <row r="572" spans="1:35" s="34" customFormat="1" ht="38.25" customHeight="1" x14ac:dyDescent="0.25">
      <c r="A572" s="37">
        <v>15</v>
      </c>
      <c r="B572" s="55" t="s">
        <v>226</v>
      </c>
      <c r="C572" s="55" t="s">
        <v>227</v>
      </c>
      <c r="D572" s="37"/>
      <c r="E572" s="26" t="s">
        <v>462</v>
      </c>
      <c r="F572" s="37"/>
      <c r="G572" s="56">
        <v>796</v>
      </c>
      <c r="H572" s="56" t="s">
        <v>231</v>
      </c>
      <c r="I572" s="36" t="s">
        <v>139</v>
      </c>
      <c r="J572" s="37"/>
      <c r="K572" s="37">
        <v>3</v>
      </c>
      <c r="L572" s="37">
        <v>3</v>
      </c>
      <c r="M572" s="37">
        <v>3</v>
      </c>
      <c r="N572" s="37">
        <v>3</v>
      </c>
      <c r="O572" s="37">
        <v>3</v>
      </c>
      <c r="P572" s="37">
        <v>3</v>
      </c>
      <c r="Q572" s="37">
        <v>3</v>
      </c>
      <c r="R572" s="37">
        <v>3</v>
      </c>
      <c r="S572" s="37">
        <v>3</v>
      </c>
      <c r="T572" s="37">
        <v>3</v>
      </c>
      <c r="U572" s="37">
        <v>3</v>
      </c>
      <c r="V572" s="37">
        <v>3</v>
      </c>
      <c r="W572" s="29">
        <f t="shared" si="28"/>
        <v>36</v>
      </c>
      <c r="X572" s="37"/>
      <c r="Y572" s="38">
        <f>'[8]Расчет НМЦД'!M56</f>
        <v>56.59</v>
      </c>
      <c r="Z572" s="38">
        <f t="shared" si="29"/>
        <v>2114.6551200000004</v>
      </c>
      <c r="AA572" s="37"/>
      <c r="AB572" s="32" t="s">
        <v>86</v>
      </c>
      <c r="AC572" s="25" t="s">
        <v>142</v>
      </c>
      <c r="AD572" s="27" t="s">
        <v>120</v>
      </c>
      <c r="AE572" s="36"/>
      <c r="AF572" s="25" t="s">
        <v>144</v>
      </c>
      <c r="AG572" s="25" t="s">
        <v>635</v>
      </c>
      <c r="AH572" s="33" t="s">
        <v>228</v>
      </c>
      <c r="AI572" s="27" t="s">
        <v>141</v>
      </c>
    </row>
    <row r="573" spans="1:35" s="34" customFormat="1" ht="38.25" customHeight="1" x14ac:dyDescent="0.25">
      <c r="A573" s="37">
        <v>15</v>
      </c>
      <c r="B573" s="55" t="s">
        <v>226</v>
      </c>
      <c r="C573" s="55" t="s">
        <v>227</v>
      </c>
      <c r="D573" s="37"/>
      <c r="E573" s="26" t="s">
        <v>206</v>
      </c>
      <c r="F573" s="37"/>
      <c r="G573" s="56">
        <v>796</v>
      </c>
      <c r="H573" s="56" t="s">
        <v>231</v>
      </c>
      <c r="I573" s="36" t="s">
        <v>139</v>
      </c>
      <c r="J573" s="37"/>
      <c r="K573" s="37"/>
      <c r="L573" s="37"/>
      <c r="M573" s="37"/>
      <c r="N573" s="37"/>
      <c r="O573" s="37">
        <v>3</v>
      </c>
      <c r="P573" s="37">
        <v>3</v>
      </c>
      <c r="Q573" s="37">
        <v>3</v>
      </c>
      <c r="R573" s="37"/>
      <c r="S573" s="37"/>
      <c r="T573" s="37"/>
      <c r="U573" s="37"/>
      <c r="V573" s="37"/>
      <c r="W573" s="29">
        <f t="shared" si="28"/>
        <v>9</v>
      </c>
      <c r="X573" s="37"/>
      <c r="Y573" s="38">
        <f>'[8]Расчет НМЦД'!M57</f>
        <v>20.260000000000002</v>
      </c>
      <c r="Z573" s="38">
        <f t="shared" si="29"/>
        <v>189.26892000000001</v>
      </c>
      <c r="AA573" s="37"/>
      <c r="AB573" s="32" t="s">
        <v>86</v>
      </c>
      <c r="AC573" s="25" t="s">
        <v>142</v>
      </c>
      <c r="AD573" s="27" t="s">
        <v>120</v>
      </c>
      <c r="AE573" s="36"/>
      <c r="AF573" s="25" t="s">
        <v>144</v>
      </c>
      <c r="AG573" s="25" t="s">
        <v>635</v>
      </c>
      <c r="AH573" s="33" t="s">
        <v>228</v>
      </c>
      <c r="AI573" s="27" t="s">
        <v>141</v>
      </c>
    </row>
    <row r="574" spans="1:35" s="34" customFormat="1" ht="38.25" customHeight="1" x14ac:dyDescent="0.25">
      <c r="A574" s="37">
        <v>15</v>
      </c>
      <c r="B574" s="55" t="s">
        <v>226</v>
      </c>
      <c r="C574" s="55" t="s">
        <v>227</v>
      </c>
      <c r="D574" s="37"/>
      <c r="E574" s="26" t="s">
        <v>207</v>
      </c>
      <c r="F574" s="37"/>
      <c r="G574" s="56">
        <v>796</v>
      </c>
      <c r="H574" s="56" t="s">
        <v>231</v>
      </c>
      <c r="I574" s="36" t="s">
        <v>139</v>
      </c>
      <c r="J574" s="37"/>
      <c r="K574" s="37">
        <v>3</v>
      </c>
      <c r="L574" s="37">
        <v>3</v>
      </c>
      <c r="M574" s="37">
        <v>3</v>
      </c>
      <c r="N574" s="37">
        <v>3</v>
      </c>
      <c r="O574" s="37">
        <v>3</v>
      </c>
      <c r="P574" s="37">
        <v>3</v>
      </c>
      <c r="Q574" s="37">
        <v>3</v>
      </c>
      <c r="R574" s="37">
        <v>3</v>
      </c>
      <c r="S574" s="37">
        <v>3</v>
      </c>
      <c r="T574" s="37">
        <v>3</v>
      </c>
      <c r="U574" s="37">
        <v>3</v>
      </c>
      <c r="V574" s="37">
        <v>3</v>
      </c>
      <c r="W574" s="29">
        <f t="shared" si="28"/>
        <v>36</v>
      </c>
      <c r="X574" s="37"/>
      <c r="Y574" s="38">
        <f>'[8]Расчет НМЦД'!M58</f>
        <v>30.95</v>
      </c>
      <c r="Z574" s="38">
        <f t="shared" si="29"/>
        <v>1156.5396000000001</v>
      </c>
      <c r="AA574" s="37"/>
      <c r="AB574" s="32" t="s">
        <v>86</v>
      </c>
      <c r="AC574" s="25" t="s">
        <v>142</v>
      </c>
      <c r="AD574" s="27" t="s">
        <v>120</v>
      </c>
      <c r="AE574" s="36"/>
      <c r="AF574" s="25" t="s">
        <v>144</v>
      </c>
      <c r="AG574" s="25" t="s">
        <v>635</v>
      </c>
      <c r="AH574" s="33" t="s">
        <v>228</v>
      </c>
      <c r="AI574" s="27" t="s">
        <v>141</v>
      </c>
    </row>
    <row r="575" spans="1:35" s="34" customFormat="1" ht="38.25" customHeight="1" x14ac:dyDescent="0.25">
      <c r="A575" s="37">
        <v>15</v>
      </c>
      <c r="B575" s="55" t="s">
        <v>226</v>
      </c>
      <c r="C575" s="55" t="s">
        <v>227</v>
      </c>
      <c r="D575" s="37"/>
      <c r="E575" s="26" t="s">
        <v>208</v>
      </c>
      <c r="F575" s="37"/>
      <c r="G575" s="56">
        <v>796</v>
      </c>
      <c r="H575" s="56" t="s">
        <v>231</v>
      </c>
      <c r="I575" s="36" t="s">
        <v>139</v>
      </c>
      <c r="J575" s="37"/>
      <c r="K575" s="37">
        <v>12</v>
      </c>
      <c r="L575" s="37">
        <v>12</v>
      </c>
      <c r="M575" s="37">
        <v>12</v>
      </c>
      <c r="N575" s="37">
        <v>12</v>
      </c>
      <c r="O575" s="37">
        <v>12</v>
      </c>
      <c r="P575" s="37">
        <v>12</v>
      </c>
      <c r="Q575" s="37">
        <v>12</v>
      </c>
      <c r="R575" s="37">
        <v>12</v>
      </c>
      <c r="S575" s="37">
        <v>12</v>
      </c>
      <c r="T575" s="37">
        <v>12</v>
      </c>
      <c r="U575" s="37">
        <v>12</v>
      </c>
      <c r="V575" s="37">
        <v>12</v>
      </c>
      <c r="W575" s="29">
        <f t="shared" si="28"/>
        <v>144</v>
      </c>
      <c r="X575" s="37"/>
      <c r="Y575" s="38">
        <f>'[8]Расчет НМЦД'!M59</f>
        <v>29.31</v>
      </c>
      <c r="Z575" s="38">
        <f t="shared" si="29"/>
        <v>4381.0243199999995</v>
      </c>
      <c r="AA575" s="37"/>
      <c r="AB575" s="32" t="s">
        <v>86</v>
      </c>
      <c r="AC575" s="25" t="s">
        <v>142</v>
      </c>
      <c r="AD575" s="27" t="s">
        <v>120</v>
      </c>
      <c r="AE575" s="36"/>
      <c r="AF575" s="25" t="s">
        <v>144</v>
      </c>
      <c r="AG575" s="25" t="s">
        <v>635</v>
      </c>
      <c r="AH575" s="33" t="s">
        <v>228</v>
      </c>
      <c r="AI575" s="27" t="s">
        <v>141</v>
      </c>
    </row>
    <row r="576" spans="1:35" s="34" customFormat="1" ht="38.25" customHeight="1" x14ac:dyDescent="0.25">
      <c r="A576" s="37">
        <v>15</v>
      </c>
      <c r="B576" s="55" t="s">
        <v>226</v>
      </c>
      <c r="C576" s="55" t="s">
        <v>227</v>
      </c>
      <c r="D576" s="37"/>
      <c r="E576" s="26" t="s">
        <v>209</v>
      </c>
      <c r="F576" s="37"/>
      <c r="G576" s="56">
        <v>796</v>
      </c>
      <c r="H576" s="56" t="s">
        <v>231</v>
      </c>
      <c r="I576" s="36" t="s">
        <v>139</v>
      </c>
      <c r="J576" s="37"/>
      <c r="K576" s="37">
        <v>2</v>
      </c>
      <c r="L576" s="37">
        <v>2</v>
      </c>
      <c r="M576" s="37">
        <v>2</v>
      </c>
      <c r="N576" s="37">
        <v>2</v>
      </c>
      <c r="O576" s="37">
        <v>2</v>
      </c>
      <c r="P576" s="37">
        <v>2</v>
      </c>
      <c r="Q576" s="37">
        <v>2</v>
      </c>
      <c r="R576" s="37">
        <v>2</v>
      </c>
      <c r="S576" s="37">
        <v>2</v>
      </c>
      <c r="T576" s="37">
        <v>2</v>
      </c>
      <c r="U576" s="37">
        <v>2</v>
      </c>
      <c r="V576" s="37">
        <v>2</v>
      </c>
      <c r="W576" s="29">
        <f t="shared" si="28"/>
        <v>24</v>
      </c>
      <c r="X576" s="37"/>
      <c r="Y576" s="38">
        <f>'[8]Расчет НМЦД'!M60</f>
        <v>30.19</v>
      </c>
      <c r="Z576" s="38">
        <f t="shared" si="29"/>
        <v>752.09328000000005</v>
      </c>
      <c r="AA576" s="37"/>
      <c r="AB576" s="32" t="s">
        <v>86</v>
      </c>
      <c r="AC576" s="25" t="s">
        <v>142</v>
      </c>
      <c r="AD576" s="27" t="s">
        <v>120</v>
      </c>
      <c r="AE576" s="36"/>
      <c r="AF576" s="25" t="s">
        <v>144</v>
      </c>
      <c r="AG576" s="25" t="s">
        <v>635</v>
      </c>
      <c r="AH576" s="33" t="s">
        <v>228</v>
      </c>
      <c r="AI576" s="27" t="s">
        <v>141</v>
      </c>
    </row>
    <row r="577" spans="1:35" s="34" customFormat="1" ht="38.25" customHeight="1" x14ac:dyDescent="0.25">
      <c r="A577" s="37">
        <v>15</v>
      </c>
      <c r="B577" s="55" t="s">
        <v>226</v>
      </c>
      <c r="C577" s="55" t="s">
        <v>227</v>
      </c>
      <c r="D577" s="37"/>
      <c r="E577" s="26" t="s">
        <v>463</v>
      </c>
      <c r="F577" s="37"/>
      <c r="G577" s="56">
        <v>796</v>
      </c>
      <c r="H577" s="56" t="s">
        <v>231</v>
      </c>
      <c r="I577" s="36" t="s">
        <v>139</v>
      </c>
      <c r="J577" s="37"/>
      <c r="K577" s="37">
        <v>1</v>
      </c>
      <c r="L577" s="37">
        <v>1</v>
      </c>
      <c r="M577" s="37">
        <v>1</v>
      </c>
      <c r="N577" s="37">
        <v>1</v>
      </c>
      <c r="O577" s="37">
        <v>1</v>
      </c>
      <c r="P577" s="37">
        <v>1</v>
      </c>
      <c r="Q577" s="37">
        <v>1</v>
      </c>
      <c r="R577" s="37">
        <v>1</v>
      </c>
      <c r="S577" s="37">
        <v>1</v>
      </c>
      <c r="T577" s="37">
        <v>1</v>
      </c>
      <c r="U577" s="37">
        <v>1</v>
      </c>
      <c r="V577" s="37">
        <v>1</v>
      </c>
      <c r="W577" s="29">
        <f t="shared" si="28"/>
        <v>12</v>
      </c>
      <c r="X577" s="37"/>
      <c r="Y577" s="38">
        <f>'[8]Расчет НМЦД'!M61</f>
        <v>3236.48</v>
      </c>
      <c r="Z577" s="38">
        <f t="shared" si="29"/>
        <v>40313.594880000004</v>
      </c>
      <c r="AA577" s="37"/>
      <c r="AB577" s="32" t="s">
        <v>86</v>
      </c>
      <c r="AC577" s="25" t="s">
        <v>142</v>
      </c>
      <c r="AD577" s="27" t="s">
        <v>120</v>
      </c>
      <c r="AE577" s="36"/>
      <c r="AF577" s="25" t="s">
        <v>144</v>
      </c>
      <c r="AG577" s="25" t="s">
        <v>635</v>
      </c>
      <c r="AH577" s="33" t="s">
        <v>228</v>
      </c>
      <c r="AI577" s="27" t="s">
        <v>141</v>
      </c>
    </row>
    <row r="578" spans="1:35" s="34" customFormat="1" ht="38.25" customHeight="1" x14ac:dyDescent="0.25">
      <c r="A578" s="37">
        <v>15</v>
      </c>
      <c r="B578" s="55" t="s">
        <v>226</v>
      </c>
      <c r="C578" s="55" t="s">
        <v>227</v>
      </c>
      <c r="D578" s="37"/>
      <c r="E578" s="26" t="s">
        <v>212</v>
      </c>
      <c r="F578" s="37"/>
      <c r="G578" s="56">
        <v>796</v>
      </c>
      <c r="H578" s="56" t="s">
        <v>231</v>
      </c>
      <c r="I578" s="36" t="s">
        <v>139</v>
      </c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>
        <v>1</v>
      </c>
      <c r="W578" s="29">
        <f t="shared" si="28"/>
        <v>1</v>
      </c>
      <c r="X578" s="37"/>
      <c r="Y578" s="38">
        <f>'[8]Расчет НМЦД'!M62</f>
        <v>100.13</v>
      </c>
      <c r="Z578" s="38">
        <f t="shared" si="29"/>
        <v>103.93494</v>
      </c>
      <c r="AA578" s="37"/>
      <c r="AB578" s="32" t="s">
        <v>86</v>
      </c>
      <c r="AC578" s="25" t="s">
        <v>142</v>
      </c>
      <c r="AD578" s="27" t="s">
        <v>120</v>
      </c>
      <c r="AE578" s="36"/>
      <c r="AF578" s="25" t="s">
        <v>144</v>
      </c>
      <c r="AG578" s="25" t="s">
        <v>635</v>
      </c>
      <c r="AH578" s="33" t="s">
        <v>228</v>
      </c>
      <c r="AI578" s="27" t="s">
        <v>141</v>
      </c>
    </row>
    <row r="579" spans="1:35" s="34" customFormat="1" ht="38.25" customHeight="1" x14ac:dyDescent="0.25">
      <c r="A579" s="37">
        <v>15</v>
      </c>
      <c r="B579" s="55" t="s">
        <v>226</v>
      </c>
      <c r="C579" s="55" t="s">
        <v>227</v>
      </c>
      <c r="D579" s="37"/>
      <c r="E579" s="26" t="s">
        <v>464</v>
      </c>
      <c r="F579" s="37"/>
      <c r="G579" s="56">
        <v>796</v>
      </c>
      <c r="H579" s="56" t="s">
        <v>231</v>
      </c>
      <c r="I579" s="36" t="s">
        <v>139</v>
      </c>
      <c r="J579" s="37"/>
      <c r="K579" s="37">
        <v>2</v>
      </c>
      <c r="L579" s="37">
        <v>2</v>
      </c>
      <c r="M579" s="37">
        <v>2</v>
      </c>
      <c r="N579" s="37">
        <v>2</v>
      </c>
      <c r="O579" s="37">
        <v>2</v>
      </c>
      <c r="P579" s="37">
        <v>2</v>
      </c>
      <c r="Q579" s="37">
        <v>2</v>
      </c>
      <c r="R579" s="37">
        <v>2</v>
      </c>
      <c r="S579" s="37">
        <v>2</v>
      </c>
      <c r="T579" s="37">
        <v>2</v>
      </c>
      <c r="U579" s="37">
        <v>2</v>
      </c>
      <c r="V579" s="37">
        <v>2</v>
      </c>
      <c r="W579" s="29">
        <f t="shared" si="28"/>
        <v>24</v>
      </c>
      <c r="X579" s="37"/>
      <c r="Y579" s="38">
        <f>'[8]Расчет НМЦД'!M63</f>
        <v>506.19</v>
      </c>
      <c r="Z579" s="38">
        <f t="shared" si="29"/>
        <v>12610.20528</v>
      </c>
      <c r="AA579" s="37"/>
      <c r="AB579" s="32" t="s">
        <v>86</v>
      </c>
      <c r="AC579" s="25" t="s">
        <v>142</v>
      </c>
      <c r="AD579" s="27" t="s">
        <v>120</v>
      </c>
      <c r="AE579" s="36"/>
      <c r="AF579" s="25" t="s">
        <v>144</v>
      </c>
      <c r="AG579" s="25" t="s">
        <v>635</v>
      </c>
      <c r="AH579" s="33" t="s">
        <v>228</v>
      </c>
      <c r="AI579" s="27" t="s">
        <v>141</v>
      </c>
    </row>
    <row r="580" spans="1:35" s="34" customFormat="1" ht="38.25" customHeight="1" x14ac:dyDescent="0.25">
      <c r="A580" s="37">
        <v>15</v>
      </c>
      <c r="B580" s="55" t="s">
        <v>226</v>
      </c>
      <c r="C580" s="55" t="s">
        <v>227</v>
      </c>
      <c r="D580" s="37"/>
      <c r="E580" s="26" t="s">
        <v>465</v>
      </c>
      <c r="F580" s="37"/>
      <c r="G580" s="56">
        <v>796</v>
      </c>
      <c r="H580" s="56" t="s">
        <v>231</v>
      </c>
      <c r="I580" s="36" t="s">
        <v>139</v>
      </c>
      <c r="J580" s="37"/>
      <c r="K580" s="37">
        <v>12</v>
      </c>
      <c r="L580" s="37">
        <v>12</v>
      </c>
      <c r="M580" s="37">
        <v>12</v>
      </c>
      <c r="N580" s="37">
        <v>12</v>
      </c>
      <c r="O580" s="37">
        <v>12</v>
      </c>
      <c r="P580" s="37">
        <v>12</v>
      </c>
      <c r="Q580" s="37">
        <v>12</v>
      </c>
      <c r="R580" s="37">
        <v>12</v>
      </c>
      <c r="S580" s="37">
        <v>12</v>
      </c>
      <c r="T580" s="37">
        <v>12</v>
      </c>
      <c r="U580" s="37">
        <v>12</v>
      </c>
      <c r="V580" s="37">
        <v>12</v>
      </c>
      <c r="W580" s="29">
        <f t="shared" si="28"/>
        <v>144</v>
      </c>
      <c r="X580" s="37"/>
      <c r="Y580" s="38">
        <f>'[8]Расчет НМЦД'!M64</f>
        <v>402.95</v>
      </c>
      <c r="Z580" s="38">
        <f t="shared" si="29"/>
        <v>60229.742399999996</v>
      </c>
      <c r="AA580" s="37"/>
      <c r="AB580" s="32" t="s">
        <v>86</v>
      </c>
      <c r="AC580" s="25" t="s">
        <v>142</v>
      </c>
      <c r="AD580" s="27" t="s">
        <v>120</v>
      </c>
      <c r="AE580" s="36"/>
      <c r="AF580" s="25" t="s">
        <v>144</v>
      </c>
      <c r="AG580" s="25" t="s">
        <v>635</v>
      </c>
      <c r="AH580" s="33" t="s">
        <v>228</v>
      </c>
      <c r="AI580" s="27" t="s">
        <v>141</v>
      </c>
    </row>
    <row r="581" spans="1:35" s="34" customFormat="1" ht="38.25" customHeight="1" x14ac:dyDescent="0.25">
      <c r="A581" s="37">
        <v>15</v>
      </c>
      <c r="B581" s="55" t="s">
        <v>226</v>
      </c>
      <c r="C581" s="55" t="s">
        <v>227</v>
      </c>
      <c r="D581" s="37"/>
      <c r="E581" s="26" t="s">
        <v>213</v>
      </c>
      <c r="F581" s="37"/>
      <c r="G581" s="56">
        <v>796</v>
      </c>
      <c r="H581" s="56" t="s">
        <v>231</v>
      </c>
      <c r="I581" s="36" t="s">
        <v>139</v>
      </c>
      <c r="J581" s="37"/>
      <c r="K581" s="37">
        <v>12</v>
      </c>
      <c r="L581" s="37">
        <v>12</v>
      </c>
      <c r="M581" s="37">
        <v>12</v>
      </c>
      <c r="N581" s="37">
        <v>12</v>
      </c>
      <c r="O581" s="37">
        <v>12</v>
      </c>
      <c r="P581" s="37">
        <v>12</v>
      </c>
      <c r="Q581" s="37">
        <v>12</v>
      </c>
      <c r="R581" s="37">
        <v>12</v>
      </c>
      <c r="S581" s="37">
        <v>12</v>
      </c>
      <c r="T581" s="37">
        <v>12</v>
      </c>
      <c r="U581" s="37">
        <v>12</v>
      </c>
      <c r="V581" s="37">
        <v>12</v>
      </c>
      <c r="W581" s="29">
        <f t="shared" si="28"/>
        <v>144</v>
      </c>
      <c r="X581" s="37"/>
      <c r="Y581" s="38">
        <f>'[8]Расчет НМЦД'!M65</f>
        <v>185.74</v>
      </c>
      <c r="Z581" s="38">
        <f t="shared" si="29"/>
        <v>27762.929280000004</v>
      </c>
      <c r="AA581" s="37"/>
      <c r="AB581" s="32" t="s">
        <v>86</v>
      </c>
      <c r="AC581" s="25" t="s">
        <v>142</v>
      </c>
      <c r="AD581" s="27" t="s">
        <v>120</v>
      </c>
      <c r="AE581" s="36"/>
      <c r="AF581" s="25" t="s">
        <v>144</v>
      </c>
      <c r="AG581" s="25" t="s">
        <v>635</v>
      </c>
      <c r="AH581" s="33" t="s">
        <v>228</v>
      </c>
      <c r="AI581" s="27" t="s">
        <v>141</v>
      </c>
    </row>
    <row r="582" spans="1:35" s="34" customFormat="1" ht="38.25" customHeight="1" x14ac:dyDescent="0.25">
      <c r="A582" s="37">
        <v>15</v>
      </c>
      <c r="B582" s="55" t="s">
        <v>226</v>
      </c>
      <c r="C582" s="55" t="s">
        <v>227</v>
      </c>
      <c r="D582" s="37"/>
      <c r="E582" s="26" t="s">
        <v>223</v>
      </c>
      <c r="F582" s="37"/>
      <c r="G582" s="56">
        <v>796</v>
      </c>
      <c r="H582" s="56" t="s">
        <v>231</v>
      </c>
      <c r="I582" s="36" t="s">
        <v>139</v>
      </c>
      <c r="J582" s="37"/>
      <c r="K582" s="37">
        <v>2</v>
      </c>
      <c r="L582" s="37">
        <v>2</v>
      </c>
      <c r="M582" s="37">
        <v>2</v>
      </c>
      <c r="N582" s="37">
        <v>2</v>
      </c>
      <c r="O582" s="37">
        <v>2</v>
      </c>
      <c r="P582" s="37">
        <v>2</v>
      </c>
      <c r="Q582" s="37">
        <v>2</v>
      </c>
      <c r="R582" s="37">
        <v>2</v>
      </c>
      <c r="S582" s="37">
        <v>2</v>
      </c>
      <c r="T582" s="37">
        <v>2</v>
      </c>
      <c r="U582" s="37">
        <v>2</v>
      </c>
      <c r="V582" s="37">
        <v>2</v>
      </c>
      <c r="W582" s="29">
        <f t="shared" si="28"/>
        <v>24</v>
      </c>
      <c r="X582" s="37"/>
      <c r="Y582" s="38">
        <f>'[8]Расчет НМЦД'!M66</f>
        <v>87.52</v>
      </c>
      <c r="Z582" s="38">
        <f t="shared" si="29"/>
        <v>2180.2982400000001</v>
      </c>
      <c r="AA582" s="37"/>
      <c r="AB582" s="32" t="s">
        <v>86</v>
      </c>
      <c r="AC582" s="25" t="s">
        <v>142</v>
      </c>
      <c r="AD582" s="27" t="s">
        <v>120</v>
      </c>
      <c r="AE582" s="36"/>
      <c r="AF582" s="25" t="s">
        <v>144</v>
      </c>
      <c r="AG582" s="25" t="s">
        <v>635</v>
      </c>
      <c r="AH582" s="33" t="s">
        <v>228</v>
      </c>
      <c r="AI582" s="27" t="s">
        <v>141</v>
      </c>
    </row>
    <row r="583" spans="1:35" s="34" customFormat="1" ht="38.25" customHeight="1" x14ac:dyDescent="0.25">
      <c r="A583" s="37">
        <v>15</v>
      </c>
      <c r="B583" s="55" t="s">
        <v>226</v>
      </c>
      <c r="C583" s="55" t="s">
        <v>227</v>
      </c>
      <c r="D583" s="37"/>
      <c r="E583" s="26" t="s">
        <v>224</v>
      </c>
      <c r="F583" s="37"/>
      <c r="G583" s="56">
        <v>796</v>
      </c>
      <c r="H583" s="56" t="s">
        <v>231</v>
      </c>
      <c r="I583" s="36" t="s">
        <v>139</v>
      </c>
      <c r="J583" s="37"/>
      <c r="K583" s="37"/>
      <c r="L583" s="37"/>
      <c r="M583" s="37"/>
      <c r="N583" s="37">
        <v>2</v>
      </c>
      <c r="O583" s="37"/>
      <c r="P583" s="37"/>
      <c r="Q583" s="37"/>
      <c r="R583" s="37"/>
      <c r="S583" s="37"/>
      <c r="T583" s="37"/>
      <c r="U583" s="37"/>
      <c r="V583" s="37"/>
      <c r="W583" s="29">
        <f t="shared" si="28"/>
        <v>2</v>
      </c>
      <c r="X583" s="37"/>
      <c r="Y583" s="38">
        <f>'[8]Расчет НМЦД'!M67</f>
        <v>497.42</v>
      </c>
      <c r="Z583" s="38">
        <f t="shared" si="29"/>
        <v>1032.64392</v>
      </c>
      <c r="AA583" s="37"/>
      <c r="AB583" s="32" t="s">
        <v>86</v>
      </c>
      <c r="AC583" s="25" t="s">
        <v>142</v>
      </c>
      <c r="AD583" s="27" t="s">
        <v>120</v>
      </c>
      <c r="AE583" s="36"/>
      <c r="AF583" s="25" t="s">
        <v>144</v>
      </c>
      <c r="AG583" s="25" t="s">
        <v>635</v>
      </c>
      <c r="AH583" s="33" t="s">
        <v>228</v>
      </c>
      <c r="AI583" s="27" t="s">
        <v>141</v>
      </c>
    </row>
    <row r="584" spans="1:35" s="34" customFormat="1" ht="38.25" customHeight="1" x14ac:dyDescent="0.25">
      <c r="A584" s="37">
        <v>15</v>
      </c>
      <c r="B584" s="55" t="s">
        <v>226</v>
      </c>
      <c r="C584" s="55" t="s">
        <v>227</v>
      </c>
      <c r="D584" s="37"/>
      <c r="E584" s="26" t="s">
        <v>466</v>
      </c>
      <c r="F584" s="37"/>
      <c r="G584" s="56">
        <v>796</v>
      </c>
      <c r="H584" s="56" t="s">
        <v>231</v>
      </c>
      <c r="I584" s="36" t="s">
        <v>139</v>
      </c>
      <c r="J584" s="37"/>
      <c r="K584" s="37">
        <v>2</v>
      </c>
      <c r="L584" s="37">
        <v>2</v>
      </c>
      <c r="M584" s="37">
        <v>2</v>
      </c>
      <c r="N584" s="37">
        <v>2</v>
      </c>
      <c r="O584" s="37">
        <v>2</v>
      </c>
      <c r="P584" s="37">
        <v>2</v>
      </c>
      <c r="Q584" s="37">
        <v>2</v>
      </c>
      <c r="R584" s="37">
        <v>2</v>
      </c>
      <c r="S584" s="37">
        <v>2</v>
      </c>
      <c r="T584" s="37">
        <v>2</v>
      </c>
      <c r="U584" s="37">
        <v>2</v>
      </c>
      <c r="V584" s="37">
        <v>2</v>
      </c>
      <c r="W584" s="29">
        <f t="shared" si="28"/>
        <v>24</v>
      </c>
      <c r="X584" s="37"/>
      <c r="Y584" s="38">
        <f>'[8]Расчет НМЦД'!M68</f>
        <v>50.06</v>
      </c>
      <c r="Z584" s="38">
        <f t="shared" si="29"/>
        <v>1247.0947200000001</v>
      </c>
      <c r="AA584" s="37"/>
      <c r="AB584" s="32" t="s">
        <v>86</v>
      </c>
      <c r="AC584" s="25" t="s">
        <v>142</v>
      </c>
      <c r="AD584" s="27" t="s">
        <v>120</v>
      </c>
      <c r="AE584" s="36"/>
      <c r="AF584" s="25" t="s">
        <v>144</v>
      </c>
      <c r="AG584" s="25" t="s">
        <v>635</v>
      </c>
      <c r="AH584" s="33" t="s">
        <v>228</v>
      </c>
      <c r="AI584" s="27" t="s">
        <v>141</v>
      </c>
    </row>
    <row r="585" spans="1:35" s="34" customFormat="1" ht="38.25" customHeight="1" x14ac:dyDescent="0.25">
      <c r="A585" s="37">
        <v>15</v>
      </c>
      <c r="B585" s="55" t="s">
        <v>226</v>
      </c>
      <c r="C585" s="55" t="s">
        <v>227</v>
      </c>
      <c r="D585" s="37"/>
      <c r="E585" s="26" t="s">
        <v>225</v>
      </c>
      <c r="F585" s="37"/>
      <c r="G585" s="56">
        <v>796</v>
      </c>
      <c r="H585" s="56" t="s">
        <v>231</v>
      </c>
      <c r="I585" s="36" t="s">
        <v>139</v>
      </c>
      <c r="J585" s="37"/>
      <c r="K585" s="37">
        <v>1</v>
      </c>
      <c r="L585" s="37">
        <v>1</v>
      </c>
      <c r="M585" s="37"/>
      <c r="N585" s="37"/>
      <c r="O585" s="37"/>
      <c r="P585" s="37"/>
      <c r="Q585" s="37"/>
      <c r="R585" s="37"/>
      <c r="S585" s="37"/>
      <c r="T585" s="37">
        <v>1</v>
      </c>
      <c r="U585" s="37">
        <v>1</v>
      </c>
      <c r="V585" s="37">
        <v>1</v>
      </c>
      <c r="W585" s="29">
        <f t="shared" si="28"/>
        <v>5</v>
      </c>
      <c r="X585" s="37"/>
      <c r="Y585" s="38">
        <f>'[8]Расчет НМЦД'!M69</f>
        <v>312.56</v>
      </c>
      <c r="Z585" s="38">
        <f t="shared" si="29"/>
        <v>1622.1864</v>
      </c>
      <c r="AA585" s="37"/>
      <c r="AB585" s="32" t="s">
        <v>86</v>
      </c>
      <c r="AC585" s="25" t="s">
        <v>142</v>
      </c>
      <c r="AD585" s="27" t="s">
        <v>120</v>
      </c>
      <c r="AE585" s="36"/>
      <c r="AF585" s="25" t="s">
        <v>144</v>
      </c>
      <c r="AG585" s="25" t="s">
        <v>635</v>
      </c>
      <c r="AH585" s="33" t="s">
        <v>228</v>
      </c>
      <c r="AI585" s="27" t="s">
        <v>141</v>
      </c>
    </row>
    <row r="586" spans="1:35" s="34" customFormat="1" ht="38.25" customHeight="1" x14ac:dyDescent="0.25">
      <c r="A586" s="37">
        <v>15</v>
      </c>
      <c r="B586" s="55" t="s">
        <v>226</v>
      </c>
      <c r="C586" s="55" t="s">
        <v>227</v>
      </c>
      <c r="D586" s="37"/>
      <c r="E586" s="26" t="s">
        <v>467</v>
      </c>
      <c r="F586" s="37"/>
      <c r="G586" s="56">
        <v>796</v>
      </c>
      <c r="H586" s="56" t="s">
        <v>231</v>
      </c>
      <c r="I586" s="36" t="s">
        <v>139</v>
      </c>
      <c r="J586" s="37"/>
      <c r="K586" s="37">
        <v>1</v>
      </c>
      <c r="L586" s="37">
        <v>1</v>
      </c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29">
        <f t="shared" si="28"/>
        <v>2</v>
      </c>
      <c r="X586" s="37"/>
      <c r="Y586" s="38">
        <f>'[8]Расчет НМЦД'!M70</f>
        <v>26.32</v>
      </c>
      <c r="Z586" s="38">
        <f t="shared" si="29"/>
        <v>54.640320000000003</v>
      </c>
      <c r="AA586" s="37"/>
      <c r="AB586" s="32" t="s">
        <v>86</v>
      </c>
      <c r="AC586" s="25" t="s">
        <v>142</v>
      </c>
      <c r="AD586" s="27" t="s">
        <v>120</v>
      </c>
      <c r="AE586" s="36"/>
      <c r="AF586" s="25" t="s">
        <v>144</v>
      </c>
      <c r="AG586" s="25" t="s">
        <v>635</v>
      </c>
      <c r="AH586" s="33" t="s">
        <v>228</v>
      </c>
      <c r="AI586" s="27" t="s">
        <v>141</v>
      </c>
    </row>
    <row r="587" spans="1:35" s="34" customFormat="1" ht="38.25" customHeight="1" x14ac:dyDescent="0.25">
      <c r="A587" s="37">
        <v>15</v>
      </c>
      <c r="B587" s="55" t="s">
        <v>226</v>
      </c>
      <c r="C587" s="55" t="s">
        <v>227</v>
      </c>
      <c r="D587" s="37"/>
      <c r="E587" s="26" t="s">
        <v>468</v>
      </c>
      <c r="F587" s="37"/>
      <c r="G587" s="56">
        <v>796</v>
      </c>
      <c r="H587" s="56" t="s">
        <v>231</v>
      </c>
      <c r="I587" s="36" t="s">
        <v>139</v>
      </c>
      <c r="J587" s="37"/>
      <c r="K587" s="37"/>
      <c r="L587" s="37"/>
      <c r="M587" s="37"/>
      <c r="N587" s="37">
        <v>1</v>
      </c>
      <c r="O587" s="37"/>
      <c r="P587" s="37"/>
      <c r="Q587" s="37">
        <v>1</v>
      </c>
      <c r="R587" s="37">
        <v>1</v>
      </c>
      <c r="S587" s="37"/>
      <c r="T587" s="37"/>
      <c r="U587" s="37"/>
      <c r="V587" s="37">
        <v>1</v>
      </c>
      <c r="W587" s="29">
        <f t="shared" si="28"/>
        <v>4</v>
      </c>
      <c r="X587" s="37"/>
      <c r="Y587" s="38">
        <f>'[8]Расчет НМЦД'!M71</f>
        <v>19.37</v>
      </c>
      <c r="Z587" s="38">
        <f t="shared" si="29"/>
        <v>80.424240000000012</v>
      </c>
      <c r="AA587" s="37"/>
      <c r="AB587" s="32" t="s">
        <v>86</v>
      </c>
      <c r="AC587" s="25" t="s">
        <v>142</v>
      </c>
      <c r="AD587" s="27" t="s">
        <v>120</v>
      </c>
      <c r="AE587" s="36"/>
      <c r="AF587" s="25" t="s">
        <v>144</v>
      </c>
      <c r="AG587" s="25" t="s">
        <v>635</v>
      </c>
      <c r="AH587" s="33" t="s">
        <v>228</v>
      </c>
      <c r="AI587" s="27" t="s">
        <v>141</v>
      </c>
    </row>
    <row r="588" spans="1:35" s="34" customFormat="1" ht="38.25" customHeight="1" x14ac:dyDescent="0.25">
      <c r="A588" s="37">
        <v>15</v>
      </c>
      <c r="B588" s="55" t="s">
        <v>226</v>
      </c>
      <c r="C588" s="55" t="s">
        <v>227</v>
      </c>
      <c r="D588" s="37"/>
      <c r="E588" s="26" t="s">
        <v>469</v>
      </c>
      <c r="F588" s="37"/>
      <c r="G588" s="56">
        <v>796</v>
      </c>
      <c r="H588" s="56" t="s">
        <v>231</v>
      </c>
      <c r="I588" s="36" t="s">
        <v>139</v>
      </c>
      <c r="J588" s="37"/>
      <c r="K588" s="37"/>
      <c r="L588" s="37"/>
      <c r="M588" s="37"/>
      <c r="N588" s="37">
        <v>1</v>
      </c>
      <c r="O588" s="37"/>
      <c r="P588" s="37"/>
      <c r="Q588" s="37">
        <v>1</v>
      </c>
      <c r="R588" s="37">
        <v>1</v>
      </c>
      <c r="S588" s="37"/>
      <c r="T588" s="37"/>
      <c r="U588" s="37"/>
      <c r="V588" s="37">
        <v>1</v>
      </c>
      <c r="W588" s="29">
        <f t="shared" si="28"/>
        <v>4</v>
      </c>
      <c r="X588" s="37"/>
      <c r="Y588" s="38">
        <f>'[8]Расчет НМЦД'!M72</f>
        <v>37.119999999999997</v>
      </c>
      <c r="Z588" s="38">
        <f t="shared" si="29"/>
        <v>154.12224000000001</v>
      </c>
      <c r="AA588" s="37"/>
      <c r="AB588" s="32" t="s">
        <v>86</v>
      </c>
      <c r="AC588" s="25" t="s">
        <v>142</v>
      </c>
      <c r="AD588" s="27" t="s">
        <v>120</v>
      </c>
      <c r="AE588" s="36"/>
      <c r="AF588" s="25" t="s">
        <v>144</v>
      </c>
      <c r="AG588" s="25" t="s">
        <v>635</v>
      </c>
      <c r="AH588" s="33" t="s">
        <v>228</v>
      </c>
      <c r="AI588" s="27" t="s">
        <v>141</v>
      </c>
    </row>
    <row r="589" spans="1:35" s="34" customFormat="1" ht="38.25" customHeight="1" x14ac:dyDescent="0.25">
      <c r="A589" s="37">
        <v>15</v>
      </c>
      <c r="B589" s="55" t="s">
        <v>226</v>
      </c>
      <c r="C589" s="55" t="s">
        <v>227</v>
      </c>
      <c r="D589" s="37"/>
      <c r="E589" s="26" t="s">
        <v>470</v>
      </c>
      <c r="F589" s="37"/>
      <c r="G589" s="56">
        <v>796</v>
      </c>
      <c r="H589" s="56" t="s">
        <v>231</v>
      </c>
      <c r="I589" s="36" t="s">
        <v>139</v>
      </c>
      <c r="J589" s="37"/>
      <c r="K589" s="37"/>
      <c r="L589" s="37"/>
      <c r="M589" s="37"/>
      <c r="N589" s="37">
        <v>1</v>
      </c>
      <c r="O589" s="37"/>
      <c r="P589" s="37"/>
      <c r="Q589" s="37">
        <v>1</v>
      </c>
      <c r="R589" s="37">
        <v>1</v>
      </c>
      <c r="S589" s="37"/>
      <c r="T589" s="37"/>
      <c r="U589" s="37"/>
      <c r="V589" s="37">
        <v>1</v>
      </c>
      <c r="W589" s="29">
        <f t="shared" si="28"/>
        <v>4</v>
      </c>
      <c r="X589" s="37"/>
      <c r="Y589" s="38">
        <f>'[8]Расчет НМЦД'!M73</f>
        <v>173.71</v>
      </c>
      <c r="Z589" s="38">
        <f t="shared" si="29"/>
        <v>721.24392</v>
      </c>
      <c r="AA589" s="37"/>
      <c r="AB589" s="32" t="s">
        <v>86</v>
      </c>
      <c r="AC589" s="25" t="s">
        <v>142</v>
      </c>
      <c r="AD589" s="27" t="s">
        <v>120</v>
      </c>
      <c r="AE589" s="27"/>
      <c r="AF589" s="25" t="s">
        <v>144</v>
      </c>
      <c r="AG589" s="25" t="s">
        <v>635</v>
      </c>
      <c r="AH589" s="33" t="s">
        <v>228</v>
      </c>
      <c r="AI589" s="27" t="s">
        <v>141</v>
      </c>
    </row>
    <row r="590" spans="1:35" s="34" customFormat="1" ht="38.25" customHeight="1" x14ac:dyDescent="0.25">
      <c r="A590" s="37">
        <v>15</v>
      </c>
      <c r="B590" s="55" t="s">
        <v>226</v>
      </c>
      <c r="C590" s="55" t="s">
        <v>227</v>
      </c>
      <c r="D590" s="37"/>
      <c r="E590" s="26" t="s">
        <v>471</v>
      </c>
      <c r="F590" s="37"/>
      <c r="G590" s="56">
        <v>796</v>
      </c>
      <c r="H590" s="56" t="s">
        <v>231</v>
      </c>
      <c r="I590" s="36" t="s">
        <v>139</v>
      </c>
      <c r="J590" s="37"/>
      <c r="K590" s="37"/>
      <c r="L590" s="37"/>
      <c r="M590" s="37"/>
      <c r="N590" s="37">
        <v>1</v>
      </c>
      <c r="O590" s="37"/>
      <c r="P590" s="37"/>
      <c r="Q590" s="37">
        <v>1</v>
      </c>
      <c r="R590" s="37">
        <v>1</v>
      </c>
      <c r="S590" s="37"/>
      <c r="T590" s="37"/>
      <c r="U590" s="37"/>
      <c r="V590" s="37">
        <v>1</v>
      </c>
      <c r="W590" s="29">
        <f t="shared" si="28"/>
        <v>4</v>
      </c>
      <c r="X590" s="37"/>
      <c r="Y590" s="38">
        <f>'[8]Расчет НМЦД'!M74</f>
        <v>67.88</v>
      </c>
      <c r="Z590" s="38">
        <f t="shared" si="29"/>
        <v>281.83776</v>
      </c>
      <c r="AA590" s="37"/>
      <c r="AB590" s="32" t="s">
        <v>86</v>
      </c>
      <c r="AC590" s="25" t="s">
        <v>142</v>
      </c>
      <c r="AD590" s="27" t="s">
        <v>120</v>
      </c>
      <c r="AE590" s="27"/>
      <c r="AF590" s="25" t="s">
        <v>144</v>
      </c>
      <c r="AG590" s="25" t="s">
        <v>635</v>
      </c>
      <c r="AH590" s="33" t="s">
        <v>228</v>
      </c>
      <c r="AI590" s="27" t="s">
        <v>141</v>
      </c>
    </row>
    <row r="591" spans="1:35" s="34" customFormat="1" ht="38.25" customHeight="1" x14ac:dyDescent="0.25">
      <c r="A591" s="37">
        <v>15</v>
      </c>
      <c r="B591" s="55" t="s">
        <v>226</v>
      </c>
      <c r="C591" s="55" t="s">
        <v>227</v>
      </c>
      <c r="D591" s="37"/>
      <c r="E591" s="26" t="s">
        <v>472</v>
      </c>
      <c r="F591" s="37"/>
      <c r="G591" s="56">
        <v>796</v>
      </c>
      <c r="H591" s="56" t="s">
        <v>231</v>
      </c>
      <c r="I591" s="36" t="s">
        <v>139</v>
      </c>
      <c r="J591" s="37"/>
      <c r="K591" s="37">
        <v>10</v>
      </c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29">
        <f t="shared" si="28"/>
        <v>10</v>
      </c>
      <c r="X591" s="37"/>
      <c r="Y591" s="38">
        <f>'[8]Расчет НМЦД'!M75</f>
        <v>70.48</v>
      </c>
      <c r="Z591" s="38">
        <f t="shared" si="29"/>
        <v>731.58240000000012</v>
      </c>
      <c r="AA591" s="37"/>
      <c r="AB591" s="32" t="s">
        <v>86</v>
      </c>
      <c r="AC591" s="25" t="s">
        <v>142</v>
      </c>
      <c r="AD591" s="27" t="s">
        <v>120</v>
      </c>
      <c r="AE591" s="36"/>
      <c r="AF591" s="25" t="s">
        <v>144</v>
      </c>
      <c r="AG591" s="25" t="s">
        <v>635</v>
      </c>
      <c r="AH591" s="33" t="s">
        <v>228</v>
      </c>
      <c r="AI591" s="27" t="s">
        <v>141</v>
      </c>
    </row>
    <row r="592" spans="1:35" s="34" customFormat="1" ht="38.25" customHeight="1" x14ac:dyDescent="0.25">
      <c r="A592" s="37">
        <v>15</v>
      </c>
      <c r="B592" s="55" t="s">
        <v>226</v>
      </c>
      <c r="C592" s="55" t="s">
        <v>227</v>
      </c>
      <c r="D592" s="37"/>
      <c r="E592" s="26" t="s">
        <v>473</v>
      </c>
      <c r="F592" s="37"/>
      <c r="G592" s="56">
        <v>796</v>
      </c>
      <c r="H592" s="56" t="s">
        <v>231</v>
      </c>
      <c r="I592" s="36" t="s">
        <v>139</v>
      </c>
      <c r="J592" s="37"/>
      <c r="K592" s="37">
        <v>20</v>
      </c>
      <c r="L592" s="37">
        <v>20</v>
      </c>
      <c r="M592" s="37">
        <v>20</v>
      </c>
      <c r="N592" s="37">
        <v>20</v>
      </c>
      <c r="O592" s="37">
        <v>20</v>
      </c>
      <c r="P592" s="37">
        <v>20</v>
      </c>
      <c r="Q592" s="37">
        <v>20</v>
      </c>
      <c r="R592" s="37">
        <v>20</v>
      </c>
      <c r="S592" s="37">
        <v>20</v>
      </c>
      <c r="T592" s="37">
        <v>20</v>
      </c>
      <c r="U592" s="37">
        <v>20</v>
      </c>
      <c r="V592" s="37">
        <v>20</v>
      </c>
      <c r="W592" s="29">
        <f t="shared" si="28"/>
        <v>240</v>
      </c>
      <c r="X592" s="37"/>
      <c r="Y592" s="38">
        <f>'[8]Расчет НМЦД'!M76</f>
        <v>5.96</v>
      </c>
      <c r="Z592" s="38">
        <f t="shared" si="29"/>
        <v>1484.7552000000001</v>
      </c>
      <c r="AA592" s="37"/>
      <c r="AB592" s="32" t="s">
        <v>86</v>
      </c>
      <c r="AC592" s="25" t="s">
        <v>142</v>
      </c>
      <c r="AD592" s="27" t="s">
        <v>120</v>
      </c>
      <c r="AE592" s="27"/>
      <c r="AF592" s="25" t="s">
        <v>144</v>
      </c>
      <c r="AG592" s="25" t="s">
        <v>635</v>
      </c>
      <c r="AH592" s="33" t="s">
        <v>228</v>
      </c>
      <c r="AI592" s="27" t="s">
        <v>141</v>
      </c>
    </row>
    <row r="593" spans="1:35" s="34" customFormat="1" ht="38.25" customHeight="1" x14ac:dyDescent="0.25">
      <c r="A593" s="37">
        <v>15</v>
      </c>
      <c r="B593" s="55" t="s">
        <v>226</v>
      </c>
      <c r="C593" s="55" t="s">
        <v>227</v>
      </c>
      <c r="D593" s="37"/>
      <c r="E593" s="26" t="s">
        <v>474</v>
      </c>
      <c r="F593" s="37"/>
      <c r="G593" s="56">
        <v>796</v>
      </c>
      <c r="H593" s="56" t="s">
        <v>231</v>
      </c>
      <c r="I593" s="36" t="s">
        <v>139</v>
      </c>
      <c r="J593" s="37"/>
      <c r="K593" s="37"/>
      <c r="L593" s="37"/>
      <c r="M593" s="37"/>
      <c r="N593" s="37"/>
      <c r="O593" s="37"/>
      <c r="P593" s="37"/>
      <c r="Q593" s="37"/>
      <c r="R593" s="37"/>
      <c r="S593" s="37">
        <v>10</v>
      </c>
      <c r="T593" s="37"/>
      <c r="U593" s="37"/>
      <c r="V593" s="37">
        <v>1</v>
      </c>
      <c r="W593" s="29">
        <f t="shared" si="28"/>
        <v>11</v>
      </c>
      <c r="X593" s="37"/>
      <c r="Y593" s="38">
        <f>'[8]Расчет НМЦД'!M77</f>
        <v>78.33</v>
      </c>
      <c r="Z593" s="38">
        <f t="shared" ref="Z593:Z656" si="30">Y593*W593*1.038</f>
        <v>894.37194</v>
      </c>
      <c r="AA593" s="37"/>
      <c r="AB593" s="32" t="s">
        <v>86</v>
      </c>
      <c r="AC593" s="25" t="s">
        <v>142</v>
      </c>
      <c r="AD593" s="27" t="s">
        <v>120</v>
      </c>
      <c r="AE593" s="27"/>
      <c r="AF593" s="25" t="s">
        <v>144</v>
      </c>
      <c r="AG593" s="25" t="s">
        <v>635</v>
      </c>
      <c r="AH593" s="33" t="s">
        <v>228</v>
      </c>
      <c r="AI593" s="27" t="s">
        <v>141</v>
      </c>
    </row>
    <row r="594" spans="1:35" s="34" customFormat="1" ht="38.25" customHeight="1" x14ac:dyDescent="0.25">
      <c r="A594" s="37">
        <v>15</v>
      </c>
      <c r="B594" s="55" t="s">
        <v>226</v>
      </c>
      <c r="C594" s="55" t="s">
        <v>227</v>
      </c>
      <c r="D594" s="37"/>
      <c r="E594" s="26" t="s">
        <v>475</v>
      </c>
      <c r="F594" s="37"/>
      <c r="G594" s="56">
        <v>796</v>
      </c>
      <c r="H594" s="56" t="s">
        <v>231</v>
      </c>
      <c r="I594" s="36" t="s">
        <v>139</v>
      </c>
      <c r="J594" s="37"/>
      <c r="K594" s="37">
        <v>100</v>
      </c>
      <c r="L594" s="37"/>
      <c r="M594" s="37"/>
      <c r="N594" s="37"/>
      <c r="O594" s="37">
        <v>100</v>
      </c>
      <c r="P594" s="37"/>
      <c r="Q594" s="37"/>
      <c r="R594" s="37"/>
      <c r="S594" s="37">
        <v>100</v>
      </c>
      <c r="T594" s="37"/>
      <c r="U594" s="37"/>
      <c r="V594" s="37">
        <v>1</v>
      </c>
      <c r="W594" s="29">
        <f t="shared" si="28"/>
        <v>301</v>
      </c>
      <c r="X594" s="37"/>
      <c r="Y594" s="38">
        <f>'[8]Расчет НМЦД'!M78</f>
        <v>9.5500000000000007</v>
      </c>
      <c r="Z594" s="38">
        <f t="shared" si="30"/>
        <v>2983.7829000000002</v>
      </c>
      <c r="AA594" s="37"/>
      <c r="AB594" s="32" t="s">
        <v>86</v>
      </c>
      <c r="AC594" s="25" t="s">
        <v>142</v>
      </c>
      <c r="AD594" s="27" t="s">
        <v>120</v>
      </c>
      <c r="AE594" s="27"/>
      <c r="AF594" s="25" t="s">
        <v>144</v>
      </c>
      <c r="AG594" s="25" t="s">
        <v>635</v>
      </c>
      <c r="AH594" s="33" t="s">
        <v>228</v>
      </c>
      <c r="AI594" s="27" t="s">
        <v>141</v>
      </c>
    </row>
    <row r="595" spans="1:35" s="34" customFormat="1" ht="38.25" customHeight="1" x14ac:dyDescent="0.25">
      <c r="A595" s="37">
        <v>15</v>
      </c>
      <c r="B595" s="55" t="s">
        <v>226</v>
      </c>
      <c r="C595" s="55" t="s">
        <v>227</v>
      </c>
      <c r="D595" s="37"/>
      <c r="E595" s="26" t="s">
        <v>476</v>
      </c>
      <c r="F595" s="37"/>
      <c r="G595" s="56">
        <v>796</v>
      </c>
      <c r="H595" s="56" t="s">
        <v>231</v>
      </c>
      <c r="I595" s="36" t="s">
        <v>139</v>
      </c>
      <c r="J595" s="37"/>
      <c r="K595" s="37">
        <v>12</v>
      </c>
      <c r="L595" s="37">
        <v>12</v>
      </c>
      <c r="M595" s="37">
        <v>12</v>
      </c>
      <c r="N595" s="37">
        <v>12</v>
      </c>
      <c r="O595" s="37">
        <v>12</v>
      </c>
      <c r="P595" s="37">
        <v>12</v>
      </c>
      <c r="Q595" s="37">
        <v>12</v>
      </c>
      <c r="R595" s="37">
        <v>12</v>
      </c>
      <c r="S595" s="37">
        <v>12</v>
      </c>
      <c r="T595" s="37">
        <v>12</v>
      </c>
      <c r="U595" s="37">
        <v>12</v>
      </c>
      <c r="V595" s="37">
        <v>12</v>
      </c>
      <c r="W595" s="29">
        <f t="shared" si="28"/>
        <v>144</v>
      </c>
      <c r="X595" s="37"/>
      <c r="Y595" s="38">
        <f>'[8]Расчет НМЦД'!M79</f>
        <v>54.41</v>
      </c>
      <c r="Z595" s="38">
        <f t="shared" si="30"/>
        <v>8132.7715199999993</v>
      </c>
      <c r="AA595" s="37"/>
      <c r="AB595" s="32" t="s">
        <v>86</v>
      </c>
      <c r="AC595" s="25" t="s">
        <v>142</v>
      </c>
      <c r="AD595" s="27" t="s">
        <v>120</v>
      </c>
      <c r="AE595" s="27"/>
      <c r="AF595" s="25" t="s">
        <v>144</v>
      </c>
      <c r="AG595" s="25" t="s">
        <v>635</v>
      </c>
      <c r="AH595" s="33" t="s">
        <v>228</v>
      </c>
      <c r="AI595" s="27" t="s">
        <v>141</v>
      </c>
    </row>
    <row r="596" spans="1:35" s="34" customFormat="1" ht="38.25" customHeight="1" x14ac:dyDescent="0.25">
      <c r="A596" s="37">
        <v>15</v>
      </c>
      <c r="B596" s="55" t="s">
        <v>226</v>
      </c>
      <c r="C596" s="55" t="s">
        <v>227</v>
      </c>
      <c r="D596" s="37"/>
      <c r="E596" s="26" t="s">
        <v>477</v>
      </c>
      <c r="F596" s="37"/>
      <c r="G596" s="56">
        <v>796</v>
      </c>
      <c r="H596" s="56" t="s">
        <v>231</v>
      </c>
      <c r="I596" s="36" t="s">
        <v>139</v>
      </c>
      <c r="J596" s="37"/>
      <c r="K596" s="37">
        <v>1</v>
      </c>
      <c r="L596" s="37">
        <v>1</v>
      </c>
      <c r="M596" s="37">
        <v>1</v>
      </c>
      <c r="N596" s="37">
        <v>1</v>
      </c>
      <c r="O596" s="37">
        <v>1</v>
      </c>
      <c r="P596" s="37">
        <v>1</v>
      </c>
      <c r="Q596" s="37">
        <v>1</v>
      </c>
      <c r="R596" s="37">
        <v>1</v>
      </c>
      <c r="S596" s="37">
        <v>1</v>
      </c>
      <c r="T596" s="37">
        <v>1</v>
      </c>
      <c r="U596" s="37">
        <v>1</v>
      </c>
      <c r="V596" s="37">
        <v>1</v>
      </c>
      <c r="W596" s="29">
        <f t="shared" si="28"/>
        <v>12</v>
      </c>
      <c r="X596" s="37"/>
      <c r="Y596" s="38">
        <f>'[8]Расчет НМЦД'!M80</f>
        <v>8.1</v>
      </c>
      <c r="Z596" s="38">
        <f t="shared" si="30"/>
        <v>100.89359999999999</v>
      </c>
      <c r="AA596" s="37"/>
      <c r="AB596" s="32" t="s">
        <v>86</v>
      </c>
      <c r="AC596" s="25" t="s">
        <v>142</v>
      </c>
      <c r="AD596" s="27" t="s">
        <v>120</v>
      </c>
      <c r="AE596" s="27"/>
      <c r="AF596" s="25" t="s">
        <v>144</v>
      </c>
      <c r="AG596" s="25" t="s">
        <v>635</v>
      </c>
      <c r="AH596" s="33" t="s">
        <v>228</v>
      </c>
      <c r="AI596" s="27" t="s">
        <v>141</v>
      </c>
    </row>
    <row r="597" spans="1:35" s="34" customFormat="1" ht="38.25" customHeight="1" x14ac:dyDescent="0.25">
      <c r="A597" s="37">
        <v>15</v>
      </c>
      <c r="B597" s="55" t="s">
        <v>226</v>
      </c>
      <c r="C597" s="55" t="s">
        <v>227</v>
      </c>
      <c r="D597" s="37"/>
      <c r="E597" s="26" t="s">
        <v>480</v>
      </c>
      <c r="F597" s="37"/>
      <c r="G597" s="56">
        <v>796</v>
      </c>
      <c r="H597" s="56" t="s">
        <v>231</v>
      </c>
      <c r="I597" s="36" t="s">
        <v>139</v>
      </c>
      <c r="J597" s="37"/>
      <c r="K597" s="37">
        <v>1</v>
      </c>
      <c r="L597" s="37">
        <v>1</v>
      </c>
      <c r="M597" s="37">
        <v>1</v>
      </c>
      <c r="N597" s="37">
        <v>1</v>
      </c>
      <c r="O597" s="37"/>
      <c r="P597" s="37"/>
      <c r="Q597" s="37"/>
      <c r="R597" s="37"/>
      <c r="S597" s="37">
        <v>1</v>
      </c>
      <c r="T597" s="37">
        <v>1</v>
      </c>
      <c r="U597" s="37">
        <v>1</v>
      </c>
      <c r="V597" s="37">
        <v>1</v>
      </c>
      <c r="W597" s="29">
        <f t="shared" si="28"/>
        <v>8</v>
      </c>
      <c r="X597" s="37"/>
      <c r="Y597" s="38">
        <f>'[8]Расчет НМЦД'!M81</f>
        <v>215.66</v>
      </c>
      <c r="Z597" s="38">
        <f t="shared" si="30"/>
        <v>1790.8406400000001</v>
      </c>
      <c r="AA597" s="37"/>
      <c r="AB597" s="32" t="s">
        <v>86</v>
      </c>
      <c r="AC597" s="25" t="s">
        <v>142</v>
      </c>
      <c r="AD597" s="27" t="s">
        <v>120</v>
      </c>
      <c r="AE597" s="27"/>
      <c r="AF597" s="25" t="s">
        <v>144</v>
      </c>
      <c r="AG597" s="25" t="s">
        <v>635</v>
      </c>
      <c r="AH597" s="33" t="s">
        <v>228</v>
      </c>
      <c r="AI597" s="27" t="s">
        <v>141</v>
      </c>
    </row>
    <row r="598" spans="1:35" s="34" customFormat="1" ht="38.25" customHeight="1" x14ac:dyDescent="0.25">
      <c r="A598" s="37">
        <v>15</v>
      </c>
      <c r="B598" s="55" t="s">
        <v>226</v>
      </c>
      <c r="C598" s="55" t="s">
        <v>227</v>
      </c>
      <c r="D598" s="37"/>
      <c r="E598" s="26" t="s">
        <v>479</v>
      </c>
      <c r="F598" s="37"/>
      <c r="G598" s="56">
        <v>796</v>
      </c>
      <c r="H598" s="56" t="s">
        <v>231</v>
      </c>
      <c r="I598" s="36" t="s">
        <v>139</v>
      </c>
      <c r="J598" s="37"/>
      <c r="K598" s="37">
        <v>1</v>
      </c>
      <c r="L598" s="37">
        <v>1</v>
      </c>
      <c r="M598" s="37">
        <v>1</v>
      </c>
      <c r="N598" s="37"/>
      <c r="O598" s="37"/>
      <c r="P598" s="37"/>
      <c r="Q598" s="37"/>
      <c r="R598" s="37"/>
      <c r="S598" s="37"/>
      <c r="T598" s="37"/>
      <c r="U598" s="37"/>
      <c r="V598" s="37">
        <v>1</v>
      </c>
      <c r="W598" s="29">
        <f t="shared" si="28"/>
        <v>4</v>
      </c>
      <c r="X598" s="37"/>
      <c r="Y598" s="38">
        <f>'[8]Расчет НМЦД'!M82</f>
        <v>283.81</v>
      </c>
      <c r="Z598" s="38">
        <f t="shared" si="30"/>
        <v>1178.3791200000001</v>
      </c>
      <c r="AA598" s="37"/>
      <c r="AB598" s="32" t="s">
        <v>86</v>
      </c>
      <c r="AC598" s="25" t="s">
        <v>142</v>
      </c>
      <c r="AD598" s="27" t="s">
        <v>120</v>
      </c>
      <c r="AE598" s="27"/>
      <c r="AF598" s="25" t="s">
        <v>144</v>
      </c>
      <c r="AG598" s="25" t="s">
        <v>635</v>
      </c>
      <c r="AH598" s="33" t="s">
        <v>228</v>
      </c>
      <c r="AI598" s="27" t="s">
        <v>141</v>
      </c>
    </row>
    <row r="599" spans="1:35" s="34" customFormat="1" ht="38.25" customHeight="1" x14ac:dyDescent="0.25">
      <c r="A599" s="37">
        <v>15</v>
      </c>
      <c r="B599" s="55" t="s">
        <v>226</v>
      </c>
      <c r="C599" s="55" t="s">
        <v>227</v>
      </c>
      <c r="D599" s="37"/>
      <c r="E599" s="26" t="s">
        <v>478</v>
      </c>
      <c r="F599" s="37"/>
      <c r="G599" s="56">
        <v>796</v>
      </c>
      <c r="H599" s="56" t="s">
        <v>231</v>
      </c>
      <c r="I599" s="36" t="s">
        <v>139</v>
      </c>
      <c r="J599" s="37"/>
      <c r="K599" s="37">
        <v>1</v>
      </c>
      <c r="L599" s="37">
        <v>1</v>
      </c>
      <c r="M599" s="37">
        <v>1</v>
      </c>
      <c r="N599" s="37"/>
      <c r="O599" s="37"/>
      <c r="P599" s="37"/>
      <c r="Q599" s="37"/>
      <c r="R599" s="37"/>
      <c r="S599" s="37"/>
      <c r="T599" s="37"/>
      <c r="U599" s="37"/>
      <c r="V599" s="37">
        <v>1</v>
      </c>
      <c r="W599" s="29">
        <f t="shared" ref="W599:W656" si="31">SUM(J599:V599)</f>
        <v>4</v>
      </c>
      <c r="X599" s="37"/>
      <c r="Y599" s="38">
        <f>'[8]Расчет НМЦД'!M83</f>
        <v>382.81</v>
      </c>
      <c r="Z599" s="38">
        <f t="shared" si="30"/>
        <v>1589.4271200000001</v>
      </c>
      <c r="AA599" s="37"/>
      <c r="AB599" s="32" t="s">
        <v>86</v>
      </c>
      <c r="AC599" s="25" t="s">
        <v>142</v>
      </c>
      <c r="AD599" s="27" t="s">
        <v>120</v>
      </c>
      <c r="AE599" s="27"/>
      <c r="AF599" s="25" t="s">
        <v>144</v>
      </c>
      <c r="AG599" s="25" t="s">
        <v>635</v>
      </c>
      <c r="AH599" s="33" t="s">
        <v>228</v>
      </c>
      <c r="AI599" s="27" t="s">
        <v>141</v>
      </c>
    </row>
    <row r="600" spans="1:35" s="34" customFormat="1" ht="38.25" customHeight="1" x14ac:dyDescent="0.25">
      <c r="A600" s="37">
        <v>15</v>
      </c>
      <c r="B600" s="55" t="s">
        <v>226</v>
      </c>
      <c r="C600" s="55" t="s">
        <v>227</v>
      </c>
      <c r="D600" s="37"/>
      <c r="E600" s="26" t="s">
        <v>481</v>
      </c>
      <c r="F600" s="37"/>
      <c r="G600" s="56">
        <v>796</v>
      </c>
      <c r="H600" s="56" t="s">
        <v>231</v>
      </c>
      <c r="I600" s="36" t="s">
        <v>139</v>
      </c>
      <c r="J600" s="37"/>
      <c r="K600" s="37">
        <v>1</v>
      </c>
      <c r="L600" s="37">
        <v>1</v>
      </c>
      <c r="M600" s="37">
        <v>1</v>
      </c>
      <c r="N600" s="37">
        <v>1</v>
      </c>
      <c r="O600" s="37">
        <v>1</v>
      </c>
      <c r="P600" s="37">
        <v>1</v>
      </c>
      <c r="Q600" s="37">
        <v>1</v>
      </c>
      <c r="R600" s="37">
        <v>1</v>
      </c>
      <c r="S600" s="37">
        <v>1</v>
      </c>
      <c r="T600" s="37">
        <v>1</v>
      </c>
      <c r="U600" s="37">
        <v>1</v>
      </c>
      <c r="V600" s="37">
        <v>1</v>
      </c>
      <c r="W600" s="29">
        <f t="shared" si="31"/>
        <v>12</v>
      </c>
      <c r="X600" s="37"/>
      <c r="Y600" s="38">
        <f>'[8]Расчет НМЦД'!M84</f>
        <v>50.14</v>
      </c>
      <c r="Z600" s="38">
        <f t="shared" si="30"/>
        <v>624.54384000000005</v>
      </c>
      <c r="AA600" s="37"/>
      <c r="AB600" s="32" t="s">
        <v>86</v>
      </c>
      <c r="AC600" s="25" t="s">
        <v>142</v>
      </c>
      <c r="AD600" s="27" t="s">
        <v>120</v>
      </c>
      <c r="AE600" s="27"/>
      <c r="AF600" s="25" t="s">
        <v>144</v>
      </c>
      <c r="AG600" s="25" t="s">
        <v>635</v>
      </c>
      <c r="AH600" s="33" t="s">
        <v>228</v>
      </c>
      <c r="AI600" s="27" t="s">
        <v>141</v>
      </c>
    </row>
    <row r="601" spans="1:35" s="34" customFormat="1" ht="38.25" customHeight="1" x14ac:dyDescent="0.25">
      <c r="A601" s="37">
        <v>15</v>
      </c>
      <c r="B601" s="55" t="s">
        <v>226</v>
      </c>
      <c r="C601" s="55" t="s">
        <v>227</v>
      </c>
      <c r="D601" s="37"/>
      <c r="E601" s="26" t="s">
        <v>482</v>
      </c>
      <c r="F601" s="37"/>
      <c r="G601" s="56">
        <v>796</v>
      </c>
      <c r="H601" s="56" t="s">
        <v>231</v>
      </c>
      <c r="I601" s="36" t="s">
        <v>139</v>
      </c>
      <c r="J601" s="37"/>
      <c r="K601" s="37">
        <v>1</v>
      </c>
      <c r="L601" s="37">
        <v>1</v>
      </c>
      <c r="M601" s="37">
        <v>1</v>
      </c>
      <c r="N601" s="37">
        <v>1</v>
      </c>
      <c r="O601" s="37">
        <v>1</v>
      </c>
      <c r="P601" s="37">
        <v>1</v>
      </c>
      <c r="Q601" s="37">
        <v>1</v>
      </c>
      <c r="R601" s="37">
        <v>1</v>
      </c>
      <c r="S601" s="37">
        <v>1</v>
      </c>
      <c r="T601" s="37">
        <v>1</v>
      </c>
      <c r="U601" s="37">
        <v>1</v>
      </c>
      <c r="V601" s="37">
        <v>1</v>
      </c>
      <c r="W601" s="29">
        <f t="shared" si="31"/>
        <v>12</v>
      </c>
      <c r="X601" s="37"/>
      <c r="Y601" s="38">
        <f>'[8]Расчет НМЦД'!M85</f>
        <v>21.4</v>
      </c>
      <c r="Z601" s="38">
        <f t="shared" si="30"/>
        <v>266.55839999999995</v>
      </c>
      <c r="AA601" s="37"/>
      <c r="AB601" s="32" t="s">
        <v>86</v>
      </c>
      <c r="AC601" s="25" t="s">
        <v>142</v>
      </c>
      <c r="AD601" s="27" t="s">
        <v>120</v>
      </c>
      <c r="AE601" s="27"/>
      <c r="AF601" s="25" t="s">
        <v>144</v>
      </c>
      <c r="AG601" s="25" t="s">
        <v>635</v>
      </c>
      <c r="AH601" s="33" t="s">
        <v>228</v>
      </c>
      <c r="AI601" s="27" t="s">
        <v>141</v>
      </c>
    </row>
    <row r="602" spans="1:35" s="34" customFormat="1" ht="38.25" customHeight="1" x14ac:dyDescent="0.25">
      <c r="A602" s="37">
        <v>15</v>
      </c>
      <c r="B602" s="55" t="s">
        <v>226</v>
      </c>
      <c r="C602" s="55" t="s">
        <v>227</v>
      </c>
      <c r="D602" s="37"/>
      <c r="E602" s="26" t="s">
        <v>483</v>
      </c>
      <c r="F602" s="37"/>
      <c r="G602" s="56">
        <v>796</v>
      </c>
      <c r="H602" s="56" t="s">
        <v>231</v>
      </c>
      <c r="I602" s="36" t="s">
        <v>139</v>
      </c>
      <c r="J602" s="37"/>
      <c r="K602" s="37">
        <v>1</v>
      </c>
      <c r="L602" s="37">
        <v>1</v>
      </c>
      <c r="M602" s="37">
        <v>1</v>
      </c>
      <c r="N602" s="37">
        <v>1</v>
      </c>
      <c r="O602" s="37">
        <v>1</v>
      </c>
      <c r="P602" s="37">
        <v>1</v>
      </c>
      <c r="Q602" s="37">
        <v>1</v>
      </c>
      <c r="R602" s="37">
        <v>1</v>
      </c>
      <c r="S602" s="37">
        <v>1</v>
      </c>
      <c r="T602" s="37">
        <v>1</v>
      </c>
      <c r="U602" s="37">
        <v>1</v>
      </c>
      <c r="V602" s="37">
        <v>1</v>
      </c>
      <c r="W602" s="29">
        <f t="shared" si="31"/>
        <v>12</v>
      </c>
      <c r="X602" s="37"/>
      <c r="Y602" s="38">
        <f>'[8]Расчет НМЦД'!M86</f>
        <v>82.71</v>
      </c>
      <c r="Z602" s="38">
        <f t="shared" si="30"/>
        <v>1030.23576</v>
      </c>
      <c r="AA602" s="37"/>
      <c r="AB602" s="32" t="s">
        <v>86</v>
      </c>
      <c r="AC602" s="25" t="s">
        <v>142</v>
      </c>
      <c r="AD602" s="27" t="s">
        <v>120</v>
      </c>
      <c r="AE602" s="27"/>
      <c r="AF602" s="25" t="s">
        <v>144</v>
      </c>
      <c r="AG602" s="25" t="s">
        <v>635</v>
      </c>
      <c r="AH602" s="33" t="s">
        <v>228</v>
      </c>
      <c r="AI602" s="27" t="s">
        <v>141</v>
      </c>
    </row>
    <row r="603" spans="1:35" s="34" customFormat="1" ht="38.25" customHeight="1" x14ac:dyDescent="0.25">
      <c r="A603" s="37">
        <v>15</v>
      </c>
      <c r="B603" s="55" t="s">
        <v>226</v>
      </c>
      <c r="C603" s="55" t="s">
        <v>227</v>
      </c>
      <c r="D603" s="37"/>
      <c r="E603" s="26" t="s">
        <v>484</v>
      </c>
      <c r="F603" s="37"/>
      <c r="G603" s="56">
        <v>796</v>
      </c>
      <c r="H603" s="56" t="s">
        <v>231</v>
      </c>
      <c r="I603" s="36" t="s">
        <v>139</v>
      </c>
      <c r="J603" s="37"/>
      <c r="K603" s="37">
        <v>1</v>
      </c>
      <c r="L603" s="37">
        <v>1</v>
      </c>
      <c r="M603" s="37">
        <v>1</v>
      </c>
      <c r="N603" s="37">
        <v>1</v>
      </c>
      <c r="O603" s="37">
        <v>1</v>
      </c>
      <c r="P603" s="37">
        <v>1</v>
      </c>
      <c r="Q603" s="37">
        <v>1</v>
      </c>
      <c r="R603" s="37">
        <v>1</v>
      </c>
      <c r="S603" s="37">
        <v>1</v>
      </c>
      <c r="T603" s="37">
        <v>1</v>
      </c>
      <c r="U603" s="37">
        <v>1</v>
      </c>
      <c r="V603" s="37">
        <v>1</v>
      </c>
      <c r="W603" s="29">
        <f t="shared" si="31"/>
        <v>12</v>
      </c>
      <c r="X603" s="37"/>
      <c r="Y603" s="38">
        <f>'[8]Расчет НМЦД'!M87</f>
        <v>16.28</v>
      </c>
      <c r="Z603" s="38">
        <f t="shared" si="30"/>
        <v>202.78368000000003</v>
      </c>
      <c r="AA603" s="37"/>
      <c r="AB603" s="32" t="s">
        <v>86</v>
      </c>
      <c r="AC603" s="25" t="s">
        <v>142</v>
      </c>
      <c r="AD603" s="27" t="s">
        <v>120</v>
      </c>
      <c r="AE603" s="27"/>
      <c r="AF603" s="25" t="s">
        <v>144</v>
      </c>
      <c r="AG603" s="25" t="s">
        <v>635</v>
      </c>
      <c r="AH603" s="33" t="s">
        <v>228</v>
      </c>
      <c r="AI603" s="27" t="s">
        <v>141</v>
      </c>
    </row>
    <row r="604" spans="1:35" s="34" customFormat="1" ht="38.25" customHeight="1" x14ac:dyDescent="0.25">
      <c r="A604" s="37">
        <v>15</v>
      </c>
      <c r="B604" s="55" t="s">
        <v>226</v>
      </c>
      <c r="C604" s="55" t="s">
        <v>227</v>
      </c>
      <c r="D604" s="37"/>
      <c r="E604" s="26" t="s">
        <v>485</v>
      </c>
      <c r="F604" s="37"/>
      <c r="G604" s="56">
        <v>796</v>
      </c>
      <c r="H604" s="56" t="s">
        <v>231</v>
      </c>
      <c r="I604" s="36" t="s">
        <v>139</v>
      </c>
      <c r="J604" s="37"/>
      <c r="K604" s="37">
        <v>50</v>
      </c>
      <c r="L604" s="37">
        <v>50</v>
      </c>
      <c r="M604" s="37">
        <v>50</v>
      </c>
      <c r="N604" s="37">
        <v>50</v>
      </c>
      <c r="O604" s="37">
        <v>50</v>
      </c>
      <c r="P604" s="37">
        <v>50</v>
      </c>
      <c r="Q604" s="37">
        <v>50</v>
      </c>
      <c r="R604" s="37">
        <v>50</v>
      </c>
      <c r="S604" s="37">
        <v>50</v>
      </c>
      <c r="T604" s="37">
        <v>50</v>
      </c>
      <c r="U604" s="37">
        <v>50</v>
      </c>
      <c r="V604" s="37">
        <v>50</v>
      </c>
      <c r="W604" s="29">
        <f t="shared" si="31"/>
        <v>600</v>
      </c>
      <c r="X604" s="37"/>
      <c r="Y604" s="38">
        <f>'[8]Расчет НМЦД'!M88</f>
        <v>27.87</v>
      </c>
      <c r="Z604" s="38">
        <f t="shared" si="30"/>
        <v>17357.436000000002</v>
      </c>
      <c r="AA604" s="37"/>
      <c r="AB604" s="32" t="s">
        <v>86</v>
      </c>
      <c r="AC604" s="25" t="s">
        <v>142</v>
      </c>
      <c r="AD604" s="27" t="s">
        <v>120</v>
      </c>
      <c r="AE604" s="27"/>
      <c r="AF604" s="25" t="s">
        <v>144</v>
      </c>
      <c r="AG604" s="25" t="s">
        <v>635</v>
      </c>
      <c r="AH604" s="33" t="s">
        <v>228</v>
      </c>
      <c r="AI604" s="27" t="s">
        <v>141</v>
      </c>
    </row>
    <row r="605" spans="1:35" s="34" customFormat="1" ht="38.25" customHeight="1" x14ac:dyDescent="0.25">
      <c r="A605" s="37">
        <v>15</v>
      </c>
      <c r="B605" s="55" t="s">
        <v>226</v>
      </c>
      <c r="C605" s="55" t="s">
        <v>227</v>
      </c>
      <c r="D605" s="37"/>
      <c r="E605" s="26" t="s">
        <v>486</v>
      </c>
      <c r="F605" s="37"/>
      <c r="G605" s="56">
        <v>796</v>
      </c>
      <c r="H605" s="56" t="s">
        <v>231</v>
      </c>
      <c r="I605" s="36" t="s">
        <v>139</v>
      </c>
      <c r="J605" s="37"/>
      <c r="K605" s="37">
        <v>5</v>
      </c>
      <c r="L605" s="37">
        <v>5</v>
      </c>
      <c r="M605" s="37">
        <v>5</v>
      </c>
      <c r="N605" s="37">
        <v>5</v>
      </c>
      <c r="O605" s="37">
        <v>5</v>
      </c>
      <c r="P605" s="37">
        <v>5</v>
      </c>
      <c r="Q605" s="37">
        <v>5</v>
      </c>
      <c r="R605" s="37">
        <v>5</v>
      </c>
      <c r="S605" s="37">
        <v>5</v>
      </c>
      <c r="T605" s="37">
        <v>5</v>
      </c>
      <c r="U605" s="37">
        <v>5</v>
      </c>
      <c r="V605" s="37">
        <v>5</v>
      </c>
      <c r="W605" s="29">
        <f t="shared" si="31"/>
        <v>60</v>
      </c>
      <c r="X605" s="37"/>
      <c r="Y605" s="38">
        <f>'[8]Расчет НМЦД'!M89</f>
        <v>43.63</v>
      </c>
      <c r="Z605" s="38">
        <f t="shared" si="30"/>
        <v>2717.2764000000002</v>
      </c>
      <c r="AA605" s="37"/>
      <c r="AB605" s="32" t="s">
        <v>86</v>
      </c>
      <c r="AC605" s="25" t="s">
        <v>142</v>
      </c>
      <c r="AD605" s="27" t="s">
        <v>120</v>
      </c>
      <c r="AE605" s="27"/>
      <c r="AF605" s="25" t="s">
        <v>144</v>
      </c>
      <c r="AG605" s="25" t="s">
        <v>635</v>
      </c>
      <c r="AH605" s="33" t="s">
        <v>228</v>
      </c>
      <c r="AI605" s="27" t="s">
        <v>141</v>
      </c>
    </row>
    <row r="606" spans="1:35" s="34" customFormat="1" ht="38.25" customHeight="1" x14ac:dyDescent="0.25">
      <c r="A606" s="37">
        <v>15</v>
      </c>
      <c r="B606" s="55" t="s">
        <v>226</v>
      </c>
      <c r="C606" s="55" t="s">
        <v>227</v>
      </c>
      <c r="D606" s="37"/>
      <c r="E606" s="26" t="s">
        <v>487</v>
      </c>
      <c r="F606" s="37"/>
      <c r="G606" s="56">
        <v>796</v>
      </c>
      <c r="H606" s="56" t="s">
        <v>231</v>
      </c>
      <c r="I606" s="36" t="s">
        <v>139</v>
      </c>
      <c r="J606" s="37"/>
      <c r="K606" s="37">
        <v>5</v>
      </c>
      <c r="L606" s="37">
        <v>5</v>
      </c>
      <c r="M606" s="37">
        <v>5</v>
      </c>
      <c r="N606" s="37">
        <v>5</v>
      </c>
      <c r="O606" s="37">
        <v>5</v>
      </c>
      <c r="P606" s="37">
        <v>5</v>
      </c>
      <c r="Q606" s="37">
        <v>5</v>
      </c>
      <c r="R606" s="37">
        <v>5</v>
      </c>
      <c r="S606" s="37">
        <v>5</v>
      </c>
      <c r="T606" s="37">
        <v>5</v>
      </c>
      <c r="U606" s="37">
        <v>5</v>
      </c>
      <c r="V606" s="37">
        <v>5</v>
      </c>
      <c r="W606" s="29">
        <f t="shared" si="31"/>
        <v>60</v>
      </c>
      <c r="X606" s="37"/>
      <c r="Y606" s="38">
        <f>'[8]Расчет НМЦД'!M90</f>
        <v>37.380000000000003</v>
      </c>
      <c r="Z606" s="38">
        <f t="shared" si="30"/>
        <v>2328.0264000000002</v>
      </c>
      <c r="AA606" s="37"/>
      <c r="AB606" s="32" t="s">
        <v>86</v>
      </c>
      <c r="AC606" s="25" t="s">
        <v>142</v>
      </c>
      <c r="AD606" s="27" t="s">
        <v>120</v>
      </c>
      <c r="AE606" s="27"/>
      <c r="AF606" s="25" t="s">
        <v>144</v>
      </c>
      <c r="AG606" s="25" t="s">
        <v>635</v>
      </c>
      <c r="AH606" s="33" t="s">
        <v>228</v>
      </c>
      <c r="AI606" s="27" t="s">
        <v>141</v>
      </c>
    </row>
    <row r="607" spans="1:35" s="34" customFormat="1" ht="38.25" customHeight="1" x14ac:dyDescent="0.25">
      <c r="A607" s="37">
        <v>15</v>
      </c>
      <c r="B607" s="55" t="s">
        <v>226</v>
      </c>
      <c r="C607" s="55" t="s">
        <v>227</v>
      </c>
      <c r="D607" s="37"/>
      <c r="E607" s="26" t="s">
        <v>488</v>
      </c>
      <c r="F607" s="37"/>
      <c r="G607" s="56">
        <v>796</v>
      </c>
      <c r="H607" s="56" t="s">
        <v>231</v>
      </c>
      <c r="I607" s="36" t="s">
        <v>139</v>
      </c>
      <c r="J607" s="37"/>
      <c r="K607" s="37">
        <v>4</v>
      </c>
      <c r="L607" s="37">
        <v>4</v>
      </c>
      <c r="M607" s="37">
        <v>4</v>
      </c>
      <c r="N607" s="37">
        <v>4</v>
      </c>
      <c r="O607" s="37">
        <v>4</v>
      </c>
      <c r="P607" s="37">
        <v>4</v>
      </c>
      <c r="Q607" s="37">
        <v>4</v>
      </c>
      <c r="R607" s="37">
        <v>4</v>
      </c>
      <c r="S607" s="37">
        <v>4</v>
      </c>
      <c r="T607" s="37">
        <v>4</v>
      </c>
      <c r="U607" s="37">
        <v>4</v>
      </c>
      <c r="V607" s="37">
        <v>4</v>
      </c>
      <c r="W607" s="29">
        <f t="shared" si="31"/>
        <v>48</v>
      </c>
      <c r="X607" s="37"/>
      <c r="Y607" s="38">
        <f>'[8]Расчет НМЦД'!M91</f>
        <v>84.65</v>
      </c>
      <c r="Z607" s="38">
        <f t="shared" si="30"/>
        <v>4217.6016000000009</v>
      </c>
      <c r="AA607" s="37"/>
      <c r="AB607" s="32" t="s">
        <v>86</v>
      </c>
      <c r="AC607" s="25" t="s">
        <v>142</v>
      </c>
      <c r="AD607" s="27" t="s">
        <v>120</v>
      </c>
      <c r="AE607" s="27"/>
      <c r="AF607" s="25" t="s">
        <v>144</v>
      </c>
      <c r="AG607" s="25" t="s">
        <v>635</v>
      </c>
      <c r="AH607" s="33" t="s">
        <v>228</v>
      </c>
      <c r="AI607" s="27" t="s">
        <v>141</v>
      </c>
    </row>
    <row r="608" spans="1:35" s="34" customFormat="1" ht="38.25" customHeight="1" x14ac:dyDescent="0.25">
      <c r="A608" s="37">
        <v>15</v>
      </c>
      <c r="B608" s="55" t="s">
        <v>226</v>
      </c>
      <c r="C608" s="55" t="s">
        <v>227</v>
      </c>
      <c r="D608" s="37"/>
      <c r="E608" s="26" t="s">
        <v>489</v>
      </c>
      <c r="F608" s="37"/>
      <c r="G608" s="56">
        <v>796</v>
      </c>
      <c r="H608" s="56" t="s">
        <v>231</v>
      </c>
      <c r="I608" s="36" t="s">
        <v>139</v>
      </c>
      <c r="J608" s="37"/>
      <c r="K608" s="37">
        <v>1</v>
      </c>
      <c r="L608" s="37">
        <v>1</v>
      </c>
      <c r="M608" s="37"/>
      <c r="N608" s="37"/>
      <c r="O608" s="37"/>
      <c r="P608" s="37"/>
      <c r="Q608" s="37"/>
      <c r="R608" s="37"/>
      <c r="S608" s="37"/>
      <c r="T608" s="37"/>
      <c r="U608" s="37">
        <v>1</v>
      </c>
      <c r="V608" s="37">
        <v>1</v>
      </c>
      <c r="W608" s="29">
        <f t="shared" si="31"/>
        <v>4</v>
      </c>
      <c r="X608" s="37"/>
      <c r="Y608" s="38">
        <f>'[8]Расчет НМЦД'!M92</f>
        <v>293.45999999999998</v>
      </c>
      <c r="Z608" s="38">
        <f t="shared" si="30"/>
        <v>1218.4459199999999</v>
      </c>
      <c r="AA608" s="37"/>
      <c r="AB608" s="32" t="s">
        <v>86</v>
      </c>
      <c r="AC608" s="25" t="s">
        <v>142</v>
      </c>
      <c r="AD608" s="27" t="s">
        <v>120</v>
      </c>
      <c r="AE608" s="27"/>
      <c r="AF608" s="25" t="s">
        <v>144</v>
      </c>
      <c r="AG608" s="25" t="s">
        <v>635</v>
      </c>
      <c r="AH608" s="33" t="s">
        <v>228</v>
      </c>
      <c r="AI608" s="27" t="s">
        <v>141</v>
      </c>
    </row>
    <row r="609" spans="1:35" s="34" customFormat="1" ht="38.25" customHeight="1" x14ac:dyDescent="0.25">
      <c r="A609" s="37">
        <v>15</v>
      </c>
      <c r="B609" s="55" t="s">
        <v>226</v>
      </c>
      <c r="C609" s="55" t="s">
        <v>227</v>
      </c>
      <c r="D609" s="37"/>
      <c r="E609" s="26" t="s">
        <v>490</v>
      </c>
      <c r="F609" s="37"/>
      <c r="G609" s="56">
        <v>796</v>
      </c>
      <c r="H609" s="56" t="s">
        <v>231</v>
      </c>
      <c r="I609" s="36" t="s">
        <v>139</v>
      </c>
      <c r="J609" s="37"/>
      <c r="K609" s="37">
        <v>12</v>
      </c>
      <c r="L609" s="37">
        <v>12</v>
      </c>
      <c r="M609" s="37">
        <v>12</v>
      </c>
      <c r="N609" s="37">
        <v>12</v>
      </c>
      <c r="O609" s="37">
        <v>12</v>
      </c>
      <c r="P609" s="37">
        <v>12</v>
      </c>
      <c r="Q609" s="37">
        <v>12</v>
      </c>
      <c r="R609" s="37">
        <v>12</v>
      </c>
      <c r="S609" s="37">
        <v>12</v>
      </c>
      <c r="T609" s="37">
        <v>12</v>
      </c>
      <c r="U609" s="37">
        <v>12</v>
      </c>
      <c r="V609" s="37">
        <v>12</v>
      </c>
      <c r="W609" s="29">
        <f t="shared" si="31"/>
        <v>144</v>
      </c>
      <c r="X609" s="37"/>
      <c r="Y609" s="38">
        <f>'[8]Расчет НМЦД'!M93</f>
        <v>33.380000000000003</v>
      </c>
      <c r="Z609" s="38">
        <f t="shared" si="30"/>
        <v>4989.37536</v>
      </c>
      <c r="AA609" s="37"/>
      <c r="AB609" s="32" t="s">
        <v>86</v>
      </c>
      <c r="AC609" s="25" t="s">
        <v>142</v>
      </c>
      <c r="AD609" s="27" t="s">
        <v>120</v>
      </c>
      <c r="AE609" s="27"/>
      <c r="AF609" s="25" t="s">
        <v>144</v>
      </c>
      <c r="AG609" s="25" t="s">
        <v>635</v>
      </c>
      <c r="AH609" s="33" t="s">
        <v>228</v>
      </c>
      <c r="AI609" s="27" t="s">
        <v>141</v>
      </c>
    </row>
    <row r="610" spans="1:35" s="34" customFormat="1" ht="38.25" customHeight="1" x14ac:dyDescent="0.25">
      <c r="A610" s="37">
        <v>15</v>
      </c>
      <c r="B610" s="55" t="s">
        <v>226</v>
      </c>
      <c r="C610" s="55" t="s">
        <v>227</v>
      </c>
      <c r="D610" s="37"/>
      <c r="E610" s="26" t="s">
        <v>491</v>
      </c>
      <c r="F610" s="37"/>
      <c r="G610" s="56">
        <v>796</v>
      </c>
      <c r="H610" s="56" t="s">
        <v>231</v>
      </c>
      <c r="I610" s="36" t="s">
        <v>139</v>
      </c>
      <c r="J610" s="37"/>
      <c r="K610" s="37">
        <v>30</v>
      </c>
      <c r="L610" s="37">
        <v>30</v>
      </c>
      <c r="M610" s="37">
        <v>30</v>
      </c>
      <c r="N610" s="37">
        <v>30</v>
      </c>
      <c r="O610" s="37">
        <v>30</v>
      </c>
      <c r="P610" s="37">
        <v>30</v>
      </c>
      <c r="Q610" s="37">
        <v>30</v>
      </c>
      <c r="R610" s="37">
        <v>30</v>
      </c>
      <c r="S610" s="37">
        <v>30</v>
      </c>
      <c r="T610" s="37">
        <v>30</v>
      </c>
      <c r="U610" s="37">
        <v>30</v>
      </c>
      <c r="V610" s="37">
        <v>30</v>
      </c>
      <c r="W610" s="29">
        <f t="shared" si="31"/>
        <v>360</v>
      </c>
      <c r="X610" s="37"/>
      <c r="Y610" s="38">
        <f>'[8]Расчет НМЦД'!M94</f>
        <v>30.13</v>
      </c>
      <c r="Z610" s="38">
        <f t="shared" si="30"/>
        <v>11258.9784</v>
      </c>
      <c r="AA610" s="37"/>
      <c r="AB610" s="32" t="s">
        <v>86</v>
      </c>
      <c r="AC610" s="25" t="s">
        <v>142</v>
      </c>
      <c r="AD610" s="27" t="s">
        <v>120</v>
      </c>
      <c r="AE610" s="27"/>
      <c r="AF610" s="25" t="s">
        <v>144</v>
      </c>
      <c r="AG610" s="25" t="s">
        <v>635</v>
      </c>
      <c r="AH610" s="33" t="s">
        <v>228</v>
      </c>
      <c r="AI610" s="27" t="s">
        <v>141</v>
      </c>
    </row>
    <row r="611" spans="1:35" s="34" customFormat="1" ht="38.25" customHeight="1" x14ac:dyDescent="0.25">
      <c r="A611" s="37">
        <v>15</v>
      </c>
      <c r="B611" s="55" t="s">
        <v>226</v>
      </c>
      <c r="C611" s="55" t="s">
        <v>227</v>
      </c>
      <c r="D611" s="37"/>
      <c r="E611" s="26" t="s">
        <v>492</v>
      </c>
      <c r="F611" s="37"/>
      <c r="G611" s="56">
        <v>796</v>
      </c>
      <c r="H611" s="56" t="s">
        <v>231</v>
      </c>
      <c r="I611" s="36" t="s">
        <v>139</v>
      </c>
      <c r="J611" s="37"/>
      <c r="K611" s="37">
        <v>10</v>
      </c>
      <c r="L611" s="37">
        <v>10</v>
      </c>
      <c r="M611" s="37">
        <v>10</v>
      </c>
      <c r="N611" s="37">
        <v>10</v>
      </c>
      <c r="O611" s="37">
        <v>10</v>
      </c>
      <c r="P611" s="37">
        <v>10</v>
      </c>
      <c r="Q611" s="37">
        <v>10</v>
      </c>
      <c r="R611" s="37">
        <v>10</v>
      </c>
      <c r="S611" s="37">
        <v>10</v>
      </c>
      <c r="T611" s="37">
        <v>10</v>
      </c>
      <c r="U611" s="37">
        <v>10</v>
      </c>
      <c r="V611" s="37">
        <v>10</v>
      </c>
      <c r="W611" s="29">
        <f t="shared" si="31"/>
        <v>120</v>
      </c>
      <c r="X611" s="37"/>
      <c r="Y611" s="38">
        <f>'[8]Расчет НМЦД'!M95</f>
        <v>86.28</v>
      </c>
      <c r="Z611" s="38">
        <f t="shared" si="30"/>
        <v>10747.0368</v>
      </c>
      <c r="AA611" s="37"/>
      <c r="AB611" s="32" t="s">
        <v>86</v>
      </c>
      <c r="AC611" s="25" t="s">
        <v>142</v>
      </c>
      <c r="AD611" s="27" t="s">
        <v>120</v>
      </c>
      <c r="AE611" s="27"/>
      <c r="AF611" s="25" t="s">
        <v>144</v>
      </c>
      <c r="AG611" s="25" t="s">
        <v>635</v>
      </c>
      <c r="AH611" s="33" t="s">
        <v>228</v>
      </c>
      <c r="AI611" s="27" t="s">
        <v>141</v>
      </c>
    </row>
    <row r="612" spans="1:35" s="34" customFormat="1" ht="38.25" customHeight="1" x14ac:dyDescent="0.25">
      <c r="A612" s="37">
        <v>15</v>
      </c>
      <c r="B612" s="55" t="s">
        <v>226</v>
      </c>
      <c r="C612" s="55" t="s">
        <v>227</v>
      </c>
      <c r="D612" s="37"/>
      <c r="E612" s="26" t="s">
        <v>210</v>
      </c>
      <c r="F612" s="37"/>
      <c r="G612" s="56">
        <v>796</v>
      </c>
      <c r="H612" s="56" t="s">
        <v>231</v>
      </c>
      <c r="I612" s="36" t="s">
        <v>139</v>
      </c>
      <c r="J612" s="37"/>
      <c r="K612" s="37">
        <v>10</v>
      </c>
      <c r="L612" s="37">
        <v>10</v>
      </c>
      <c r="M612" s="37">
        <v>10</v>
      </c>
      <c r="N612" s="37">
        <v>10</v>
      </c>
      <c r="O612" s="37">
        <v>10</v>
      </c>
      <c r="P612" s="37">
        <v>10</v>
      </c>
      <c r="Q612" s="37">
        <v>10</v>
      </c>
      <c r="R612" s="37">
        <v>10</v>
      </c>
      <c r="S612" s="37">
        <v>10</v>
      </c>
      <c r="T612" s="37">
        <v>10</v>
      </c>
      <c r="U612" s="37">
        <v>10</v>
      </c>
      <c r="V612" s="37">
        <v>10</v>
      </c>
      <c r="W612" s="29">
        <f t="shared" si="31"/>
        <v>120</v>
      </c>
      <c r="X612" s="37"/>
      <c r="Y612" s="38">
        <f>'[8]Расчет НМЦД'!M96</f>
        <v>15.11</v>
      </c>
      <c r="Z612" s="38">
        <f t="shared" si="30"/>
        <v>1882.1016</v>
      </c>
      <c r="AA612" s="37"/>
      <c r="AB612" s="32" t="s">
        <v>86</v>
      </c>
      <c r="AC612" s="25" t="s">
        <v>142</v>
      </c>
      <c r="AD612" s="27" t="s">
        <v>120</v>
      </c>
      <c r="AE612" s="27"/>
      <c r="AF612" s="25" t="s">
        <v>144</v>
      </c>
      <c r="AG612" s="25" t="s">
        <v>635</v>
      </c>
      <c r="AH612" s="33" t="s">
        <v>228</v>
      </c>
      <c r="AI612" s="27" t="s">
        <v>141</v>
      </c>
    </row>
    <row r="613" spans="1:35" s="34" customFormat="1" ht="38.25" customHeight="1" x14ac:dyDescent="0.25">
      <c r="A613" s="37">
        <v>15</v>
      </c>
      <c r="B613" s="55" t="s">
        <v>226</v>
      </c>
      <c r="C613" s="55" t="s">
        <v>227</v>
      </c>
      <c r="D613" s="37"/>
      <c r="E613" s="26" t="s">
        <v>211</v>
      </c>
      <c r="F613" s="37"/>
      <c r="G613" s="56">
        <v>796</v>
      </c>
      <c r="H613" s="56" t="s">
        <v>231</v>
      </c>
      <c r="I613" s="36" t="s">
        <v>139</v>
      </c>
      <c r="J613" s="37"/>
      <c r="K613" s="37">
        <v>3</v>
      </c>
      <c r="L613" s="37">
        <v>3</v>
      </c>
      <c r="M613" s="37">
        <v>3</v>
      </c>
      <c r="N613" s="37">
        <v>3</v>
      </c>
      <c r="O613" s="37">
        <v>3</v>
      </c>
      <c r="P613" s="37">
        <v>3</v>
      </c>
      <c r="Q613" s="37">
        <v>3</v>
      </c>
      <c r="R613" s="37">
        <v>3</v>
      </c>
      <c r="S613" s="37">
        <v>3</v>
      </c>
      <c r="T613" s="37">
        <v>3</v>
      </c>
      <c r="U613" s="37">
        <v>3</v>
      </c>
      <c r="V613" s="37">
        <v>3</v>
      </c>
      <c r="W613" s="29">
        <f t="shared" si="31"/>
        <v>36</v>
      </c>
      <c r="X613" s="37"/>
      <c r="Y613" s="38">
        <f>'[8]Расчет НМЦД'!M97</f>
        <v>33.18</v>
      </c>
      <c r="Z613" s="38">
        <f t="shared" si="30"/>
        <v>1239.87024</v>
      </c>
      <c r="AA613" s="37"/>
      <c r="AB613" s="32" t="s">
        <v>86</v>
      </c>
      <c r="AC613" s="25" t="s">
        <v>142</v>
      </c>
      <c r="AD613" s="27" t="s">
        <v>120</v>
      </c>
      <c r="AE613" s="27"/>
      <c r="AF613" s="25" t="s">
        <v>144</v>
      </c>
      <c r="AG613" s="25" t="s">
        <v>635</v>
      </c>
      <c r="AH613" s="33" t="s">
        <v>228</v>
      </c>
      <c r="AI613" s="27" t="s">
        <v>141</v>
      </c>
    </row>
    <row r="614" spans="1:35" s="34" customFormat="1" ht="38.25" customHeight="1" x14ac:dyDescent="0.25">
      <c r="A614" s="37">
        <v>15</v>
      </c>
      <c r="B614" s="55" t="s">
        <v>226</v>
      </c>
      <c r="C614" s="55" t="s">
        <v>227</v>
      </c>
      <c r="D614" s="37"/>
      <c r="E614" s="26" t="s">
        <v>493</v>
      </c>
      <c r="F614" s="37"/>
      <c r="G614" s="56">
        <v>796</v>
      </c>
      <c r="H614" s="56" t="s">
        <v>231</v>
      </c>
      <c r="I614" s="36" t="s">
        <v>139</v>
      </c>
      <c r="J614" s="37"/>
      <c r="K614" s="37">
        <v>3</v>
      </c>
      <c r="L614" s="37">
        <v>3</v>
      </c>
      <c r="M614" s="37">
        <v>3</v>
      </c>
      <c r="N614" s="37">
        <v>3</v>
      </c>
      <c r="O614" s="37">
        <v>3</v>
      </c>
      <c r="P614" s="37">
        <v>3</v>
      </c>
      <c r="Q614" s="37">
        <v>3</v>
      </c>
      <c r="R614" s="37">
        <v>3</v>
      </c>
      <c r="S614" s="37">
        <v>3</v>
      </c>
      <c r="T614" s="37">
        <v>3</v>
      </c>
      <c r="U614" s="37">
        <v>3</v>
      </c>
      <c r="V614" s="37">
        <v>3</v>
      </c>
      <c r="W614" s="29">
        <f t="shared" si="31"/>
        <v>36</v>
      </c>
      <c r="X614" s="37"/>
      <c r="Y614" s="38">
        <f>'[8]Расчет НМЦД'!M98</f>
        <v>31.86</v>
      </c>
      <c r="Z614" s="38">
        <f t="shared" si="30"/>
        <v>1190.54448</v>
      </c>
      <c r="AA614" s="37"/>
      <c r="AB614" s="32" t="s">
        <v>86</v>
      </c>
      <c r="AC614" s="25" t="s">
        <v>142</v>
      </c>
      <c r="AD614" s="27" t="s">
        <v>120</v>
      </c>
      <c r="AE614" s="27"/>
      <c r="AF614" s="25" t="s">
        <v>144</v>
      </c>
      <c r="AG614" s="25" t="s">
        <v>635</v>
      </c>
      <c r="AH614" s="33" t="s">
        <v>228</v>
      </c>
      <c r="AI614" s="27" t="s">
        <v>141</v>
      </c>
    </row>
    <row r="615" spans="1:35" s="34" customFormat="1" ht="38.25" customHeight="1" x14ac:dyDescent="0.25">
      <c r="A615" s="37">
        <v>15</v>
      </c>
      <c r="B615" s="55" t="s">
        <v>226</v>
      </c>
      <c r="C615" s="55" t="s">
        <v>227</v>
      </c>
      <c r="D615" s="37"/>
      <c r="E615" s="26" t="s">
        <v>202</v>
      </c>
      <c r="F615" s="37"/>
      <c r="G615" s="56">
        <v>796</v>
      </c>
      <c r="H615" s="56" t="s">
        <v>231</v>
      </c>
      <c r="I615" s="36" t="s">
        <v>139</v>
      </c>
      <c r="J615" s="37"/>
      <c r="K615" s="37">
        <v>100</v>
      </c>
      <c r="L615" s="37"/>
      <c r="M615" s="37"/>
      <c r="N615" s="37"/>
      <c r="O615" s="37">
        <v>100</v>
      </c>
      <c r="P615" s="37"/>
      <c r="Q615" s="37"/>
      <c r="R615" s="37"/>
      <c r="S615" s="37"/>
      <c r="T615" s="37">
        <v>100</v>
      </c>
      <c r="U615" s="37"/>
      <c r="V615" s="37">
        <v>1</v>
      </c>
      <c r="W615" s="29">
        <f t="shared" si="31"/>
        <v>301</v>
      </c>
      <c r="X615" s="37"/>
      <c r="Y615" s="38">
        <f>'[8]Расчет НМЦД'!M99</f>
        <v>82.28</v>
      </c>
      <c r="Z615" s="38">
        <f t="shared" si="30"/>
        <v>25707.398639999999</v>
      </c>
      <c r="AA615" s="37"/>
      <c r="AB615" s="32" t="s">
        <v>86</v>
      </c>
      <c r="AC615" s="25" t="s">
        <v>142</v>
      </c>
      <c r="AD615" s="27" t="s">
        <v>120</v>
      </c>
      <c r="AE615" s="27"/>
      <c r="AF615" s="25" t="s">
        <v>144</v>
      </c>
      <c r="AG615" s="25" t="s">
        <v>635</v>
      </c>
      <c r="AH615" s="33" t="s">
        <v>228</v>
      </c>
      <c r="AI615" s="27" t="s">
        <v>141</v>
      </c>
    </row>
    <row r="616" spans="1:35" s="34" customFormat="1" ht="38.25" customHeight="1" x14ac:dyDescent="0.25">
      <c r="A616" s="37">
        <v>15</v>
      </c>
      <c r="B616" s="55" t="s">
        <v>226</v>
      </c>
      <c r="C616" s="55" t="s">
        <v>227</v>
      </c>
      <c r="D616" s="37"/>
      <c r="E616" s="26" t="s">
        <v>203</v>
      </c>
      <c r="F616" s="37"/>
      <c r="G616" s="56">
        <v>796</v>
      </c>
      <c r="H616" s="56" t="s">
        <v>231</v>
      </c>
      <c r="I616" s="36" t="s">
        <v>139</v>
      </c>
      <c r="J616" s="37"/>
      <c r="K616" s="37">
        <v>100</v>
      </c>
      <c r="L616" s="37"/>
      <c r="M616" s="37"/>
      <c r="N616" s="37"/>
      <c r="O616" s="37">
        <v>100</v>
      </c>
      <c r="P616" s="37"/>
      <c r="Q616" s="37"/>
      <c r="R616" s="37"/>
      <c r="S616" s="37"/>
      <c r="T616" s="37">
        <v>100</v>
      </c>
      <c r="U616" s="37"/>
      <c r="V616" s="37">
        <v>1</v>
      </c>
      <c r="W616" s="29">
        <f t="shared" si="31"/>
        <v>301</v>
      </c>
      <c r="X616" s="37"/>
      <c r="Y616" s="38">
        <f>'[8]Расчет НМЦД'!M100</f>
        <v>29.2</v>
      </c>
      <c r="Z616" s="38">
        <f t="shared" si="30"/>
        <v>9123.1895999999997</v>
      </c>
      <c r="AA616" s="37"/>
      <c r="AB616" s="32" t="s">
        <v>86</v>
      </c>
      <c r="AC616" s="25" t="s">
        <v>142</v>
      </c>
      <c r="AD616" s="27" t="s">
        <v>120</v>
      </c>
      <c r="AE616" s="27"/>
      <c r="AF616" s="25" t="s">
        <v>144</v>
      </c>
      <c r="AG616" s="25" t="s">
        <v>635</v>
      </c>
      <c r="AH616" s="33" t="s">
        <v>228</v>
      </c>
      <c r="AI616" s="27" t="s">
        <v>141</v>
      </c>
    </row>
    <row r="617" spans="1:35" s="34" customFormat="1" ht="38.25" customHeight="1" x14ac:dyDescent="0.25">
      <c r="A617" s="37">
        <v>15</v>
      </c>
      <c r="B617" s="55" t="s">
        <v>226</v>
      </c>
      <c r="C617" s="55" t="s">
        <v>227</v>
      </c>
      <c r="D617" s="37"/>
      <c r="E617" s="26" t="s">
        <v>494</v>
      </c>
      <c r="F617" s="37"/>
      <c r="G617" s="56">
        <v>796</v>
      </c>
      <c r="H617" s="56" t="s">
        <v>231</v>
      </c>
      <c r="I617" s="36" t="s">
        <v>139</v>
      </c>
      <c r="J617" s="37"/>
      <c r="K617" s="37">
        <v>12</v>
      </c>
      <c r="L617" s="37">
        <v>12</v>
      </c>
      <c r="M617" s="37">
        <v>12</v>
      </c>
      <c r="N617" s="37">
        <v>12</v>
      </c>
      <c r="O617" s="37">
        <v>1</v>
      </c>
      <c r="P617" s="37">
        <v>1</v>
      </c>
      <c r="Q617" s="37">
        <v>1</v>
      </c>
      <c r="R617" s="37">
        <v>1</v>
      </c>
      <c r="S617" s="37">
        <v>1</v>
      </c>
      <c r="T617" s="37">
        <v>1</v>
      </c>
      <c r="U617" s="37">
        <v>1</v>
      </c>
      <c r="V617" s="37">
        <v>1</v>
      </c>
      <c r="W617" s="29">
        <f t="shared" si="31"/>
        <v>56</v>
      </c>
      <c r="X617" s="37"/>
      <c r="Y617" s="38">
        <f>'[8]Расчет НМЦД'!M101</f>
        <v>98.3</v>
      </c>
      <c r="Z617" s="38">
        <f t="shared" si="30"/>
        <v>5713.9824000000008</v>
      </c>
      <c r="AA617" s="37"/>
      <c r="AB617" s="32" t="s">
        <v>86</v>
      </c>
      <c r="AC617" s="25" t="s">
        <v>142</v>
      </c>
      <c r="AD617" s="27" t="s">
        <v>120</v>
      </c>
      <c r="AE617" s="27"/>
      <c r="AF617" s="25" t="s">
        <v>144</v>
      </c>
      <c r="AG617" s="25" t="s">
        <v>635</v>
      </c>
      <c r="AH617" s="33" t="s">
        <v>228</v>
      </c>
      <c r="AI617" s="27" t="s">
        <v>141</v>
      </c>
    </row>
    <row r="618" spans="1:35" s="34" customFormat="1" ht="38.25" customHeight="1" x14ac:dyDescent="0.25">
      <c r="A618" s="37">
        <v>15</v>
      </c>
      <c r="B618" s="55" t="s">
        <v>226</v>
      </c>
      <c r="C618" s="55" t="s">
        <v>227</v>
      </c>
      <c r="D618" s="37"/>
      <c r="E618" s="26" t="s">
        <v>495</v>
      </c>
      <c r="F618" s="37"/>
      <c r="G618" s="56">
        <v>796</v>
      </c>
      <c r="H618" s="56" t="s">
        <v>231</v>
      </c>
      <c r="I618" s="36" t="s">
        <v>139</v>
      </c>
      <c r="J618" s="37"/>
      <c r="K618" s="37">
        <v>15</v>
      </c>
      <c r="L618" s="37">
        <v>15</v>
      </c>
      <c r="M618" s="37">
        <v>15</v>
      </c>
      <c r="N618" s="37"/>
      <c r="O618" s="37"/>
      <c r="P618" s="37"/>
      <c r="Q618" s="37"/>
      <c r="R618" s="37"/>
      <c r="S618" s="37"/>
      <c r="T618" s="37"/>
      <c r="U618" s="37"/>
      <c r="V618" s="37">
        <v>1</v>
      </c>
      <c r="W618" s="29">
        <f t="shared" si="31"/>
        <v>46</v>
      </c>
      <c r="X618" s="37"/>
      <c r="Y618" s="38">
        <f>'[8]Расчет НМЦД'!M102</f>
        <v>83.56</v>
      </c>
      <c r="Z618" s="38">
        <f t="shared" si="30"/>
        <v>3989.8228800000002</v>
      </c>
      <c r="AA618" s="37"/>
      <c r="AB618" s="32" t="s">
        <v>86</v>
      </c>
      <c r="AC618" s="25" t="s">
        <v>142</v>
      </c>
      <c r="AD618" s="27" t="s">
        <v>120</v>
      </c>
      <c r="AE618" s="27"/>
      <c r="AF618" s="25" t="s">
        <v>144</v>
      </c>
      <c r="AG618" s="25" t="s">
        <v>635</v>
      </c>
      <c r="AH618" s="33" t="s">
        <v>228</v>
      </c>
      <c r="AI618" s="27" t="s">
        <v>141</v>
      </c>
    </row>
    <row r="619" spans="1:35" s="34" customFormat="1" ht="38.25" customHeight="1" x14ac:dyDescent="0.25">
      <c r="A619" s="37">
        <v>15</v>
      </c>
      <c r="B619" s="55" t="s">
        <v>226</v>
      </c>
      <c r="C619" s="55" t="s">
        <v>227</v>
      </c>
      <c r="D619" s="37"/>
      <c r="E619" s="26" t="s">
        <v>496</v>
      </c>
      <c r="F619" s="37"/>
      <c r="G619" s="56">
        <v>796</v>
      </c>
      <c r="H619" s="56" t="s">
        <v>231</v>
      </c>
      <c r="I619" s="36" t="s">
        <v>139</v>
      </c>
      <c r="J619" s="37"/>
      <c r="K619" s="37">
        <v>100</v>
      </c>
      <c r="L619" s="37"/>
      <c r="M619" s="37">
        <v>100</v>
      </c>
      <c r="N619" s="37"/>
      <c r="O619" s="37"/>
      <c r="P619" s="37"/>
      <c r="Q619" s="37"/>
      <c r="R619" s="37"/>
      <c r="S619" s="37">
        <v>100</v>
      </c>
      <c r="T619" s="37"/>
      <c r="U619" s="37">
        <v>100</v>
      </c>
      <c r="V619" s="37">
        <v>1</v>
      </c>
      <c r="W619" s="29">
        <f t="shared" si="31"/>
        <v>401</v>
      </c>
      <c r="X619" s="37"/>
      <c r="Y619" s="38">
        <f>'[8]Расчет НМЦД'!M103</f>
        <v>13.88</v>
      </c>
      <c r="Z619" s="38">
        <f t="shared" si="30"/>
        <v>5777.3834400000005</v>
      </c>
      <c r="AA619" s="37"/>
      <c r="AB619" s="32" t="s">
        <v>86</v>
      </c>
      <c r="AC619" s="25" t="s">
        <v>142</v>
      </c>
      <c r="AD619" s="27" t="s">
        <v>120</v>
      </c>
      <c r="AE619" s="27"/>
      <c r="AF619" s="25" t="s">
        <v>144</v>
      </c>
      <c r="AG619" s="25" t="s">
        <v>635</v>
      </c>
      <c r="AH619" s="33" t="s">
        <v>228</v>
      </c>
      <c r="AI619" s="27" t="s">
        <v>141</v>
      </c>
    </row>
    <row r="620" spans="1:35" s="34" customFormat="1" ht="38.25" customHeight="1" x14ac:dyDescent="0.25">
      <c r="A620" s="37">
        <v>15</v>
      </c>
      <c r="B620" s="55" t="s">
        <v>226</v>
      </c>
      <c r="C620" s="55" t="s">
        <v>227</v>
      </c>
      <c r="D620" s="37"/>
      <c r="E620" s="26" t="s">
        <v>497</v>
      </c>
      <c r="F620" s="37"/>
      <c r="G620" s="56">
        <v>796</v>
      </c>
      <c r="H620" s="56" t="s">
        <v>231</v>
      </c>
      <c r="I620" s="36" t="s">
        <v>139</v>
      </c>
      <c r="J620" s="37"/>
      <c r="K620" s="37">
        <v>100</v>
      </c>
      <c r="L620" s="37"/>
      <c r="M620" s="37">
        <v>100</v>
      </c>
      <c r="N620" s="37"/>
      <c r="O620" s="37"/>
      <c r="P620" s="37"/>
      <c r="Q620" s="37"/>
      <c r="R620" s="37"/>
      <c r="S620" s="37">
        <v>100</v>
      </c>
      <c r="T620" s="37"/>
      <c r="U620" s="37">
        <v>100</v>
      </c>
      <c r="V620" s="37">
        <v>1</v>
      </c>
      <c r="W620" s="29">
        <f t="shared" si="31"/>
        <v>401</v>
      </c>
      <c r="X620" s="37"/>
      <c r="Y620" s="38">
        <f>'[8]Расчет НМЦД'!M104</f>
        <v>28.06</v>
      </c>
      <c r="Z620" s="38">
        <f t="shared" si="30"/>
        <v>11679.638279999999</v>
      </c>
      <c r="AA620" s="37"/>
      <c r="AB620" s="32" t="s">
        <v>86</v>
      </c>
      <c r="AC620" s="25" t="s">
        <v>142</v>
      </c>
      <c r="AD620" s="27" t="s">
        <v>120</v>
      </c>
      <c r="AE620" s="27"/>
      <c r="AF620" s="25" t="s">
        <v>144</v>
      </c>
      <c r="AG620" s="25" t="s">
        <v>635</v>
      </c>
      <c r="AH620" s="33" t="s">
        <v>228</v>
      </c>
      <c r="AI620" s="27" t="s">
        <v>141</v>
      </c>
    </row>
    <row r="621" spans="1:35" s="34" customFormat="1" ht="38.25" customHeight="1" x14ac:dyDescent="0.25">
      <c r="A621" s="37">
        <v>15</v>
      </c>
      <c r="B621" s="55" t="s">
        <v>226</v>
      </c>
      <c r="C621" s="55" t="s">
        <v>227</v>
      </c>
      <c r="D621" s="37"/>
      <c r="E621" s="26" t="s">
        <v>498</v>
      </c>
      <c r="F621" s="37"/>
      <c r="G621" s="56">
        <v>796</v>
      </c>
      <c r="H621" s="56" t="s">
        <v>231</v>
      </c>
      <c r="I621" s="36" t="s">
        <v>139</v>
      </c>
      <c r="J621" s="37"/>
      <c r="K621" s="37">
        <v>100</v>
      </c>
      <c r="L621" s="37"/>
      <c r="M621" s="37">
        <v>100</v>
      </c>
      <c r="N621" s="37"/>
      <c r="O621" s="37"/>
      <c r="P621" s="37"/>
      <c r="Q621" s="37"/>
      <c r="R621" s="37"/>
      <c r="S621" s="37">
        <v>100</v>
      </c>
      <c r="T621" s="37"/>
      <c r="U621" s="37">
        <v>100</v>
      </c>
      <c r="V621" s="37">
        <v>1</v>
      </c>
      <c r="W621" s="29">
        <f t="shared" si="31"/>
        <v>401</v>
      </c>
      <c r="X621" s="37"/>
      <c r="Y621" s="38">
        <f>'[8]Расчет НМЦД'!M105</f>
        <v>52.51</v>
      </c>
      <c r="Z621" s="38">
        <f t="shared" si="30"/>
        <v>21856.657380000001</v>
      </c>
      <c r="AA621" s="37"/>
      <c r="AB621" s="32" t="s">
        <v>86</v>
      </c>
      <c r="AC621" s="25" t="s">
        <v>142</v>
      </c>
      <c r="AD621" s="27" t="s">
        <v>120</v>
      </c>
      <c r="AE621" s="27"/>
      <c r="AF621" s="25" t="s">
        <v>144</v>
      </c>
      <c r="AG621" s="25" t="s">
        <v>635</v>
      </c>
      <c r="AH621" s="33" t="s">
        <v>228</v>
      </c>
      <c r="AI621" s="27" t="s">
        <v>141</v>
      </c>
    </row>
    <row r="622" spans="1:35" s="34" customFormat="1" ht="38.25" customHeight="1" x14ac:dyDescent="0.25">
      <c r="A622" s="37">
        <v>15</v>
      </c>
      <c r="B622" s="55" t="s">
        <v>226</v>
      </c>
      <c r="C622" s="55" t="s">
        <v>227</v>
      </c>
      <c r="D622" s="37"/>
      <c r="E622" s="26" t="s">
        <v>499</v>
      </c>
      <c r="F622" s="37"/>
      <c r="G622" s="56">
        <v>796</v>
      </c>
      <c r="H622" s="56" t="s">
        <v>231</v>
      </c>
      <c r="I622" s="36" t="s">
        <v>139</v>
      </c>
      <c r="J622" s="37"/>
      <c r="K622" s="37">
        <v>100</v>
      </c>
      <c r="L622" s="37"/>
      <c r="M622" s="37">
        <v>100</v>
      </c>
      <c r="N622" s="37"/>
      <c r="O622" s="37"/>
      <c r="P622" s="37"/>
      <c r="Q622" s="37"/>
      <c r="R622" s="37"/>
      <c r="S622" s="37">
        <v>100</v>
      </c>
      <c r="T622" s="37"/>
      <c r="U622" s="37">
        <v>100</v>
      </c>
      <c r="V622" s="37"/>
      <c r="W622" s="29">
        <f t="shared" si="31"/>
        <v>400</v>
      </c>
      <c r="X622" s="37"/>
      <c r="Y622" s="38">
        <f>'[8]Расчет НМЦД'!M106</f>
        <v>29</v>
      </c>
      <c r="Z622" s="38">
        <f t="shared" si="30"/>
        <v>12040.800000000001</v>
      </c>
      <c r="AA622" s="37"/>
      <c r="AB622" s="32" t="s">
        <v>86</v>
      </c>
      <c r="AC622" s="25" t="s">
        <v>142</v>
      </c>
      <c r="AD622" s="27" t="s">
        <v>120</v>
      </c>
      <c r="AE622" s="27"/>
      <c r="AF622" s="25" t="s">
        <v>144</v>
      </c>
      <c r="AG622" s="25" t="s">
        <v>635</v>
      </c>
      <c r="AH622" s="33" t="s">
        <v>228</v>
      </c>
      <c r="AI622" s="27" t="s">
        <v>141</v>
      </c>
    </row>
    <row r="623" spans="1:35" s="34" customFormat="1" ht="38.25" customHeight="1" x14ac:dyDescent="0.25">
      <c r="A623" s="37">
        <v>15</v>
      </c>
      <c r="B623" s="55" t="s">
        <v>226</v>
      </c>
      <c r="C623" s="55" t="s">
        <v>227</v>
      </c>
      <c r="D623" s="37"/>
      <c r="E623" s="26" t="s">
        <v>500</v>
      </c>
      <c r="F623" s="37"/>
      <c r="G623" s="56">
        <v>796</v>
      </c>
      <c r="H623" s="56" t="s">
        <v>231</v>
      </c>
      <c r="I623" s="36" t="s">
        <v>139</v>
      </c>
      <c r="J623" s="37"/>
      <c r="K623" s="37">
        <v>5</v>
      </c>
      <c r="L623" s="37">
        <v>5</v>
      </c>
      <c r="M623" s="37">
        <v>5</v>
      </c>
      <c r="N623" s="37">
        <v>5</v>
      </c>
      <c r="O623" s="37">
        <v>5</v>
      </c>
      <c r="P623" s="37">
        <v>5</v>
      </c>
      <c r="Q623" s="37">
        <v>5</v>
      </c>
      <c r="R623" s="37">
        <v>5</v>
      </c>
      <c r="S623" s="37">
        <v>5</v>
      </c>
      <c r="T623" s="37">
        <v>5</v>
      </c>
      <c r="U623" s="37">
        <v>5</v>
      </c>
      <c r="V623" s="37">
        <v>5</v>
      </c>
      <c r="W623" s="29">
        <f t="shared" si="31"/>
        <v>60</v>
      </c>
      <c r="X623" s="37"/>
      <c r="Y623" s="38">
        <f>'[8]Расчет НМЦД'!M107</f>
        <v>54.23</v>
      </c>
      <c r="Z623" s="38">
        <f t="shared" si="30"/>
        <v>3377.4443999999999</v>
      </c>
      <c r="AA623" s="37"/>
      <c r="AB623" s="32" t="s">
        <v>86</v>
      </c>
      <c r="AC623" s="25" t="s">
        <v>142</v>
      </c>
      <c r="AD623" s="27" t="s">
        <v>120</v>
      </c>
      <c r="AE623" s="27"/>
      <c r="AF623" s="25" t="s">
        <v>144</v>
      </c>
      <c r="AG623" s="25" t="s">
        <v>635</v>
      </c>
      <c r="AH623" s="33" t="s">
        <v>228</v>
      </c>
      <c r="AI623" s="27" t="s">
        <v>141</v>
      </c>
    </row>
    <row r="624" spans="1:35" s="34" customFormat="1" ht="38.25" customHeight="1" x14ac:dyDescent="0.25">
      <c r="A624" s="37">
        <v>15</v>
      </c>
      <c r="B624" s="55" t="s">
        <v>226</v>
      </c>
      <c r="C624" s="55" t="s">
        <v>227</v>
      </c>
      <c r="D624" s="37"/>
      <c r="E624" s="26" t="s">
        <v>501</v>
      </c>
      <c r="F624" s="37"/>
      <c r="G624" s="56">
        <v>796</v>
      </c>
      <c r="H624" s="56" t="s">
        <v>231</v>
      </c>
      <c r="I624" s="36" t="s">
        <v>139</v>
      </c>
      <c r="J624" s="37"/>
      <c r="K624" s="37">
        <v>5</v>
      </c>
      <c r="L624" s="37">
        <v>5</v>
      </c>
      <c r="M624" s="37">
        <v>5</v>
      </c>
      <c r="N624" s="37">
        <v>5</v>
      </c>
      <c r="O624" s="37">
        <v>5</v>
      </c>
      <c r="P624" s="37">
        <v>5</v>
      </c>
      <c r="Q624" s="37">
        <v>5</v>
      </c>
      <c r="R624" s="37">
        <v>5</v>
      </c>
      <c r="S624" s="37">
        <v>5</v>
      </c>
      <c r="T624" s="37">
        <v>5</v>
      </c>
      <c r="U624" s="37">
        <v>5</v>
      </c>
      <c r="V624" s="37">
        <v>5</v>
      </c>
      <c r="W624" s="29">
        <f t="shared" si="31"/>
        <v>60</v>
      </c>
      <c r="X624" s="37"/>
      <c r="Y624" s="38">
        <f>'[8]Расчет НМЦД'!M108</f>
        <v>29.36</v>
      </c>
      <c r="Z624" s="38">
        <f t="shared" si="30"/>
        <v>1828.5408</v>
      </c>
      <c r="AA624" s="37"/>
      <c r="AB624" s="32" t="s">
        <v>86</v>
      </c>
      <c r="AC624" s="25" t="s">
        <v>142</v>
      </c>
      <c r="AD624" s="27" t="s">
        <v>120</v>
      </c>
      <c r="AE624" s="27"/>
      <c r="AF624" s="25" t="s">
        <v>144</v>
      </c>
      <c r="AG624" s="25" t="s">
        <v>635</v>
      </c>
      <c r="AH624" s="33" t="s">
        <v>228</v>
      </c>
      <c r="AI624" s="27" t="s">
        <v>141</v>
      </c>
    </row>
    <row r="625" spans="1:35" s="34" customFormat="1" ht="38.25" customHeight="1" x14ac:dyDescent="0.25">
      <c r="A625" s="37">
        <v>15</v>
      </c>
      <c r="B625" s="55" t="s">
        <v>226</v>
      </c>
      <c r="C625" s="55" t="s">
        <v>227</v>
      </c>
      <c r="D625" s="37"/>
      <c r="E625" s="26" t="s">
        <v>502</v>
      </c>
      <c r="F625" s="37"/>
      <c r="G625" s="56">
        <v>796</v>
      </c>
      <c r="H625" s="56" t="s">
        <v>231</v>
      </c>
      <c r="I625" s="36" t="s">
        <v>139</v>
      </c>
      <c r="J625" s="37"/>
      <c r="K625" s="37">
        <v>5</v>
      </c>
      <c r="L625" s="37"/>
      <c r="M625" s="37"/>
      <c r="N625" s="37"/>
      <c r="O625" s="37">
        <v>5</v>
      </c>
      <c r="P625" s="37"/>
      <c r="Q625" s="37"/>
      <c r="R625" s="37"/>
      <c r="S625" s="37">
        <v>5</v>
      </c>
      <c r="T625" s="37"/>
      <c r="U625" s="37"/>
      <c r="V625" s="37">
        <v>5</v>
      </c>
      <c r="W625" s="29">
        <f t="shared" si="31"/>
        <v>20</v>
      </c>
      <c r="X625" s="37"/>
      <c r="Y625" s="38">
        <f>'[8]Расчет НМЦД'!M109</f>
        <v>604.6</v>
      </c>
      <c r="Z625" s="38">
        <f t="shared" si="30"/>
        <v>12551.496000000001</v>
      </c>
      <c r="AA625" s="37"/>
      <c r="AB625" s="32" t="s">
        <v>86</v>
      </c>
      <c r="AC625" s="25" t="s">
        <v>142</v>
      </c>
      <c r="AD625" s="27" t="s">
        <v>120</v>
      </c>
      <c r="AE625" s="27"/>
      <c r="AF625" s="25" t="s">
        <v>144</v>
      </c>
      <c r="AG625" s="25" t="s">
        <v>635</v>
      </c>
      <c r="AH625" s="33" t="s">
        <v>228</v>
      </c>
      <c r="AI625" s="27" t="s">
        <v>141</v>
      </c>
    </row>
    <row r="626" spans="1:35" s="34" customFormat="1" ht="38.25" customHeight="1" x14ac:dyDescent="0.25">
      <c r="A626" s="37">
        <v>15</v>
      </c>
      <c r="B626" s="55" t="s">
        <v>226</v>
      </c>
      <c r="C626" s="55" t="s">
        <v>227</v>
      </c>
      <c r="D626" s="37"/>
      <c r="E626" s="26" t="s">
        <v>503</v>
      </c>
      <c r="F626" s="37"/>
      <c r="G626" s="56">
        <v>796</v>
      </c>
      <c r="H626" s="56" t="s">
        <v>231</v>
      </c>
      <c r="I626" s="36" t="s">
        <v>139</v>
      </c>
      <c r="J626" s="37"/>
      <c r="K626" s="37">
        <v>1</v>
      </c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>
        <v>1</v>
      </c>
      <c r="W626" s="29">
        <f t="shared" si="31"/>
        <v>2</v>
      </c>
      <c r="X626" s="37"/>
      <c r="Y626" s="38">
        <f>'[8]Расчет НМЦД'!M110</f>
        <v>382.44</v>
      </c>
      <c r="Z626" s="38">
        <f t="shared" si="30"/>
        <v>793.94544000000008</v>
      </c>
      <c r="AA626" s="37"/>
      <c r="AB626" s="32" t="s">
        <v>86</v>
      </c>
      <c r="AC626" s="25" t="s">
        <v>142</v>
      </c>
      <c r="AD626" s="27" t="s">
        <v>120</v>
      </c>
      <c r="AE626" s="27"/>
      <c r="AF626" s="25" t="s">
        <v>144</v>
      </c>
      <c r="AG626" s="25" t="s">
        <v>635</v>
      </c>
      <c r="AH626" s="33" t="s">
        <v>228</v>
      </c>
      <c r="AI626" s="27" t="s">
        <v>141</v>
      </c>
    </row>
    <row r="627" spans="1:35" s="34" customFormat="1" ht="38.25" customHeight="1" x14ac:dyDescent="0.25">
      <c r="A627" s="37">
        <v>15</v>
      </c>
      <c r="B627" s="55" t="s">
        <v>226</v>
      </c>
      <c r="C627" s="55" t="s">
        <v>227</v>
      </c>
      <c r="D627" s="37"/>
      <c r="E627" s="26" t="s">
        <v>504</v>
      </c>
      <c r="F627" s="37"/>
      <c r="G627" s="56">
        <v>796</v>
      </c>
      <c r="H627" s="56" t="s">
        <v>231</v>
      </c>
      <c r="I627" s="36" t="s">
        <v>139</v>
      </c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>
        <v>5</v>
      </c>
      <c r="W627" s="29">
        <f t="shared" si="31"/>
        <v>5</v>
      </c>
      <c r="X627" s="37"/>
      <c r="Y627" s="38">
        <f>'[8]Расчет НМЦД'!M111</f>
        <v>150.4</v>
      </c>
      <c r="Z627" s="38">
        <f t="shared" si="30"/>
        <v>780.57600000000002</v>
      </c>
      <c r="AA627" s="37"/>
      <c r="AB627" s="32" t="s">
        <v>86</v>
      </c>
      <c r="AC627" s="25" t="s">
        <v>142</v>
      </c>
      <c r="AD627" s="27" t="s">
        <v>120</v>
      </c>
      <c r="AE627" s="27"/>
      <c r="AF627" s="25" t="s">
        <v>144</v>
      </c>
      <c r="AG627" s="25" t="s">
        <v>635</v>
      </c>
      <c r="AH627" s="33" t="s">
        <v>228</v>
      </c>
      <c r="AI627" s="27" t="s">
        <v>141</v>
      </c>
    </row>
    <row r="628" spans="1:35" s="34" customFormat="1" ht="38.25" customHeight="1" x14ac:dyDescent="0.25">
      <c r="A628" s="37">
        <v>15</v>
      </c>
      <c r="B628" s="55" t="s">
        <v>226</v>
      </c>
      <c r="C628" s="55" t="s">
        <v>227</v>
      </c>
      <c r="D628" s="37"/>
      <c r="E628" s="26" t="s">
        <v>200</v>
      </c>
      <c r="F628" s="37"/>
      <c r="G628" s="56">
        <v>796</v>
      </c>
      <c r="H628" s="56" t="s">
        <v>231</v>
      </c>
      <c r="I628" s="36" t="s">
        <v>139</v>
      </c>
      <c r="J628" s="37"/>
      <c r="K628" s="37">
        <v>12</v>
      </c>
      <c r="L628" s="37">
        <v>12</v>
      </c>
      <c r="M628" s="37">
        <v>12</v>
      </c>
      <c r="N628" s="37">
        <v>12</v>
      </c>
      <c r="O628" s="37">
        <v>12</v>
      </c>
      <c r="P628" s="37">
        <v>12</v>
      </c>
      <c r="Q628" s="37"/>
      <c r="R628" s="37"/>
      <c r="S628" s="37"/>
      <c r="T628" s="37"/>
      <c r="U628" s="37"/>
      <c r="V628" s="37">
        <v>1</v>
      </c>
      <c r="W628" s="29">
        <f t="shared" si="31"/>
        <v>73</v>
      </c>
      <c r="X628" s="37"/>
      <c r="Y628" s="38">
        <f>'[8]Расчет НМЦД'!M112</f>
        <v>41.49</v>
      </c>
      <c r="Z628" s="38">
        <f t="shared" si="30"/>
        <v>3143.8632600000001</v>
      </c>
      <c r="AA628" s="37"/>
      <c r="AB628" s="32" t="s">
        <v>86</v>
      </c>
      <c r="AC628" s="25" t="s">
        <v>142</v>
      </c>
      <c r="AD628" s="27" t="s">
        <v>120</v>
      </c>
      <c r="AE628" s="27"/>
      <c r="AF628" s="25" t="s">
        <v>144</v>
      </c>
      <c r="AG628" s="25" t="s">
        <v>635</v>
      </c>
      <c r="AH628" s="33" t="s">
        <v>228</v>
      </c>
      <c r="AI628" s="27" t="s">
        <v>141</v>
      </c>
    </row>
    <row r="629" spans="1:35" s="34" customFormat="1" ht="38.25" customHeight="1" x14ac:dyDescent="0.25">
      <c r="A629" s="37">
        <v>15</v>
      </c>
      <c r="B629" s="55" t="s">
        <v>226</v>
      </c>
      <c r="C629" s="55" t="s">
        <v>227</v>
      </c>
      <c r="D629" s="37"/>
      <c r="E629" s="26" t="s">
        <v>233</v>
      </c>
      <c r="F629" s="37"/>
      <c r="G629" s="56">
        <v>796</v>
      </c>
      <c r="H629" s="56" t="s">
        <v>231</v>
      </c>
      <c r="I629" s="36" t="s">
        <v>139</v>
      </c>
      <c r="J629" s="37"/>
      <c r="K629" s="37">
        <v>1</v>
      </c>
      <c r="L629" s="37">
        <v>1</v>
      </c>
      <c r="M629" s="37">
        <v>1</v>
      </c>
      <c r="N629" s="37">
        <v>1</v>
      </c>
      <c r="O629" s="37">
        <v>1</v>
      </c>
      <c r="P629" s="37">
        <v>1</v>
      </c>
      <c r="Q629" s="37">
        <v>1</v>
      </c>
      <c r="R629" s="37">
        <v>1</v>
      </c>
      <c r="S629" s="37">
        <v>1</v>
      </c>
      <c r="T629" s="37">
        <v>1</v>
      </c>
      <c r="U629" s="37">
        <v>1</v>
      </c>
      <c r="V629" s="37">
        <v>1</v>
      </c>
      <c r="W629" s="29">
        <f t="shared" si="31"/>
        <v>12</v>
      </c>
      <c r="X629" s="37"/>
      <c r="Y629" s="38">
        <f>'[8]Расчет НМЦД'!M113</f>
        <v>39.17</v>
      </c>
      <c r="Z629" s="38">
        <f t="shared" si="30"/>
        <v>487.90152000000006</v>
      </c>
      <c r="AA629" s="37"/>
      <c r="AB629" s="32" t="s">
        <v>86</v>
      </c>
      <c r="AC629" s="25" t="s">
        <v>142</v>
      </c>
      <c r="AD629" s="27" t="s">
        <v>120</v>
      </c>
      <c r="AE629" s="27"/>
      <c r="AF629" s="25" t="s">
        <v>144</v>
      </c>
      <c r="AG629" s="25" t="s">
        <v>635</v>
      </c>
      <c r="AH629" s="33" t="s">
        <v>228</v>
      </c>
      <c r="AI629" s="27" t="s">
        <v>141</v>
      </c>
    </row>
    <row r="630" spans="1:35" s="34" customFormat="1" ht="38.25" customHeight="1" x14ac:dyDescent="0.25">
      <c r="A630" s="37">
        <v>15</v>
      </c>
      <c r="B630" s="55" t="s">
        <v>226</v>
      </c>
      <c r="C630" s="55" t="s">
        <v>227</v>
      </c>
      <c r="D630" s="37"/>
      <c r="E630" s="26" t="s">
        <v>201</v>
      </c>
      <c r="F630" s="37"/>
      <c r="G630" s="56">
        <v>796</v>
      </c>
      <c r="H630" s="56" t="s">
        <v>231</v>
      </c>
      <c r="I630" s="36" t="s">
        <v>139</v>
      </c>
      <c r="J630" s="37"/>
      <c r="K630" s="37">
        <v>1</v>
      </c>
      <c r="L630" s="37">
        <v>1</v>
      </c>
      <c r="M630" s="37">
        <v>1</v>
      </c>
      <c r="N630" s="37">
        <v>1</v>
      </c>
      <c r="O630" s="37">
        <v>1</v>
      </c>
      <c r="P630" s="37">
        <v>1</v>
      </c>
      <c r="Q630" s="37">
        <v>1</v>
      </c>
      <c r="R630" s="37">
        <v>1</v>
      </c>
      <c r="S630" s="37">
        <v>1</v>
      </c>
      <c r="T630" s="37">
        <v>1</v>
      </c>
      <c r="U630" s="37">
        <v>1</v>
      </c>
      <c r="V630" s="37">
        <v>1</v>
      </c>
      <c r="W630" s="29">
        <f t="shared" si="31"/>
        <v>12</v>
      </c>
      <c r="X630" s="37"/>
      <c r="Y630" s="38">
        <f>'[8]Расчет НМЦД'!M114</f>
        <v>77.319999999999993</v>
      </c>
      <c r="Z630" s="38">
        <f t="shared" si="30"/>
        <v>963.09791999999993</v>
      </c>
      <c r="AA630" s="37"/>
      <c r="AB630" s="32" t="s">
        <v>86</v>
      </c>
      <c r="AC630" s="25" t="s">
        <v>142</v>
      </c>
      <c r="AD630" s="27" t="s">
        <v>120</v>
      </c>
      <c r="AE630" s="27"/>
      <c r="AF630" s="25" t="s">
        <v>144</v>
      </c>
      <c r="AG630" s="25" t="s">
        <v>635</v>
      </c>
      <c r="AH630" s="33" t="s">
        <v>228</v>
      </c>
      <c r="AI630" s="27" t="s">
        <v>141</v>
      </c>
    </row>
    <row r="631" spans="1:35" s="34" customFormat="1" ht="38.25" customHeight="1" x14ac:dyDescent="0.25">
      <c r="A631" s="37">
        <v>15</v>
      </c>
      <c r="B631" s="55" t="s">
        <v>226</v>
      </c>
      <c r="C631" s="55" t="s">
        <v>227</v>
      </c>
      <c r="D631" s="37"/>
      <c r="E631" s="26" t="s">
        <v>505</v>
      </c>
      <c r="F631" s="37"/>
      <c r="G631" s="56">
        <v>796</v>
      </c>
      <c r="H631" s="56" t="s">
        <v>231</v>
      </c>
      <c r="I631" s="36" t="s">
        <v>139</v>
      </c>
      <c r="J631" s="37"/>
      <c r="K631" s="37">
        <v>1</v>
      </c>
      <c r="L631" s="37">
        <v>1</v>
      </c>
      <c r="M631" s="37">
        <v>1</v>
      </c>
      <c r="N631" s="37">
        <v>1</v>
      </c>
      <c r="O631" s="37">
        <v>1</v>
      </c>
      <c r="P631" s="37">
        <v>1</v>
      </c>
      <c r="Q631" s="37">
        <v>1</v>
      </c>
      <c r="R631" s="37">
        <v>1</v>
      </c>
      <c r="S631" s="37">
        <v>1</v>
      </c>
      <c r="T631" s="37">
        <v>1</v>
      </c>
      <c r="U631" s="37">
        <v>1</v>
      </c>
      <c r="V631" s="37">
        <v>1</v>
      </c>
      <c r="W631" s="29">
        <f t="shared" si="31"/>
        <v>12</v>
      </c>
      <c r="X631" s="37"/>
      <c r="Y631" s="38">
        <f>'[8]Расчет НМЦД'!M115</f>
        <v>27.46</v>
      </c>
      <c r="Z631" s="38">
        <f t="shared" si="30"/>
        <v>342.04176000000001</v>
      </c>
      <c r="AA631" s="37"/>
      <c r="AB631" s="32" t="s">
        <v>86</v>
      </c>
      <c r="AC631" s="25" t="s">
        <v>142</v>
      </c>
      <c r="AD631" s="27" t="s">
        <v>120</v>
      </c>
      <c r="AE631" s="27"/>
      <c r="AF631" s="25" t="s">
        <v>144</v>
      </c>
      <c r="AG631" s="25" t="s">
        <v>635</v>
      </c>
      <c r="AH631" s="33" t="s">
        <v>228</v>
      </c>
      <c r="AI631" s="27" t="s">
        <v>141</v>
      </c>
    </row>
    <row r="632" spans="1:35" s="34" customFormat="1" ht="38.25" customHeight="1" x14ac:dyDescent="0.25">
      <c r="A632" s="37">
        <v>15</v>
      </c>
      <c r="B632" s="55" t="s">
        <v>226</v>
      </c>
      <c r="C632" s="55" t="s">
        <v>227</v>
      </c>
      <c r="D632" s="37"/>
      <c r="E632" s="26" t="s">
        <v>506</v>
      </c>
      <c r="F632" s="37"/>
      <c r="G632" s="56">
        <v>796</v>
      </c>
      <c r="H632" s="56" t="s">
        <v>231</v>
      </c>
      <c r="I632" s="36" t="s">
        <v>139</v>
      </c>
      <c r="J632" s="37"/>
      <c r="K632" s="37">
        <v>1</v>
      </c>
      <c r="L632" s="37">
        <v>1</v>
      </c>
      <c r="M632" s="37">
        <v>1</v>
      </c>
      <c r="N632" s="37">
        <v>1</v>
      </c>
      <c r="O632" s="37">
        <v>1</v>
      </c>
      <c r="P632" s="37">
        <v>1</v>
      </c>
      <c r="Q632" s="37">
        <v>1</v>
      </c>
      <c r="R632" s="37">
        <v>1</v>
      </c>
      <c r="S632" s="37">
        <v>1</v>
      </c>
      <c r="T632" s="37">
        <v>1</v>
      </c>
      <c r="U632" s="37">
        <v>1</v>
      </c>
      <c r="V632" s="37">
        <v>1</v>
      </c>
      <c r="W632" s="29">
        <f t="shared" si="31"/>
        <v>12</v>
      </c>
      <c r="X632" s="37"/>
      <c r="Y632" s="38">
        <f>'[8]Расчет НМЦД'!M116</f>
        <v>8.91</v>
      </c>
      <c r="Z632" s="38">
        <f t="shared" si="30"/>
        <v>110.98296000000001</v>
      </c>
      <c r="AA632" s="37"/>
      <c r="AB632" s="32" t="s">
        <v>86</v>
      </c>
      <c r="AC632" s="25" t="s">
        <v>142</v>
      </c>
      <c r="AD632" s="27" t="s">
        <v>120</v>
      </c>
      <c r="AE632" s="27"/>
      <c r="AF632" s="25" t="s">
        <v>144</v>
      </c>
      <c r="AG632" s="25" t="s">
        <v>635</v>
      </c>
      <c r="AH632" s="33" t="s">
        <v>228</v>
      </c>
      <c r="AI632" s="27" t="s">
        <v>141</v>
      </c>
    </row>
    <row r="633" spans="1:35" s="34" customFormat="1" ht="38.25" customHeight="1" x14ac:dyDescent="0.25">
      <c r="A633" s="37">
        <v>15</v>
      </c>
      <c r="B633" s="55" t="s">
        <v>226</v>
      </c>
      <c r="C633" s="55" t="s">
        <v>227</v>
      </c>
      <c r="D633" s="37"/>
      <c r="E633" s="26" t="s">
        <v>507</v>
      </c>
      <c r="F633" s="37"/>
      <c r="G633" s="56">
        <v>796</v>
      </c>
      <c r="H633" s="56" t="s">
        <v>231</v>
      </c>
      <c r="I633" s="36" t="s">
        <v>139</v>
      </c>
      <c r="J633" s="37"/>
      <c r="K633" s="37">
        <v>1</v>
      </c>
      <c r="L633" s="37">
        <v>1</v>
      </c>
      <c r="M633" s="37">
        <v>1</v>
      </c>
      <c r="N633" s="37">
        <v>1</v>
      </c>
      <c r="O633" s="37">
        <v>1</v>
      </c>
      <c r="P633" s="37">
        <v>1</v>
      </c>
      <c r="Q633" s="37">
        <v>1</v>
      </c>
      <c r="R633" s="37">
        <v>1</v>
      </c>
      <c r="S633" s="37">
        <v>1</v>
      </c>
      <c r="T633" s="37">
        <v>1</v>
      </c>
      <c r="U633" s="37">
        <v>1</v>
      </c>
      <c r="V633" s="37">
        <v>1</v>
      </c>
      <c r="W633" s="29">
        <f t="shared" si="31"/>
        <v>12</v>
      </c>
      <c r="X633" s="37"/>
      <c r="Y633" s="38">
        <f>'[8]Расчет НМЦД'!M117</f>
        <v>10.99</v>
      </c>
      <c r="Z633" s="38">
        <f t="shared" si="30"/>
        <v>136.89143999999999</v>
      </c>
      <c r="AA633" s="37"/>
      <c r="AB633" s="32" t="s">
        <v>86</v>
      </c>
      <c r="AC633" s="25" t="s">
        <v>142</v>
      </c>
      <c r="AD633" s="27" t="s">
        <v>120</v>
      </c>
      <c r="AE633" s="27"/>
      <c r="AF633" s="25" t="s">
        <v>144</v>
      </c>
      <c r="AG633" s="25" t="s">
        <v>635</v>
      </c>
      <c r="AH633" s="33" t="s">
        <v>228</v>
      </c>
      <c r="AI633" s="27" t="s">
        <v>141</v>
      </c>
    </row>
    <row r="634" spans="1:35" s="34" customFormat="1" ht="38.25" customHeight="1" x14ac:dyDescent="0.25">
      <c r="A634" s="37">
        <v>15</v>
      </c>
      <c r="B634" s="55" t="s">
        <v>226</v>
      </c>
      <c r="C634" s="55" t="s">
        <v>227</v>
      </c>
      <c r="D634" s="37"/>
      <c r="E634" s="26" t="s">
        <v>508</v>
      </c>
      <c r="F634" s="37"/>
      <c r="G634" s="56">
        <v>796</v>
      </c>
      <c r="H634" s="56" t="s">
        <v>231</v>
      </c>
      <c r="I634" s="36" t="s">
        <v>139</v>
      </c>
      <c r="J634" s="37"/>
      <c r="K634" s="37">
        <v>1</v>
      </c>
      <c r="L634" s="37">
        <v>1</v>
      </c>
      <c r="M634" s="37">
        <v>1</v>
      </c>
      <c r="N634" s="37">
        <v>1</v>
      </c>
      <c r="O634" s="37">
        <v>1</v>
      </c>
      <c r="P634" s="37">
        <v>1</v>
      </c>
      <c r="Q634" s="37">
        <v>1</v>
      </c>
      <c r="R634" s="37">
        <v>1</v>
      </c>
      <c r="S634" s="37">
        <v>1</v>
      </c>
      <c r="T634" s="37">
        <v>1</v>
      </c>
      <c r="U634" s="37">
        <v>1</v>
      </c>
      <c r="V634" s="37">
        <v>1</v>
      </c>
      <c r="W634" s="29">
        <f t="shared" si="31"/>
        <v>12</v>
      </c>
      <c r="X634" s="37"/>
      <c r="Y634" s="38">
        <f>'[8]Расчет НМЦД'!M118</f>
        <v>109.21</v>
      </c>
      <c r="Z634" s="38">
        <f t="shared" si="30"/>
        <v>1360.3197600000001</v>
      </c>
      <c r="AA634" s="37"/>
      <c r="AB634" s="32" t="s">
        <v>86</v>
      </c>
      <c r="AC634" s="25" t="s">
        <v>142</v>
      </c>
      <c r="AD634" s="27" t="s">
        <v>120</v>
      </c>
      <c r="AE634" s="27"/>
      <c r="AF634" s="25" t="s">
        <v>144</v>
      </c>
      <c r="AG634" s="25" t="s">
        <v>635</v>
      </c>
      <c r="AH634" s="33" t="s">
        <v>228</v>
      </c>
      <c r="AI634" s="27" t="s">
        <v>141</v>
      </c>
    </row>
    <row r="635" spans="1:35" s="34" customFormat="1" ht="38.25" customHeight="1" x14ac:dyDescent="0.25">
      <c r="A635" s="37">
        <v>15</v>
      </c>
      <c r="B635" s="55" t="s">
        <v>226</v>
      </c>
      <c r="C635" s="55" t="s">
        <v>227</v>
      </c>
      <c r="D635" s="37"/>
      <c r="E635" s="26" t="s">
        <v>509</v>
      </c>
      <c r="F635" s="37"/>
      <c r="G635" s="56">
        <v>796</v>
      </c>
      <c r="H635" s="56" t="s">
        <v>231</v>
      </c>
      <c r="I635" s="36" t="s">
        <v>139</v>
      </c>
      <c r="J635" s="37"/>
      <c r="K635" s="37">
        <v>12</v>
      </c>
      <c r="L635" s="37">
        <v>12</v>
      </c>
      <c r="M635" s="37">
        <v>12</v>
      </c>
      <c r="N635" s="37">
        <v>12</v>
      </c>
      <c r="O635" s="37">
        <v>12</v>
      </c>
      <c r="P635" s="37"/>
      <c r="Q635" s="37"/>
      <c r="R635" s="37"/>
      <c r="S635" s="37"/>
      <c r="T635" s="37"/>
      <c r="U635" s="37"/>
      <c r="V635" s="37">
        <v>1</v>
      </c>
      <c r="W635" s="29">
        <f t="shared" si="31"/>
        <v>61</v>
      </c>
      <c r="X635" s="37"/>
      <c r="Y635" s="38">
        <f>'[8]Расчет НМЦД'!M119</f>
        <v>78.25</v>
      </c>
      <c r="Z635" s="38">
        <f t="shared" si="30"/>
        <v>4954.6334999999999</v>
      </c>
      <c r="AA635" s="37"/>
      <c r="AB635" s="32" t="s">
        <v>86</v>
      </c>
      <c r="AC635" s="25" t="s">
        <v>142</v>
      </c>
      <c r="AD635" s="27" t="s">
        <v>120</v>
      </c>
      <c r="AE635" s="27"/>
      <c r="AF635" s="25" t="s">
        <v>144</v>
      </c>
      <c r="AG635" s="25" t="s">
        <v>635</v>
      </c>
      <c r="AH635" s="33" t="s">
        <v>228</v>
      </c>
      <c r="AI635" s="27" t="s">
        <v>141</v>
      </c>
    </row>
    <row r="636" spans="1:35" s="34" customFormat="1" ht="38.25" customHeight="1" x14ac:dyDescent="0.25">
      <c r="A636" s="37">
        <v>15</v>
      </c>
      <c r="B636" s="55" t="s">
        <v>226</v>
      </c>
      <c r="C636" s="55" t="s">
        <v>227</v>
      </c>
      <c r="D636" s="37"/>
      <c r="E636" s="26" t="s">
        <v>510</v>
      </c>
      <c r="F636" s="37"/>
      <c r="G636" s="56">
        <v>796</v>
      </c>
      <c r="H636" s="56" t="s">
        <v>231</v>
      </c>
      <c r="I636" s="36" t="s">
        <v>139</v>
      </c>
      <c r="J636" s="37"/>
      <c r="K636" s="37"/>
      <c r="L636" s="37"/>
      <c r="M636" s="37"/>
      <c r="N636" s="37"/>
      <c r="O636" s="37">
        <v>1</v>
      </c>
      <c r="P636" s="37"/>
      <c r="Q636" s="37"/>
      <c r="R636" s="37"/>
      <c r="S636" s="37"/>
      <c r="T636" s="37"/>
      <c r="U636" s="37"/>
      <c r="V636" s="37">
        <v>1</v>
      </c>
      <c r="W636" s="29">
        <f t="shared" si="31"/>
        <v>2</v>
      </c>
      <c r="X636" s="37"/>
      <c r="Y636" s="38">
        <f>'[8]Расчет НМЦД'!M120</f>
        <v>180.33</v>
      </c>
      <c r="Z636" s="38">
        <f t="shared" si="30"/>
        <v>374.36508000000003</v>
      </c>
      <c r="AA636" s="37"/>
      <c r="AB636" s="32" t="s">
        <v>86</v>
      </c>
      <c r="AC636" s="25" t="s">
        <v>142</v>
      </c>
      <c r="AD636" s="27" t="s">
        <v>120</v>
      </c>
      <c r="AE636" s="27"/>
      <c r="AF636" s="25" t="s">
        <v>144</v>
      </c>
      <c r="AG636" s="25" t="s">
        <v>635</v>
      </c>
      <c r="AH636" s="33" t="s">
        <v>228</v>
      </c>
      <c r="AI636" s="27" t="s">
        <v>141</v>
      </c>
    </row>
    <row r="637" spans="1:35" s="34" customFormat="1" ht="38.25" customHeight="1" x14ac:dyDescent="0.25">
      <c r="A637" s="37">
        <v>15</v>
      </c>
      <c r="B637" s="55" t="s">
        <v>226</v>
      </c>
      <c r="C637" s="55" t="s">
        <v>227</v>
      </c>
      <c r="D637" s="37"/>
      <c r="E637" s="26" t="s">
        <v>511</v>
      </c>
      <c r="F637" s="37"/>
      <c r="G637" s="56">
        <v>796</v>
      </c>
      <c r="H637" s="56" t="s">
        <v>231</v>
      </c>
      <c r="I637" s="36" t="s">
        <v>139</v>
      </c>
      <c r="J637" s="37"/>
      <c r="K637" s="37">
        <v>10</v>
      </c>
      <c r="L637" s="37"/>
      <c r="M637" s="37">
        <v>10</v>
      </c>
      <c r="N637" s="37">
        <v>1</v>
      </c>
      <c r="O637" s="37">
        <v>10</v>
      </c>
      <c r="P637" s="37">
        <v>1</v>
      </c>
      <c r="Q637" s="37"/>
      <c r="R637" s="37">
        <v>10</v>
      </c>
      <c r="S637" s="37"/>
      <c r="T637" s="37">
        <v>10</v>
      </c>
      <c r="U637" s="37"/>
      <c r="V637" s="37">
        <v>1</v>
      </c>
      <c r="W637" s="29">
        <f t="shared" si="31"/>
        <v>53</v>
      </c>
      <c r="X637" s="37"/>
      <c r="Y637" s="38">
        <f>'[8]Расчет НМЦД'!M121</f>
        <v>50.19</v>
      </c>
      <c r="Z637" s="38">
        <f t="shared" si="30"/>
        <v>2761.1526599999997</v>
      </c>
      <c r="AA637" s="37"/>
      <c r="AB637" s="32" t="s">
        <v>86</v>
      </c>
      <c r="AC637" s="25" t="s">
        <v>142</v>
      </c>
      <c r="AD637" s="27" t="s">
        <v>120</v>
      </c>
      <c r="AE637" s="27"/>
      <c r="AF637" s="25" t="s">
        <v>144</v>
      </c>
      <c r="AG637" s="25" t="s">
        <v>635</v>
      </c>
      <c r="AH637" s="33" t="s">
        <v>228</v>
      </c>
      <c r="AI637" s="27" t="s">
        <v>141</v>
      </c>
    </row>
    <row r="638" spans="1:35" s="34" customFormat="1" ht="38.25" customHeight="1" x14ac:dyDescent="0.25">
      <c r="A638" s="37">
        <v>15</v>
      </c>
      <c r="B638" s="55" t="s">
        <v>226</v>
      </c>
      <c r="C638" s="55" t="s">
        <v>227</v>
      </c>
      <c r="D638" s="37"/>
      <c r="E638" s="26" t="s">
        <v>512</v>
      </c>
      <c r="F638" s="37"/>
      <c r="G638" s="56">
        <v>796</v>
      </c>
      <c r="H638" s="56" t="s">
        <v>231</v>
      </c>
      <c r="I638" s="36" t="s">
        <v>139</v>
      </c>
      <c r="J638" s="37"/>
      <c r="K638" s="37">
        <v>1</v>
      </c>
      <c r="L638" s="37">
        <v>1</v>
      </c>
      <c r="M638" s="37">
        <v>1</v>
      </c>
      <c r="N638" s="37">
        <v>1</v>
      </c>
      <c r="O638" s="37">
        <v>1</v>
      </c>
      <c r="P638" s="37">
        <v>1</v>
      </c>
      <c r="Q638" s="37">
        <v>1</v>
      </c>
      <c r="R638" s="37">
        <v>1</v>
      </c>
      <c r="S638" s="37">
        <v>1</v>
      </c>
      <c r="T638" s="37">
        <v>1</v>
      </c>
      <c r="U638" s="37">
        <v>1</v>
      </c>
      <c r="V638" s="37">
        <v>1</v>
      </c>
      <c r="W638" s="29">
        <f t="shared" si="31"/>
        <v>12</v>
      </c>
      <c r="X638" s="37"/>
      <c r="Y638" s="38">
        <f>'[8]Расчет НМЦД'!M122</f>
        <v>30.39</v>
      </c>
      <c r="Z638" s="38">
        <f t="shared" si="30"/>
        <v>378.53784000000002</v>
      </c>
      <c r="AA638" s="37"/>
      <c r="AB638" s="32" t="s">
        <v>86</v>
      </c>
      <c r="AC638" s="25" t="s">
        <v>142</v>
      </c>
      <c r="AD638" s="27" t="s">
        <v>120</v>
      </c>
      <c r="AE638" s="27"/>
      <c r="AF638" s="25" t="s">
        <v>144</v>
      </c>
      <c r="AG638" s="25" t="s">
        <v>635</v>
      </c>
      <c r="AH638" s="33" t="s">
        <v>228</v>
      </c>
      <c r="AI638" s="27" t="s">
        <v>141</v>
      </c>
    </row>
    <row r="639" spans="1:35" s="34" customFormat="1" ht="38.25" customHeight="1" x14ac:dyDescent="0.25">
      <c r="A639" s="37">
        <v>15</v>
      </c>
      <c r="B639" s="55" t="s">
        <v>226</v>
      </c>
      <c r="C639" s="55" t="s">
        <v>227</v>
      </c>
      <c r="D639" s="37"/>
      <c r="E639" s="26" t="s">
        <v>513</v>
      </c>
      <c r="F639" s="37"/>
      <c r="G639" s="56">
        <v>796</v>
      </c>
      <c r="H639" s="56" t="s">
        <v>231</v>
      </c>
      <c r="I639" s="36" t="s">
        <v>139</v>
      </c>
      <c r="J639" s="37"/>
      <c r="K639" s="37">
        <v>1</v>
      </c>
      <c r="L639" s="37">
        <v>1</v>
      </c>
      <c r="M639" s="37">
        <v>1</v>
      </c>
      <c r="N639" s="37">
        <v>1</v>
      </c>
      <c r="O639" s="37">
        <v>1</v>
      </c>
      <c r="P639" s="37">
        <v>1</v>
      </c>
      <c r="Q639" s="37">
        <v>1</v>
      </c>
      <c r="R639" s="37">
        <v>1</v>
      </c>
      <c r="S639" s="37">
        <v>1</v>
      </c>
      <c r="T639" s="37">
        <v>1</v>
      </c>
      <c r="U639" s="37">
        <v>1</v>
      </c>
      <c r="V639" s="37">
        <v>1</v>
      </c>
      <c r="W639" s="29">
        <f t="shared" si="31"/>
        <v>12</v>
      </c>
      <c r="X639" s="37"/>
      <c r="Y639" s="38">
        <f>'[8]Расчет НМЦД'!M123</f>
        <v>9.92</v>
      </c>
      <c r="Z639" s="38">
        <f t="shared" si="30"/>
        <v>123.56352</v>
      </c>
      <c r="AA639" s="37"/>
      <c r="AB639" s="32" t="s">
        <v>86</v>
      </c>
      <c r="AC639" s="25" t="s">
        <v>142</v>
      </c>
      <c r="AD639" s="27" t="s">
        <v>120</v>
      </c>
      <c r="AE639" s="27"/>
      <c r="AF639" s="25" t="s">
        <v>144</v>
      </c>
      <c r="AG639" s="25" t="s">
        <v>635</v>
      </c>
      <c r="AH639" s="33" t="s">
        <v>228</v>
      </c>
      <c r="AI639" s="27" t="s">
        <v>141</v>
      </c>
    </row>
    <row r="640" spans="1:35" s="34" customFormat="1" ht="38.25" customHeight="1" x14ac:dyDescent="0.25">
      <c r="A640" s="37">
        <v>15</v>
      </c>
      <c r="B640" s="55" t="s">
        <v>226</v>
      </c>
      <c r="C640" s="55" t="s">
        <v>227</v>
      </c>
      <c r="D640" s="37"/>
      <c r="E640" s="26" t="s">
        <v>514</v>
      </c>
      <c r="F640" s="37"/>
      <c r="G640" s="56">
        <v>796</v>
      </c>
      <c r="H640" s="56" t="s">
        <v>231</v>
      </c>
      <c r="I640" s="36" t="s">
        <v>139</v>
      </c>
      <c r="J640" s="37"/>
      <c r="K640" s="37">
        <v>1</v>
      </c>
      <c r="L640" s="37">
        <v>1</v>
      </c>
      <c r="M640" s="37">
        <v>1</v>
      </c>
      <c r="N640" s="37">
        <v>1</v>
      </c>
      <c r="O640" s="37">
        <v>1</v>
      </c>
      <c r="P640" s="37">
        <v>1</v>
      </c>
      <c r="Q640" s="37">
        <v>1</v>
      </c>
      <c r="R640" s="37">
        <v>1</v>
      </c>
      <c r="S640" s="37">
        <v>1</v>
      </c>
      <c r="T640" s="37">
        <v>1</v>
      </c>
      <c r="U640" s="37">
        <v>1</v>
      </c>
      <c r="V640" s="37">
        <v>1</v>
      </c>
      <c r="W640" s="29">
        <f t="shared" si="31"/>
        <v>12</v>
      </c>
      <c r="X640" s="37"/>
      <c r="Y640" s="38">
        <f>'[8]Расчет НМЦД'!M124</f>
        <v>79.94</v>
      </c>
      <c r="Z640" s="38">
        <f t="shared" si="30"/>
        <v>995.73264000000006</v>
      </c>
      <c r="AA640" s="37"/>
      <c r="AB640" s="32" t="s">
        <v>86</v>
      </c>
      <c r="AC640" s="25" t="s">
        <v>142</v>
      </c>
      <c r="AD640" s="27" t="s">
        <v>120</v>
      </c>
      <c r="AE640" s="27"/>
      <c r="AF640" s="25" t="s">
        <v>144</v>
      </c>
      <c r="AG640" s="25" t="s">
        <v>635</v>
      </c>
      <c r="AH640" s="33" t="s">
        <v>228</v>
      </c>
      <c r="AI640" s="27" t="s">
        <v>141</v>
      </c>
    </row>
    <row r="641" spans="1:35" s="34" customFormat="1" ht="38.25" customHeight="1" x14ac:dyDescent="0.25">
      <c r="A641" s="37">
        <v>15</v>
      </c>
      <c r="B641" s="55" t="s">
        <v>226</v>
      </c>
      <c r="C641" s="55" t="s">
        <v>227</v>
      </c>
      <c r="D641" s="37"/>
      <c r="E641" s="26" t="s">
        <v>515</v>
      </c>
      <c r="F641" s="37"/>
      <c r="G641" s="56">
        <v>796</v>
      </c>
      <c r="H641" s="56" t="s">
        <v>231</v>
      </c>
      <c r="I641" s="36" t="s">
        <v>139</v>
      </c>
      <c r="J641" s="37"/>
      <c r="K641" s="37"/>
      <c r="L641" s="37"/>
      <c r="M641" s="37"/>
      <c r="N641" s="37">
        <v>1</v>
      </c>
      <c r="O641" s="37"/>
      <c r="P641" s="37"/>
      <c r="Q641" s="37"/>
      <c r="R641" s="37"/>
      <c r="S641" s="37"/>
      <c r="T641" s="37"/>
      <c r="U641" s="37"/>
      <c r="V641" s="37"/>
      <c r="W641" s="29">
        <f t="shared" si="31"/>
        <v>1</v>
      </c>
      <c r="X641" s="37"/>
      <c r="Y641" s="38">
        <f>'[8]Расчет НМЦД'!M125</f>
        <v>1116.1099999999999</v>
      </c>
      <c r="Z641" s="38">
        <f t="shared" si="30"/>
        <v>1158.5221799999999</v>
      </c>
      <c r="AA641" s="37"/>
      <c r="AB641" s="32" t="s">
        <v>86</v>
      </c>
      <c r="AC641" s="25" t="s">
        <v>142</v>
      </c>
      <c r="AD641" s="27" t="s">
        <v>120</v>
      </c>
      <c r="AE641" s="27"/>
      <c r="AF641" s="25" t="s">
        <v>144</v>
      </c>
      <c r="AG641" s="25" t="s">
        <v>635</v>
      </c>
      <c r="AH641" s="33" t="s">
        <v>228</v>
      </c>
      <c r="AI641" s="27" t="s">
        <v>141</v>
      </c>
    </row>
    <row r="642" spans="1:35" s="34" customFormat="1" ht="38.25" customHeight="1" x14ac:dyDescent="0.25">
      <c r="A642" s="37">
        <v>15</v>
      </c>
      <c r="B642" s="55" t="s">
        <v>226</v>
      </c>
      <c r="C642" s="55" t="s">
        <v>227</v>
      </c>
      <c r="D642" s="37"/>
      <c r="E642" s="26" t="s">
        <v>516</v>
      </c>
      <c r="F642" s="37"/>
      <c r="G642" s="56">
        <v>796</v>
      </c>
      <c r="H642" s="56" t="s">
        <v>231</v>
      </c>
      <c r="I642" s="36" t="s">
        <v>139</v>
      </c>
      <c r="J642" s="37"/>
      <c r="K642" s="37"/>
      <c r="L642" s="37"/>
      <c r="M642" s="37"/>
      <c r="N642" s="37">
        <v>10</v>
      </c>
      <c r="O642" s="37">
        <v>1</v>
      </c>
      <c r="P642" s="37">
        <v>1</v>
      </c>
      <c r="Q642" s="37"/>
      <c r="R642" s="37"/>
      <c r="S642" s="37"/>
      <c r="T642" s="37"/>
      <c r="U642" s="37"/>
      <c r="V642" s="37">
        <v>1</v>
      </c>
      <c r="W642" s="29">
        <f t="shared" si="31"/>
        <v>13</v>
      </c>
      <c r="X642" s="37"/>
      <c r="Y642" s="38">
        <f>'[8]Расчет НМЦД'!M126</f>
        <v>84.3</v>
      </c>
      <c r="Z642" s="38">
        <f t="shared" si="30"/>
        <v>1137.5441999999998</v>
      </c>
      <c r="AA642" s="37"/>
      <c r="AB642" s="32" t="s">
        <v>86</v>
      </c>
      <c r="AC642" s="25" t="s">
        <v>142</v>
      </c>
      <c r="AD642" s="27" t="s">
        <v>120</v>
      </c>
      <c r="AE642" s="27"/>
      <c r="AF642" s="25" t="s">
        <v>144</v>
      </c>
      <c r="AG642" s="25" t="s">
        <v>635</v>
      </c>
      <c r="AH642" s="33" t="s">
        <v>228</v>
      </c>
      <c r="AI642" s="27" t="s">
        <v>141</v>
      </c>
    </row>
    <row r="643" spans="1:35" s="34" customFormat="1" ht="38.25" customHeight="1" x14ac:dyDescent="0.25">
      <c r="A643" s="37">
        <v>15</v>
      </c>
      <c r="B643" s="55" t="s">
        <v>226</v>
      </c>
      <c r="C643" s="55" t="s">
        <v>227</v>
      </c>
      <c r="D643" s="37"/>
      <c r="E643" s="26" t="s">
        <v>517</v>
      </c>
      <c r="F643" s="37"/>
      <c r="G643" s="56">
        <v>796</v>
      </c>
      <c r="H643" s="56" t="s">
        <v>231</v>
      </c>
      <c r="I643" s="36" t="s">
        <v>139</v>
      </c>
      <c r="J643" s="37"/>
      <c r="K643" s="37">
        <v>1</v>
      </c>
      <c r="L643" s="37"/>
      <c r="M643" s="37"/>
      <c r="N643" s="37">
        <v>10</v>
      </c>
      <c r="O643" s="37">
        <v>1</v>
      </c>
      <c r="P643" s="37">
        <v>1</v>
      </c>
      <c r="Q643" s="37"/>
      <c r="R643" s="37"/>
      <c r="S643" s="37"/>
      <c r="T643" s="37"/>
      <c r="U643" s="37"/>
      <c r="V643" s="37">
        <v>1</v>
      </c>
      <c r="W643" s="29">
        <f t="shared" si="31"/>
        <v>14</v>
      </c>
      <c r="X643" s="37"/>
      <c r="Y643" s="38">
        <f>'[8]Расчет НМЦД'!M127</f>
        <v>30.58</v>
      </c>
      <c r="Z643" s="38">
        <f t="shared" si="30"/>
        <v>444.38856000000004</v>
      </c>
      <c r="AA643" s="37"/>
      <c r="AB643" s="32" t="s">
        <v>86</v>
      </c>
      <c r="AC643" s="25" t="s">
        <v>142</v>
      </c>
      <c r="AD643" s="27" t="s">
        <v>120</v>
      </c>
      <c r="AE643" s="27"/>
      <c r="AF643" s="25" t="s">
        <v>144</v>
      </c>
      <c r="AG643" s="25" t="s">
        <v>635</v>
      </c>
      <c r="AH643" s="33" t="s">
        <v>228</v>
      </c>
      <c r="AI643" s="27" t="s">
        <v>141</v>
      </c>
    </row>
    <row r="644" spans="1:35" s="34" customFormat="1" ht="38.25" customHeight="1" x14ac:dyDescent="0.25">
      <c r="A644" s="37">
        <v>15</v>
      </c>
      <c r="B644" s="55" t="s">
        <v>226</v>
      </c>
      <c r="C644" s="55" t="s">
        <v>227</v>
      </c>
      <c r="D644" s="37"/>
      <c r="E644" s="26" t="s">
        <v>518</v>
      </c>
      <c r="F644" s="37"/>
      <c r="G644" s="56">
        <v>796</v>
      </c>
      <c r="H644" s="56" t="s">
        <v>231</v>
      </c>
      <c r="I644" s="36" t="s">
        <v>139</v>
      </c>
      <c r="J644" s="37"/>
      <c r="K644" s="37">
        <v>1</v>
      </c>
      <c r="L644" s="37">
        <v>1</v>
      </c>
      <c r="M644" s="37">
        <v>1</v>
      </c>
      <c r="N644" s="37">
        <v>1</v>
      </c>
      <c r="O644" s="37">
        <v>1</v>
      </c>
      <c r="P644" s="37">
        <v>1</v>
      </c>
      <c r="Q644" s="37">
        <v>1</v>
      </c>
      <c r="R644" s="37">
        <v>1</v>
      </c>
      <c r="S644" s="37">
        <v>1</v>
      </c>
      <c r="T644" s="37">
        <v>1</v>
      </c>
      <c r="U644" s="37">
        <v>1</v>
      </c>
      <c r="V644" s="37">
        <v>1</v>
      </c>
      <c r="W644" s="29">
        <f t="shared" si="31"/>
        <v>12</v>
      </c>
      <c r="X644" s="37"/>
      <c r="Y644" s="38">
        <f>'[8]Расчет НМЦД'!M128</f>
        <v>150.69</v>
      </c>
      <c r="Z644" s="38">
        <f t="shared" si="30"/>
        <v>1876.9946400000001</v>
      </c>
      <c r="AA644" s="37"/>
      <c r="AB644" s="32" t="s">
        <v>86</v>
      </c>
      <c r="AC644" s="25" t="s">
        <v>142</v>
      </c>
      <c r="AD644" s="27" t="s">
        <v>120</v>
      </c>
      <c r="AE644" s="27"/>
      <c r="AF644" s="25" t="s">
        <v>144</v>
      </c>
      <c r="AG644" s="25" t="s">
        <v>635</v>
      </c>
      <c r="AH644" s="33" t="s">
        <v>228</v>
      </c>
      <c r="AI644" s="27" t="s">
        <v>141</v>
      </c>
    </row>
    <row r="645" spans="1:35" s="34" customFormat="1" ht="38.25" customHeight="1" x14ac:dyDescent="0.25">
      <c r="A645" s="37">
        <v>15</v>
      </c>
      <c r="B645" s="55" t="s">
        <v>226</v>
      </c>
      <c r="C645" s="55" t="s">
        <v>227</v>
      </c>
      <c r="D645" s="37"/>
      <c r="E645" s="26" t="s">
        <v>519</v>
      </c>
      <c r="F645" s="37"/>
      <c r="G645" s="56">
        <v>796</v>
      </c>
      <c r="H645" s="56" t="s">
        <v>231</v>
      </c>
      <c r="I645" s="36" t="s">
        <v>139</v>
      </c>
      <c r="J645" s="37"/>
      <c r="K645" s="37">
        <v>1</v>
      </c>
      <c r="L645" s="37">
        <v>1</v>
      </c>
      <c r="M645" s="37">
        <v>1</v>
      </c>
      <c r="N645" s="37">
        <v>1</v>
      </c>
      <c r="O645" s="37">
        <v>1</v>
      </c>
      <c r="P645" s="37">
        <v>1</v>
      </c>
      <c r="Q645" s="37">
        <v>1</v>
      </c>
      <c r="R645" s="37">
        <v>1</v>
      </c>
      <c r="S645" s="37">
        <v>1</v>
      </c>
      <c r="T645" s="37">
        <v>1</v>
      </c>
      <c r="U645" s="37">
        <v>1</v>
      </c>
      <c r="V645" s="37">
        <v>1</v>
      </c>
      <c r="W645" s="29">
        <f t="shared" si="31"/>
        <v>12</v>
      </c>
      <c r="X645" s="37"/>
      <c r="Y645" s="38">
        <f>'[8]Расчет НМЦД'!M129</f>
        <v>131.21</v>
      </c>
      <c r="Z645" s="38">
        <f t="shared" si="30"/>
        <v>1634.35176</v>
      </c>
      <c r="AA645" s="37"/>
      <c r="AB645" s="32" t="s">
        <v>86</v>
      </c>
      <c r="AC645" s="25" t="s">
        <v>142</v>
      </c>
      <c r="AD645" s="27" t="s">
        <v>120</v>
      </c>
      <c r="AE645" s="27"/>
      <c r="AF645" s="25" t="s">
        <v>144</v>
      </c>
      <c r="AG645" s="25" t="s">
        <v>635</v>
      </c>
      <c r="AH645" s="33" t="s">
        <v>228</v>
      </c>
      <c r="AI645" s="27" t="s">
        <v>141</v>
      </c>
    </row>
    <row r="646" spans="1:35" s="34" customFormat="1" ht="38.25" customHeight="1" x14ac:dyDescent="0.25">
      <c r="A646" s="37">
        <v>15</v>
      </c>
      <c r="B646" s="55" t="s">
        <v>226</v>
      </c>
      <c r="C646" s="55" t="s">
        <v>227</v>
      </c>
      <c r="D646" s="37"/>
      <c r="E646" s="26" t="s">
        <v>520</v>
      </c>
      <c r="F646" s="37"/>
      <c r="G646" s="56">
        <v>796</v>
      </c>
      <c r="H646" s="56" t="s">
        <v>231</v>
      </c>
      <c r="I646" s="36" t="s">
        <v>139</v>
      </c>
      <c r="J646" s="37"/>
      <c r="K646" s="37">
        <v>20</v>
      </c>
      <c r="L646" s="37">
        <v>20</v>
      </c>
      <c r="M646" s="37">
        <v>20</v>
      </c>
      <c r="N646" s="37">
        <v>20</v>
      </c>
      <c r="O646" s="37">
        <v>20</v>
      </c>
      <c r="P646" s="37">
        <v>20</v>
      </c>
      <c r="Q646" s="37">
        <v>20</v>
      </c>
      <c r="R646" s="37">
        <v>20</v>
      </c>
      <c r="S646" s="37">
        <v>20</v>
      </c>
      <c r="T646" s="37">
        <v>20</v>
      </c>
      <c r="U646" s="37">
        <v>20</v>
      </c>
      <c r="V646" s="37">
        <v>20</v>
      </c>
      <c r="W646" s="29">
        <f t="shared" si="31"/>
        <v>240</v>
      </c>
      <c r="X646" s="37"/>
      <c r="Y646" s="38">
        <f>'[8]Расчет НМЦД'!M130</f>
        <v>29.49</v>
      </c>
      <c r="Z646" s="38">
        <f t="shared" si="30"/>
        <v>7346.5487999999996</v>
      </c>
      <c r="AA646" s="37"/>
      <c r="AB646" s="32" t="s">
        <v>86</v>
      </c>
      <c r="AC646" s="25" t="s">
        <v>142</v>
      </c>
      <c r="AD646" s="27" t="s">
        <v>120</v>
      </c>
      <c r="AE646" s="27"/>
      <c r="AF646" s="25" t="s">
        <v>144</v>
      </c>
      <c r="AG646" s="25" t="s">
        <v>635</v>
      </c>
      <c r="AH646" s="33" t="s">
        <v>228</v>
      </c>
      <c r="AI646" s="27" t="s">
        <v>141</v>
      </c>
    </row>
    <row r="647" spans="1:35" s="34" customFormat="1" ht="38.25" customHeight="1" x14ac:dyDescent="0.25">
      <c r="A647" s="37">
        <v>15</v>
      </c>
      <c r="B647" s="55" t="s">
        <v>226</v>
      </c>
      <c r="C647" s="55" t="s">
        <v>227</v>
      </c>
      <c r="D647" s="37"/>
      <c r="E647" s="26" t="s">
        <v>521</v>
      </c>
      <c r="F647" s="37"/>
      <c r="G647" s="56">
        <v>796</v>
      </c>
      <c r="H647" s="56" t="s">
        <v>231</v>
      </c>
      <c r="I647" s="36" t="s">
        <v>139</v>
      </c>
      <c r="J647" s="37"/>
      <c r="K647" s="37">
        <v>20</v>
      </c>
      <c r="L647" s="37">
        <v>20</v>
      </c>
      <c r="M647" s="37">
        <v>20</v>
      </c>
      <c r="N647" s="37">
        <v>20</v>
      </c>
      <c r="O647" s="37">
        <v>20</v>
      </c>
      <c r="P647" s="37">
        <v>20</v>
      </c>
      <c r="Q647" s="37">
        <v>20</v>
      </c>
      <c r="R647" s="37">
        <v>20</v>
      </c>
      <c r="S647" s="37">
        <v>20</v>
      </c>
      <c r="T647" s="37">
        <v>20</v>
      </c>
      <c r="U647" s="37">
        <v>20</v>
      </c>
      <c r="V647" s="37">
        <v>20</v>
      </c>
      <c r="W647" s="29">
        <f t="shared" si="31"/>
        <v>240</v>
      </c>
      <c r="X647" s="37"/>
      <c r="Y647" s="38">
        <f>'[8]Расчет НМЦД'!M131</f>
        <v>4.33</v>
      </c>
      <c r="Z647" s="38">
        <f t="shared" si="30"/>
        <v>1078.6896000000002</v>
      </c>
      <c r="AA647" s="37"/>
      <c r="AB647" s="32" t="s">
        <v>86</v>
      </c>
      <c r="AC647" s="25" t="s">
        <v>142</v>
      </c>
      <c r="AD647" s="27" t="s">
        <v>120</v>
      </c>
      <c r="AE647" s="27"/>
      <c r="AF647" s="25" t="s">
        <v>144</v>
      </c>
      <c r="AG647" s="25" t="s">
        <v>635</v>
      </c>
      <c r="AH647" s="33" t="s">
        <v>228</v>
      </c>
      <c r="AI647" s="27" t="s">
        <v>141</v>
      </c>
    </row>
    <row r="648" spans="1:35" s="34" customFormat="1" ht="38.25" customHeight="1" x14ac:dyDescent="0.25">
      <c r="A648" s="37">
        <v>15</v>
      </c>
      <c r="B648" s="55" t="s">
        <v>226</v>
      </c>
      <c r="C648" s="55" t="s">
        <v>227</v>
      </c>
      <c r="D648" s="37"/>
      <c r="E648" s="26" t="s">
        <v>522</v>
      </c>
      <c r="F648" s="37"/>
      <c r="G648" s="56">
        <v>796</v>
      </c>
      <c r="H648" s="56" t="s">
        <v>231</v>
      </c>
      <c r="I648" s="36" t="s">
        <v>139</v>
      </c>
      <c r="J648" s="37"/>
      <c r="K648" s="37">
        <v>1</v>
      </c>
      <c r="L648" s="37"/>
      <c r="M648" s="37"/>
      <c r="N648" s="37">
        <v>1</v>
      </c>
      <c r="O648" s="37"/>
      <c r="P648" s="37"/>
      <c r="Q648" s="37"/>
      <c r="R648" s="37">
        <v>1</v>
      </c>
      <c r="S648" s="37"/>
      <c r="T648" s="37"/>
      <c r="U648" s="37">
        <v>1</v>
      </c>
      <c r="V648" s="37">
        <v>1</v>
      </c>
      <c r="W648" s="29">
        <f t="shared" si="31"/>
        <v>5</v>
      </c>
      <c r="X648" s="37"/>
      <c r="Y648" s="38">
        <f>'[8]Расчет НМЦД'!M132</f>
        <v>137.34</v>
      </c>
      <c r="Z648" s="38">
        <f t="shared" si="30"/>
        <v>712.79460000000006</v>
      </c>
      <c r="AA648" s="37"/>
      <c r="AB648" s="32" t="s">
        <v>86</v>
      </c>
      <c r="AC648" s="25" t="s">
        <v>142</v>
      </c>
      <c r="AD648" s="27" t="s">
        <v>120</v>
      </c>
      <c r="AE648" s="27"/>
      <c r="AF648" s="25" t="s">
        <v>144</v>
      </c>
      <c r="AG648" s="25" t="s">
        <v>635</v>
      </c>
      <c r="AH648" s="33" t="s">
        <v>228</v>
      </c>
      <c r="AI648" s="27" t="s">
        <v>141</v>
      </c>
    </row>
    <row r="649" spans="1:35" s="34" customFormat="1" ht="38.25" customHeight="1" x14ac:dyDescent="0.25">
      <c r="A649" s="37">
        <v>15</v>
      </c>
      <c r="B649" s="55" t="s">
        <v>226</v>
      </c>
      <c r="C649" s="55" t="s">
        <v>227</v>
      </c>
      <c r="D649" s="37"/>
      <c r="E649" s="26" t="s">
        <v>523</v>
      </c>
      <c r="F649" s="37"/>
      <c r="G649" s="56">
        <v>796</v>
      </c>
      <c r="H649" s="56" t="s">
        <v>231</v>
      </c>
      <c r="I649" s="36" t="s">
        <v>139</v>
      </c>
      <c r="J649" s="37"/>
      <c r="K649" s="37">
        <v>12</v>
      </c>
      <c r="L649" s="37">
        <v>12</v>
      </c>
      <c r="M649" s="37">
        <v>12</v>
      </c>
      <c r="N649" s="37">
        <v>12</v>
      </c>
      <c r="O649" s="37">
        <v>12</v>
      </c>
      <c r="P649" s="37">
        <v>12</v>
      </c>
      <c r="Q649" s="37">
        <v>12</v>
      </c>
      <c r="R649" s="37">
        <v>12</v>
      </c>
      <c r="S649" s="37">
        <v>12</v>
      </c>
      <c r="T649" s="37">
        <v>12</v>
      </c>
      <c r="U649" s="37">
        <v>12</v>
      </c>
      <c r="V649" s="37">
        <v>12</v>
      </c>
      <c r="W649" s="29">
        <f t="shared" si="31"/>
        <v>144</v>
      </c>
      <c r="X649" s="37"/>
      <c r="Y649" s="38">
        <f>'[8]Расчет НМЦД'!M133</f>
        <v>8.44</v>
      </c>
      <c r="Z649" s="38">
        <f t="shared" si="30"/>
        <v>1261.54368</v>
      </c>
      <c r="AA649" s="37"/>
      <c r="AB649" s="32" t="s">
        <v>86</v>
      </c>
      <c r="AC649" s="25" t="s">
        <v>142</v>
      </c>
      <c r="AD649" s="27" t="s">
        <v>120</v>
      </c>
      <c r="AE649" s="27"/>
      <c r="AF649" s="25" t="s">
        <v>144</v>
      </c>
      <c r="AG649" s="25" t="s">
        <v>635</v>
      </c>
      <c r="AH649" s="33" t="s">
        <v>228</v>
      </c>
      <c r="AI649" s="27" t="s">
        <v>141</v>
      </c>
    </row>
    <row r="650" spans="1:35" s="34" customFormat="1" ht="38.25" customHeight="1" x14ac:dyDescent="0.25">
      <c r="A650" s="37">
        <v>15</v>
      </c>
      <c r="B650" s="55" t="s">
        <v>226</v>
      </c>
      <c r="C650" s="55" t="s">
        <v>227</v>
      </c>
      <c r="D650" s="37"/>
      <c r="E650" s="26" t="s">
        <v>524</v>
      </c>
      <c r="F650" s="37"/>
      <c r="G650" s="56">
        <v>796</v>
      </c>
      <c r="H650" s="56" t="s">
        <v>231</v>
      </c>
      <c r="I650" s="36" t="s">
        <v>139</v>
      </c>
      <c r="J650" s="37"/>
      <c r="K650" s="37">
        <v>12</v>
      </c>
      <c r="L650" s="37">
        <v>12</v>
      </c>
      <c r="M650" s="37">
        <v>12</v>
      </c>
      <c r="N650" s="37">
        <v>12</v>
      </c>
      <c r="O650" s="37">
        <v>12</v>
      </c>
      <c r="P650" s="37">
        <v>12</v>
      </c>
      <c r="Q650" s="37">
        <v>12</v>
      </c>
      <c r="R650" s="37">
        <v>12</v>
      </c>
      <c r="S650" s="37">
        <v>12</v>
      </c>
      <c r="T650" s="37">
        <v>12</v>
      </c>
      <c r="U650" s="37">
        <v>12</v>
      </c>
      <c r="V650" s="37">
        <v>12</v>
      </c>
      <c r="W650" s="29">
        <f t="shared" si="31"/>
        <v>144</v>
      </c>
      <c r="X650" s="37"/>
      <c r="Y650" s="38">
        <f>'[8]Расчет НМЦД'!M134</f>
        <v>27.39</v>
      </c>
      <c r="Z650" s="38">
        <f t="shared" si="30"/>
        <v>4094.0380799999998</v>
      </c>
      <c r="AA650" s="37"/>
      <c r="AB650" s="32" t="s">
        <v>86</v>
      </c>
      <c r="AC650" s="25" t="s">
        <v>142</v>
      </c>
      <c r="AD650" s="27" t="s">
        <v>120</v>
      </c>
      <c r="AE650" s="27"/>
      <c r="AF650" s="25" t="s">
        <v>144</v>
      </c>
      <c r="AG650" s="25" t="s">
        <v>635</v>
      </c>
      <c r="AH650" s="33" t="s">
        <v>228</v>
      </c>
      <c r="AI650" s="27" t="s">
        <v>141</v>
      </c>
    </row>
    <row r="651" spans="1:35" s="34" customFormat="1" ht="38.25" customHeight="1" x14ac:dyDescent="0.25">
      <c r="A651" s="37">
        <v>15</v>
      </c>
      <c r="B651" s="55" t="s">
        <v>226</v>
      </c>
      <c r="C651" s="55" t="s">
        <v>227</v>
      </c>
      <c r="D651" s="37"/>
      <c r="E651" s="26" t="s">
        <v>525</v>
      </c>
      <c r="F651" s="37"/>
      <c r="G651" s="56">
        <v>796</v>
      </c>
      <c r="H651" s="56" t="s">
        <v>231</v>
      </c>
      <c r="I651" s="36" t="s">
        <v>139</v>
      </c>
      <c r="J651" s="37"/>
      <c r="K651" s="37">
        <v>1</v>
      </c>
      <c r="L651" s="37">
        <v>1</v>
      </c>
      <c r="M651" s="37">
        <v>1</v>
      </c>
      <c r="N651" s="37">
        <v>1</v>
      </c>
      <c r="O651" s="37">
        <v>1</v>
      </c>
      <c r="P651" s="37">
        <v>1</v>
      </c>
      <c r="Q651" s="37">
        <v>1</v>
      </c>
      <c r="R651" s="37">
        <v>1</v>
      </c>
      <c r="S651" s="37">
        <v>1</v>
      </c>
      <c r="T651" s="37">
        <v>1</v>
      </c>
      <c r="U651" s="37">
        <v>1</v>
      </c>
      <c r="V651" s="37">
        <v>1</v>
      </c>
      <c r="W651" s="29">
        <f t="shared" si="31"/>
        <v>12</v>
      </c>
      <c r="X651" s="37"/>
      <c r="Y651" s="38">
        <f>'[8]Расчет НМЦД'!M135</f>
        <v>347.53</v>
      </c>
      <c r="Z651" s="38">
        <f t="shared" si="30"/>
        <v>4328.8336799999997</v>
      </c>
      <c r="AA651" s="37"/>
      <c r="AB651" s="32" t="s">
        <v>86</v>
      </c>
      <c r="AC651" s="25" t="s">
        <v>142</v>
      </c>
      <c r="AD651" s="27" t="s">
        <v>120</v>
      </c>
      <c r="AE651" s="27"/>
      <c r="AF651" s="25" t="s">
        <v>144</v>
      </c>
      <c r="AG651" s="25" t="s">
        <v>635</v>
      </c>
      <c r="AH651" s="33" t="s">
        <v>228</v>
      </c>
      <c r="AI651" s="27" t="s">
        <v>141</v>
      </c>
    </row>
    <row r="652" spans="1:35" s="34" customFormat="1" ht="38.25" customHeight="1" x14ac:dyDescent="0.25">
      <c r="A652" s="37">
        <v>15</v>
      </c>
      <c r="B652" s="55" t="s">
        <v>226</v>
      </c>
      <c r="C652" s="55" t="s">
        <v>227</v>
      </c>
      <c r="D652" s="37"/>
      <c r="E652" s="26" t="s">
        <v>526</v>
      </c>
      <c r="F652" s="37"/>
      <c r="G652" s="56">
        <v>796</v>
      </c>
      <c r="H652" s="56" t="s">
        <v>231</v>
      </c>
      <c r="I652" s="36" t="s">
        <v>139</v>
      </c>
      <c r="J652" s="37"/>
      <c r="K652" s="37">
        <v>5</v>
      </c>
      <c r="L652" s="37">
        <v>5</v>
      </c>
      <c r="M652" s="37">
        <v>5</v>
      </c>
      <c r="N652" s="37">
        <v>5</v>
      </c>
      <c r="O652" s="37">
        <v>5</v>
      </c>
      <c r="P652" s="37">
        <v>5</v>
      </c>
      <c r="Q652" s="37">
        <v>5</v>
      </c>
      <c r="R652" s="37">
        <v>5</v>
      </c>
      <c r="S652" s="37">
        <v>5</v>
      </c>
      <c r="T652" s="37">
        <v>5</v>
      </c>
      <c r="U652" s="37">
        <v>5</v>
      </c>
      <c r="V652" s="37">
        <v>5</v>
      </c>
      <c r="W652" s="29">
        <f t="shared" si="31"/>
        <v>60</v>
      </c>
      <c r="X652" s="37"/>
      <c r="Y652" s="38">
        <f>'[8]Расчет НМЦД'!M136</f>
        <v>40.74</v>
      </c>
      <c r="Z652" s="38">
        <f t="shared" si="30"/>
        <v>2537.2872000000002</v>
      </c>
      <c r="AA652" s="37"/>
      <c r="AB652" s="32" t="s">
        <v>86</v>
      </c>
      <c r="AC652" s="25" t="s">
        <v>142</v>
      </c>
      <c r="AD652" s="27" t="s">
        <v>120</v>
      </c>
      <c r="AE652" s="27"/>
      <c r="AF652" s="25" t="s">
        <v>144</v>
      </c>
      <c r="AG652" s="25" t="s">
        <v>635</v>
      </c>
      <c r="AH652" s="33" t="s">
        <v>228</v>
      </c>
      <c r="AI652" s="27" t="s">
        <v>141</v>
      </c>
    </row>
    <row r="653" spans="1:35" s="34" customFormat="1" ht="38.25" customHeight="1" x14ac:dyDescent="0.25">
      <c r="A653" s="37">
        <v>15</v>
      </c>
      <c r="B653" s="55" t="s">
        <v>226</v>
      </c>
      <c r="C653" s="55" t="s">
        <v>227</v>
      </c>
      <c r="D653" s="37"/>
      <c r="E653" s="26" t="s">
        <v>527</v>
      </c>
      <c r="F653" s="37"/>
      <c r="G653" s="56">
        <v>796</v>
      </c>
      <c r="H653" s="56" t="s">
        <v>231</v>
      </c>
      <c r="I653" s="36" t="s">
        <v>139</v>
      </c>
      <c r="J653" s="37"/>
      <c r="K653" s="37">
        <v>20</v>
      </c>
      <c r="L653" s="37">
        <v>20</v>
      </c>
      <c r="M653" s="37">
        <v>20</v>
      </c>
      <c r="N653" s="37">
        <v>20</v>
      </c>
      <c r="O653" s="37">
        <v>20</v>
      </c>
      <c r="P653" s="37">
        <v>20</v>
      </c>
      <c r="Q653" s="37">
        <v>20</v>
      </c>
      <c r="R653" s="37">
        <v>20</v>
      </c>
      <c r="S653" s="37">
        <v>20</v>
      </c>
      <c r="T653" s="37">
        <v>20</v>
      </c>
      <c r="U653" s="37">
        <v>20</v>
      </c>
      <c r="V653" s="37">
        <v>20</v>
      </c>
      <c r="W653" s="29">
        <f t="shared" si="31"/>
        <v>240</v>
      </c>
      <c r="X653" s="37"/>
      <c r="Y653" s="38">
        <f>'[8]Расчет НМЦД'!M137</f>
        <v>109.97</v>
      </c>
      <c r="Z653" s="38">
        <f t="shared" si="30"/>
        <v>27395.7264</v>
      </c>
      <c r="AA653" s="37"/>
      <c r="AB653" s="32" t="s">
        <v>86</v>
      </c>
      <c r="AC653" s="25" t="s">
        <v>142</v>
      </c>
      <c r="AD653" s="27" t="s">
        <v>120</v>
      </c>
      <c r="AE653" s="27"/>
      <c r="AF653" s="25" t="s">
        <v>144</v>
      </c>
      <c r="AG653" s="25" t="s">
        <v>635</v>
      </c>
      <c r="AH653" s="33" t="s">
        <v>228</v>
      </c>
      <c r="AI653" s="27" t="s">
        <v>141</v>
      </c>
    </row>
    <row r="654" spans="1:35" s="34" customFormat="1" ht="38.25" customHeight="1" x14ac:dyDescent="0.25">
      <c r="A654" s="37">
        <v>15</v>
      </c>
      <c r="B654" s="55" t="s">
        <v>226</v>
      </c>
      <c r="C654" s="55" t="s">
        <v>227</v>
      </c>
      <c r="D654" s="37"/>
      <c r="E654" s="26" t="s">
        <v>528</v>
      </c>
      <c r="F654" s="37"/>
      <c r="G654" s="56">
        <v>796</v>
      </c>
      <c r="H654" s="56" t="s">
        <v>231</v>
      </c>
      <c r="I654" s="36" t="s">
        <v>139</v>
      </c>
      <c r="J654" s="37"/>
      <c r="K654" s="37">
        <v>1</v>
      </c>
      <c r="L654" s="37">
        <v>1</v>
      </c>
      <c r="M654" s="37">
        <v>1</v>
      </c>
      <c r="N654" s="37">
        <v>1</v>
      </c>
      <c r="O654" s="37">
        <v>1</v>
      </c>
      <c r="P654" s="37">
        <v>1</v>
      </c>
      <c r="Q654" s="37">
        <v>1</v>
      </c>
      <c r="R654" s="37">
        <v>1</v>
      </c>
      <c r="S654" s="37">
        <v>1</v>
      </c>
      <c r="T654" s="37">
        <v>1</v>
      </c>
      <c r="U654" s="37">
        <v>1</v>
      </c>
      <c r="V654" s="37">
        <v>1</v>
      </c>
      <c r="W654" s="29">
        <f t="shared" si="31"/>
        <v>12</v>
      </c>
      <c r="X654" s="37"/>
      <c r="Y654" s="38">
        <f>'[8]Расчет НМЦД'!M138</f>
        <v>116.6</v>
      </c>
      <c r="Z654" s="38">
        <f t="shared" si="30"/>
        <v>1452.3695999999998</v>
      </c>
      <c r="AA654" s="37"/>
      <c r="AB654" s="32" t="s">
        <v>86</v>
      </c>
      <c r="AC654" s="25" t="s">
        <v>142</v>
      </c>
      <c r="AD654" s="27" t="s">
        <v>120</v>
      </c>
      <c r="AE654" s="27"/>
      <c r="AF654" s="25" t="s">
        <v>144</v>
      </c>
      <c r="AG654" s="25" t="s">
        <v>635</v>
      </c>
      <c r="AH654" s="33" t="s">
        <v>228</v>
      </c>
      <c r="AI654" s="27" t="s">
        <v>141</v>
      </c>
    </row>
    <row r="655" spans="1:35" s="34" customFormat="1" ht="38.25" customHeight="1" x14ac:dyDescent="0.25">
      <c r="A655" s="37">
        <v>15</v>
      </c>
      <c r="B655" s="55" t="s">
        <v>226</v>
      </c>
      <c r="C655" s="55" t="s">
        <v>227</v>
      </c>
      <c r="D655" s="37"/>
      <c r="E655" s="26" t="s">
        <v>214</v>
      </c>
      <c r="F655" s="37"/>
      <c r="G655" s="56">
        <v>796</v>
      </c>
      <c r="H655" s="56" t="s">
        <v>231</v>
      </c>
      <c r="I655" s="36" t="s">
        <v>139</v>
      </c>
      <c r="J655" s="37"/>
      <c r="K655" s="37">
        <v>1</v>
      </c>
      <c r="L655" s="37">
        <v>1</v>
      </c>
      <c r="M655" s="37">
        <v>1</v>
      </c>
      <c r="N655" s="37">
        <v>1</v>
      </c>
      <c r="O655" s="37">
        <v>1</v>
      </c>
      <c r="P655" s="37">
        <v>1</v>
      </c>
      <c r="Q655" s="37">
        <v>1</v>
      </c>
      <c r="R655" s="37">
        <v>1</v>
      </c>
      <c r="S655" s="37">
        <v>1</v>
      </c>
      <c r="T655" s="37">
        <v>1</v>
      </c>
      <c r="U655" s="37">
        <v>1</v>
      </c>
      <c r="V655" s="37">
        <v>1</v>
      </c>
      <c r="W655" s="29">
        <f t="shared" si="31"/>
        <v>12</v>
      </c>
      <c r="X655" s="37"/>
      <c r="Y655" s="38">
        <f>'[8]Расчет НМЦД'!M139</f>
        <v>194.1</v>
      </c>
      <c r="Z655" s="38">
        <f t="shared" si="30"/>
        <v>2417.7095999999997</v>
      </c>
      <c r="AA655" s="37"/>
      <c r="AB655" s="32" t="s">
        <v>86</v>
      </c>
      <c r="AC655" s="25" t="s">
        <v>142</v>
      </c>
      <c r="AD655" s="27" t="s">
        <v>120</v>
      </c>
      <c r="AE655" s="27"/>
      <c r="AF655" s="25" t="s">
        <v>144</v>
      </c>
      <c r="AG655" s="25" t="s">
        <v>635</v>
      </c>
      <c r="AH655" s="33" t="s">
        <v>228</v>
      </c>
      <c r="AI655" s="27" t="s">
        <v>141</v>
      </c>
    </row>
    <row r="656" spans="1:35" s="34" customFormat="1" ht="38.25" customHeight="1" x14ac:dyDescent="0.25">
      <c r="A656" s="37">
        <v>15</v>
      </c>
      <c r="B656" s="55" t="s">
        <v>226</v>
      </c>
      <c r="C656" s="55" t="s">
        <v>227</v>
      </c>
      <c r="D656" s="37"/>
      <c r="E656" s="26" t="s">
        <v>529</v>
      </c>
      <c r="F656" s="37"/>
      <c r="G656" s="56">
        <v>796</v>
      </c>
      <c r="H656" s="56" t="s">
        <v>231</v>
      </c>
      <c r="I656" s="36" t="s">
        <v>139</v>
      </c>
      <c r="J656" s="37"/>
      <c r="K656" s="37">
        <v>6</v>
      </c>
      <c r="L656" s="37">
        <v>6</v>
      </c>
      <c r="M656" s="37">
        <v>6</v>
      </c>
      <c r="N656" s="37">
        <v>6</v>
      </c>
      <c r="O656" s="37">
        <v>6</v>
      </c>
      <c r="P656" s="37">
        <v>6</v>
      </c>
      <c r="Q656" s="37">
        <v>6</v>
      </c>
      <c r="R656" s="37">
        <v>6</v>
      </c>
      <c r="S656" s="37">
        <v>6</v>
      </c>
      <c r="T656" s="37">
        <v>6</v>
      </c>
      <c r="U656" s="37">
        <v>6</v>
      </c>
      <c r="V656" s="37">
        <v>6</v>
      </c>
      <c r="W656" s="29">
        <f t="shared" si="31"/>
        <v>72</v>
      </c>
      <c r="X656" s="37"/>
      <c r="Y656" s="38">
        <f>'[8]Расчет НМЦД'!M140</f>
        <v>56.78</v>
      </c>
      <c r="Z656" s="38">
        <f t="shared" si="30"/>
        <v>4243.51008</v>
      </c>
      <c r="AA656" s="37"/>
      <c r="AB656" s="32" t="s">
        <v>86</v>
      </c>
      <c r="AC656" s="25" t="s">
        <v>142</v>
      </c>
      <c r="AD656" s="27" t="s">
        <v>120</v>
      </c>
      <c r="AE656" s="27"/>
      <c r="AF656" s="25" t="s">
        <v>144</v>
      </c>
      <c r="AG656" s="25" t="s">
        <v>635</v>
      </c>
      <c r="AH656" s="33" t="s">
        <v>228</v>
      </c>
      <c r="AI656" s="27" t="s">
        <v>141</v>
      </c>
    </row>
    <row r="657" spans="1:35" s="34" customFormat="1" ht="38.25" customHeight="1" x14ac:dyDescent="0.25">
      <c r="A657" s="37">
        <v>15</v>
      </c>
      <c r="B657" s="55" t="s">
        <v>226</v>
      </c>
      <c r="C657" s="55" t="s">
        <v>227</v>
      </c>
      <c r="D657" s="37"/>
      <c r="E657" s="26" t="s">
        <v>215</v>
      </c>
      <c r="F657" s="37"/>
      <c r="G657" s="56">
        <v>796</v>
      </c>
      <c r="H657" s="56" t="s">
        <v>231</v>
      </c>
      <c r="I657" s="36" t="s">
        <v>139</v>
      </c>
      <c r="J657" s="37"/>
      <c r="K657" s="37">
        <v>6</v>
      </c>
      <c r="L657" s="37">
        <v>6</v>
      </c>
      <c r="M657" s="37">
        <v>6</v>
      </c>
      <c r="N657" s="37">
        <v>6</v>
      </c>
      <c r="O657" s="37">
        <v>6</v>
      </c>
      <c r="P657" s="37">
        <v>6</v>
      </c>
      <c r="Q657" s="37">
        <v>6</v>
      </c>
      <c r="R657" s="37">
        <v>6</v>
      </c>
      <c r="S657" s="37">
        <v>6</v>
      </c>
      <c r="T657" s="37">
        <v>6</v>
      </c>
      <c r="U657" s="37">
        <v>6</v>
      </c>
      <c r="V657" s="37">
        <v>6</v>
      </c>
      <c r="W657" s="29">
        <f t="shared" ref="W657:W720" si="32">SUM(J657:V657)</f>
        <v>72</v>
      </c>
      <c r="X657" s="37"/>
      <c r="Y657" s="38">
        <f>'[8]Расчет НМЦД'!M141</f>
        <v>124.21</v>
      </c>
      <c r="Z657" s="38">
        <f t="shared" ref="Z657:Z681" si="33">Y657*W657*1.038</f>
        <v>9282.9585599999991</v>
      </c>
      <c r="AA657" s="37"/>
      <c r="AB657" s="32" t="s">
        <v>86</v>
      </c>
      <c r="AC657" s="25" t="s">
        <v>142</v>
      </c>
      <c r="AD657" s="27" t="s">
        <v>120</v>
      </c>
      <c r="AE657" s="27"/>
      <c r="AF657" s="25" t="s">
        <v>144</v>
      </c>
      <c r="AG657" s="25" t="s">
        <v>635</v>
      </c>
      <c r="AH657" s="33" t="s">
        <v>228</v>
      </c>
      <c r="AI657" s="27" t="s">
        <v>141</v>
      </c>
    </row>
    <row r="658" spans="1:35" s="34" customFormat="1" ht="38.25" customHeight="1" x14ac:dyDescent="0.25">
      <c r="A658" s="37">
        <v>15</v>
      </c>
      <c r="B658" s="55" t="s">
        <v>226</v>
      </c>
      <c r="C658" s="55" t="s">
        <v>227</v>
      </c>
      <c r="D658" s="37"/>
      <c r="E658" s="26" t="s">
        <v>219</v>
      </c>
      <c r="F658" s="37"/>
      <c r="G658" s="56">
        <v>796</v>
      </c>
      <c r="H658" s="56" t="s">
        <v>231</v>
      </c>
      <c r="I658" s="36" t="s">
        <v>139</v>
      </c>
      <c r="J658" s="37"/>
      <c r="K658" s="37">
        <v>5</v>
      </c>
      <c r="L658" s="37">
        <v>5</v>
      </c>
      <c r="M658" s="37">
        <v>5</v>
      </c>
      <c r="N658" s="37">
        <v>5</v>
      </c>
      <c r="O658" s="37">
        <v>5</v>
      </c>
      <c r="P658" s="37">
        <v>5</v>
      </c>
      <c r="Q658" s="37">
        <v>5</v>
      </c>
      <c r="R658" s="37">
        <v>5</v>
      </c>
      <c r="S658" s="37">
        <v>5</v>
      </c>
      <c r="T658" s="37">
        <v>5</v>
      </c>
      <c r="U658" s="37">
        <v>5</v>
      </c>
      <c r="V658" s="37">
        <v>5</v>
      </c>
      <c r="W658" s="29">
        <f t="shared" si="32"/>
        <v>60</v>
      </c>
      <c r="X658" s="37"/>
      <c r="Y658" s="38">
        <f>'[8]Расчет НМЦД'!M142</f>
        <v>68.83</v>
      </c>
      <c r="Z658" s="38">
        <f t="shared" si="33"/>
        <v>4286.7324000000008</v>
      </c>
      <c r="AA658" s="37"/>
      <c r="AB658" s="32" t="s">
        <v>86</v>
      </c>
      <c r="AC658" s="25" t="s">
        <v>142</v>
      </c>
      <c r="AD658" s="27" t="s">
        <v>120</v>
      </c>
      <c r="AE658" s="27"/>
      <c r="AF658" s="25" t="s">
        <v>144</v>
      </c>
      <c r="AG658" s="25" t="s">
        <v>635</v>
      </c>
      <c r="AH658" s="33" t="s">
        <v>228</v>
      </c>
      <c r="AI658" s="27" t="s">
        <v>141</v>
      </c>
    </row>
    <row r="659" spans="1:35" s="34" customFormat="1" ht="38.25" customHeight="1" x14ac:dyDescent="0.25">
      <c r="A659" s="37">
        <v>15</v>
      </c>
      <c r="B659" s="55" t="s">
        <v>226</v>
      </c>
      <c r="C659" s="55" t="s">
        <v>227</v>
      </c>
      <c r="D659" s="37"/>
      <c r="E659" s="26" t="s">
        <v>530</v>
      </c>
      <c r="F659" s="37"/>
      <c r="G659" s="56">
        <v>796</v>
      </c>
      <c r="H659" s="56" t="s">
        <v>231</v>
      </c>
      <c r="I659" s="36" t="s">
        <v>139</v>
      </c>
      <c r="J659" s="37"/>
      <c r="K659" s="37">
        <v>1</v>
      </c>
      <c r="L659" s="37">
        <v>1</v>
      </c>
      <c r="M659" s="37">
        <v>1</v>
      </c>
      <c r="N659" s="37">
        <v>1</v>
      </c>
      <c r="O659" s="37">
        <v>1</v>
      </c>
      <c r="P659" s="37">
        <v>1</v>
      </c>
      <c r="Q659" s="37">
        <v>1</v>
      </c>
      <c r="R659" s="37">
        <v>1</v>
      </c>
      <c r="S659" s="37">
        <v>1</v>
      </c>
      <c r="T659" s="37">
        <v>1</v>
      </c>
      <c r="U659" s="37">
        <v>1</v>
      </c>
      <c r="V659" s="37">
        <v>1</v>
      </c>
      <c r="W659" s="29">
        <f t="shared" si="32"/>
        <v>12</v>
      </c>
      <c r="X659" s="37"/>
      <c r="Y659" s="38">
        <f>'[8]Расчет НМЦД'!M143</f>
        <v>556</v>
      </c>
      <c r="Z659" s="38">
        <f t="shared" si="33"/>
        <v>6925.5360000000001</v>
      </c>
      <c r="AA659" s="37"/>
      <c r="AB659" s="32" t="s">
        <v>86</v>
      </c>
      <c r="AC659" s="25" t="s">
        <v>142</v>
      </c>
      <c r="AD659" s="27" t="s">
        <v>120</v>
      </c>
      <c r="AE659" s="27"/>
      <c r="AF659" s="25" t="s">
        <v>144</v>
      </c>
      <c r="AG659" s="25" t="s">
        <v>635</v>
      </c>
      <c r="AH659" s="33" t="s">
        <v>228</v>
      </c>
      <c r="AI659" s="27" t="s">
        <v>141</v>
      </c>
    </row>
    <row r="660" spans="1:35" s="34" customFormat="1" ht="38.25" customHeight="1" x14ac:dyDescent="0.25">
      <c r="A660" s="37">
        <v>15</v>
      </c>
      <c r="B660" s="55" t="s">
        <v>226</v>
      </c>
      <c r="C660" s="55" t="s">
        <v>227</v>
      </c>
      <c r="D660" s="37"/>
      <c r="E660" s="26" t="s">
        <v>531</v>
      </c>
      <c r="F660" s="37"/>
      <c r="G660" s="56">
        <v>796</v>
      </c>
      <c r="H660" s="56" t="s">
        <v>231</v>
      </c>
      <c r="I660" s="36" t="s">
        <v>139</v>
      </c>
      <c r="J660" s="37"/>
      <c r="K660" s="37">
        <v>60</v>
      </c>
      <c r="L660" s="37">
        <v>60</v>
      </c>
      <c r="M660" s="37">
        <v>60</v>
      </c>
      <c r="N660" s="37">
        <v>60</v>
      </c>
      <c r="O660" s="37">
        <v>60</v>
      </c>
      <c r="P660" s="37">
        <v>60</v>
      </c>
      <c r="Q660" s="37">
        <v>60</v>
      </c>
      <c r="R660" s="37">
        <v>60</v>
      </c>
      <c r="S660" s="37">
        <v>60</v>
      </c>
      <c r="T660" s="37">
        <v>60</v>
      </c>
      <c r="U660" s="37">
        <v>60</v>
      </c>
      <c r="V660" s="37">
        <v>60</v>
      </c>
      <c r="W660" s="29">
        <f t="shared" si="32"/>
        <v>720</v>
      </c>
      <c r="X660" s="37"/>
      <c r="Y660" s="38">
        <f>'[8]Расчет НМЦД'!M144</f>
        <v>4.67</v>
      </c>
      <c r="Z660" s="38">
        <f t="shared" si="33"/>
        <v>3490.1712000000002</v>
      </c>
      <c r="AA660" s="37"/>
      <c r="AB660" s="32" t="s">
        <v>86</v>
      </c>
      <c r="AC660" s="25" t="s">
        <v>142</v>
      </c>
      <c r="AD660" s="27" t="s">
        <v>120</v>
      </c>
      <c r="AE660" s="27"/>
      <c r="AF660" s="25" t="s">
        <v>144</v>
      </c>
      <c r="AG660" s="25" t="s">
        <v>635</v>
      </c>
      <c r="AH660" s="33" t="s">
        <v>228</v>
      </c>
      <c r="AI660" s="27" t="s">
        <v>141</v>
      </c>
    </row>
    <row r="661" spans="1:35" s="34" customFormat="1" ht="38.25" customHeight="1" x14ac:dyDescent="0.25">
      <c r="A661" s="37">
        <v>15</v>
      </c>
      <c r="B661" s="55" t="s">
        <v>226</v>
      </c>
      <c r="C661" s="55" t="s">
        <v>227</v>
      </c>
      <c r="D661" s="37"/>
      <c r="E661" s="26" t="s">
        <v>216</v>
      </c>
      <c r="F661" s="37"/>
      <c r="G661" s="56">
        <v>796</v>
      </c>
      <c r="H661" s="56" t="s">
        <v>231</v>
      </c>
      <c r="I661" s="36" t="s">
        <v>139</v>
      </c>
      <c r="J661" s="37"/>
      <c r="K661" s="37">
        <v>12</v>
      </c>
      <c r="L661" s="37">
        <v>12</v>
      </c>
      <c r="M661" s="37">
        <v>12</v>
      </c>
      <c r="N661" s="37">
        <v>12</v>
      </c>
      <c r="O661" s="37">
        <v>12</v>
      </c>
      <c r="P661" s="37">
        <v>12</v>
      </c>
      <c r="Q661" s="37">
        <v>12</v>
      </c>
      <c r="R661" s="37">
        <v>12</v>
      </c>
      <c r="S661" s="37">
        <v>12</v>
      </c>
      <c r="T661" s="37">
        <v>12</v>
      </c>
      <c r="U661" s="37">
        <v>12</v>
      </c>
      <c r="V661" s="37">
        <v>12</v>
      </c>
      <c r="W661" s="29">
        <f t="shared" si="32"/>
        <v>144</v>
      </c>
      <c r="X661" s="37"/>
      <c r="Y661" s="38">
        <f>'[8]Расчет НМЦД'!M145</f>
        <v>22.32</v>
      </c>
      <c r="Z661" s="38">
        <f t="shared" si="33"/>
        <v>3336.21504</v>
      </c>
      <c r="AA661" s="37"/>
      <c r="AB661" s="32" t="s">
        <v>86</v>
      </c>
      <c r="AC661" s="25" t="s">
        <v>142</v>
      </c>
      <c r="AD661" s="27" t="s">
        <v>120</v>
      </c>
      <c r="AE661" s="27"/>
      <c r="AF661" s="25" t="s">
        <v>144</v>
      </c>
      <c r="AG661" s="25" t="s">
        <v>635</v>
      </c>
      <c r="AH661" s="33" t="s">
        <v>228</v>
      </c>
      <c r="AI661" s="27" t="s">
        <v>141</v>
      </c>
    </row>
    <row r="662" spans="1:35" s="34" customFormat="1" ht="38.25" customHeight="1" x14ac:dyDescent="0.25">
      <c r="A662" s="37">
        <v>15</v>
      </c>
      <c r="B662" s="55" t="s">
        <v>226</v>
      </c>
      <c r="C662" s="55" t="s">
        <v>227</v>
      </c>
      <c r="D662" s="37"/>
      <c r="E662" s="26" t="s">
        <v>217</v>
      </c>
      <c r="F662" s="37"/>
      <c r="G662" s="56">
        <v>796</v>
      </c>
      <c r="H662" s="56" t="s">
        <v>231</v>
      </c>
      <c r="I662" s="36" t="s">
        <v>139</v>
      </c>
      <c r="J662" s="37"/>
      <c r="K662" s="37"/>
      <c r="L662" s="37"/>
      <c r="M662" s="37"/>
      <c r="N662" s="37"/>
      <c r="O662" s="37">
        <v>1</v>
      </c>
      <c r="P662" s="37"/>
      <c r="Q662" s="37"/>
      <c r="R662" s="37"/>
      <c r="S662" s="37"/>
      <c r="T662" s="37"/>
      <c r="U662" s="37"/>
      <c r="V662" s="37"/>
      <c r="W662" s="29">
        <f t="shared" si="32"/>
        <v>1</v>
      </c>
      <c r="X662" s="37"/>
      <c r="Y662" s="38">
        <f>'[8]Расчет НМЦД'!M146</f>
        <v>1702.26</v>
      </c>
      <c r="Z662" s="38">
        <f t="shared" si="33"/>
        <v>1766.94588</v>
      </c>
      <c r="AA662" s="37"/>
      <c r="AB662" s="32" t="s">
        <v>86</v>
      </c>
      <c r="AC662" s="25" t="s">
        <v>142</v>
      </c>
      <c r="AD662" s="27" t="s">
        <v>120</v>
      </c>
      <c r="AE662" s="27"/>
      <c r="AF662" s="25" t="s">
        <v>144</v>
      </c>
      <c r="AG662" s="25" t="s">
        <v>635</v>
      </c>
      <c r="AH662" s="33" t="s">
        <v>228</v>
      </c>
      <c r="AI662" s="27" t="s">
        <v>141</v>
      </c>
    </row>
    <row r="663" spans="1:35" s="34" customFormat="1" ht="38.25" customHeight="1" x14ac:dyDescent="0.25">
      <c r="A663" s="37">
        <v>15</v>
      </c>
      <c r="B663" s="55" t="s">
        <v>226</v>
      </c>
      <c r="C663" s="55" t="s">
        <v>227</v>
      </c>
      <c r="D663" s="37"/>
      <c r="E663" s="26" t="s">
        <v>218</v>
      </c>
      <c r="F663" s="37"/>
      <c r="G663" s="56">
        <v>796</v>
      </c>
      <c r="H663" s="56" t="s">
        <v>231</v>
      </c>
      <c r="I663" s="36" t="s">
        <v>139</v>
      </c>
      <c r="J663" s="37"/>
      <c r="K663" s="37">
        <v>1</v>
      </c>
      <c r="L663" s="37">
        <v>1</v>
      </c>
      <c r="M663" s="37">
        <v>1</v>
      </c>
      <c r="N663" s="37">
        <v>1</v>
      </c>
      <c r="O663" s="37">
        <v>1</v>
      </c>
      <c r="P663" s="37">
        <v>1</v>
      </c>
      <c r="Q663" s="37">
        <v>1</v>
      </c>
      <c r="R663" s="37">
        <v>1</v>
      </c>
      <c r="S663" s="37">
        <v>1</v>
      </c>
      <c r="T663" s="37">
        <v>1</v>
      </c>
      <c r="U663" s="37">
        <v>1</v>
      </c>
      <c r="V663" s="37">
        <v>1</v>
      </c>
      <c r="W663" s="29">
        <f t="shared" si="32"/>
        <v>12</v>
      </c>
      <c r="X663" s="37"/>
      <c r="Y663" s="38">
        <f>'[8]Расчет НМЦД'!M147</f>
        <v>248.18</v>
      </c>
      <c r="Z663" s="38">
        <f t="shared" si="33"/>
        <v>3091.3300799999997</v>
      </c>
      <c r="AA663" s="37"/>
      <c r="AB663" s="32" t="s">
        <v>86</v>
      </c>
      <c r="AC663" s="25" t="s">
        <v>142</v>
      </c>
      <c r="AD663" s="27" t="s">
        <v>120</v>
      </c>
      <c r="AE663" s="27"/>
      <c r="AF663" s="25" t="s">
        <v>144</v>
      </c>
      <c r="AG663" s="25" t="s">
        <v>635</v>
      </c>
      <c r="AH663" s="33" t="s">
        <v>228</v>
      </c>
      <c r="AI663" s="27" t="s">
        <v>141</v>
      </c>
    </row>
    <row r="664" spans="1:35" s="34" customFormat="1" ht="38.25" customHeight="1" x14ac:dyDescent="0.25">
      <c r="A664" s="37">
        <v>15</v>
      </c>
      <c r="B664" s="55" t="s">
        <v>226</v>
      </c>
      <c r="C664" s="55" t="s">
        <v>227</v>
      </c>
      <c r="D664" s="37"/>
      <c r="E664" s="26" t="s">
        <v>532</v>
      </c>
      <c r="F664" s="37"/>
      <c r="G664" s="56">
        <v>796</v>
      </c>
      <c r="H664" s="56" t="s">
        <v>231</v>
      </c>
      <c r="I664" s="36" t="s">
        <v>139</v>
      </c>
      <c r="J664" s="37"/>
      <c r="K664" s="37">
        <v>1</v>
      </c>
      <c r="L664" s="37">
        <v>1</v>
      </c>
      <c r="M664" s="37">
        <v>1</v>
      </c>
      <c r="N664" s="37">
        <v>1</v>
      </c>
      <c r="O664" s="37">
        <v>1</v>
      </c>
      <c r="P664" s="37">
        <v>1</v>
      </c>
      <c r="Q664" s="37">
        <v>1</v>
      </c>
      <c r="R664" s="37">
        <v>1</v>
      </c>
      <c r="S664" s="37">
        <v>1</v>
      </c>
      <c r="T664" s="37">
        <v>1</v>
      </c>
      <c r="U664" s="37">
        <v>1</v>
      </c>
      <c r="V664" s="37">
        <v>1</v>
      </c>
      <c r="W664" s="29">
        <f t="shared" si="32"/>
        <v>12</v>
      </c>
      <c r="X664" s="37"/>
      <c r="Y664" s="38">
        <f>'[8]Расчет НМЦД'!M148</f>
        <v>49.18</v>
      </c>
      <c r="Z664" s="38">
        <f t="shared" si="33"/>
        <v>612.58608000000004</v>
      </c>
      <c r="AA664" s="37"/>
      <c r="AB664" s="32" t="s">
        <v>86</v>
      </c>
      <c r="AC664" s="25" t="s">
        <v>142</v>
      </c>
      <c r="AD664" s="27" t="s">
        <v>120</v>
      </c>
      <c r="AE664" s="27"/>
      <c r="AF664" s="25" t="s">
        <v>144</v>
      </c>
      <c r="AG664" s="25" t="s">
        <v>635</v>
      </c>
      <c r="AH664" s="33" t="s">
        <v>228</v>
      </c>
      <c r="AI664" s="27" t="s">
        <v>141</v>
      </c>
    </row>
    <row r="665" spans="1:35" s="34" customFormat="1" ht="38.25" customHeight="1" x14ac:dyDescent="0.25">
      <c r="A665" s="37">
        <v>15</v>
      </c>
      <c r="B665" s="55" t="s">
        <v>226</v>
      </c>
      <c r="C665" s="55" t="s">
        <v>227</v>
      </c>
      <c r="D665" s="37"/>
      <c r="E665" s="26" t="s">
        <v>533</v>
      </c>
      <c r="F665" s="37"/>
      <c r="G665" s="56">
        <v>796</v>
      </c>
      <c r="H665" s="56" t="s">
        <v>231</v>
      </c>
      <c r="I665" s="36" t="s">
        <v>139</v>
      </c>
      <c r="J665" s="37"/>
      <c r="K665" s="37">
        <v>1</v>
      </c>
      <c r="L665" s="37">
        <v>1</v>
      </c>
      <c r="M665" s="37">
        <v>1</v>
      </c>
      <c r="N665" s="37">
        <v>1</v>
      </c>
      <c r="O665" s="37">
        <v>1</v>
      </c>
      <c r="P665" s="37">
        <v>1</v>
      </c>
      <c r="Q665" s="37">
        <v>1</v>
      </c>
      <c r="R665" s="37">
        <v>1</v>
      </c>
      <c r="S665" s="37">
        <v>1</v>
      </c>
      <c r="T665" s="37">
        <v>1</v>
      </c>
      <c r="U665" s="37">
        <v>1</v>
      </c>
      <c r="V665" s="37">
        <v>1</v>
      </c>
      <c r="W665" s="29">
        <f t="shared" si="32"/>
        <v>12</v>
      </c>
      <c r="X665" s="37"/>
      <c r="Y665" s="38">
        <f>'[8]Расчет НМЦД'!M149</f>
        <v>50.85</v>
      </c>
      <c r="Z665" s="38">
        <f t="shared" si="33"/>
        <v>633.38760000000002</v>
      </c>
      <c r="AA665" s="37"/>
      <c r="AB665" s="32" t="s">
        <v>86</v>
      </c>
      <c r="AC665" s="25" t="s">
        <v>142</v>
      </c>
      <c r="AD665" s="27" t="s">
        <v>120</v>
      </c>
      <c r="AE665" s="27"/>
      <c r="AF665" s="25" t="s">
        <v>144</v>
      </c>
      <c r="AG665" s="25" t="s">
        <v>635</v>
      </c>
      <c r="AH665" s="33" t="s">
        <v>228</v>
      </c>
      <c r="AI665" s="27" t="s">
        <v>141</v>
      </c>
    </row>
    <row r="666" spans="1:35" s="34" customFormat="1" ht="38.25" customHeight="1" x14ac:dyDescent="0.25">
      <c r="A666" s="37">
        <v>15</v>
      </c>
      <c r="B666" s="55" t="s">
        <v>226</v>
      </c>
      <c r="C666" s="55" t="s">
        <v>227</v>
      </c>
      <c r="D666" s="37"/>
      <c r="E666" s="26" t="s">
        <v>534</v>
      </c>
      <c r="F666" s="37"/>
      <c r="G666" s="56">
        <v>796</v>
      </c>
      <c r="H666" s="56" t="s">
        <v>231</v>
      </c>
      <c r="I666" s="36" t="s">
        <v>139</v>
      </c>
      <c r="J666" s="37"/>
      <c r="K666" s="37"/>
      <c r="L666" s="37"/>
      <c r="M666" s="37"/>
      <c r="N666" s="37">
        <v>1</v>
      </c>
      <c r="O666" s="37">
        <v>1</v>
      </c>
      <c r="P666" s="37"/>
      <c r="Q666" s="37"/>
      <c r="R666" s="37"/>
      <c r="S666" s="37"/>
      <c r="T666" s="37"/>
      <c r="U666" s="37"/>
      <c r="V666" s="37"/>
      <c r="W666" s="29">
        <f t="shared" si="32"/>
        <v>2</v>
      </c>
      <c r="X666" s="37"/>
      <c r="Y666" s="38">
        <f>'[8]Расчет НМЦД'!M150</f>
        <v>790.19</v>
      </c>
      <c r="Z666" s="38">
        <f t="shared" si="33"/>
        <v>1640.4344400000002</v>
      </c>
      <c r="AA666" s="37"/>
      <c r="AB666" s="32" t="s">
        <v>86</v>
      </c>
      <c r="AC666" s="25" t="s">
        <v>142</v>
      </c>
      <c r="AD666" s="27" t="s">
        <v>120</v>
      </c>
      <c r="AE666" s="27"/>
      <c r="AF666" s="25" t="s">
        <v>144</v>
      </c>
      <c r="AG666" s="25" t="s">
        <v>635</v>
      </c>
      <c r="AH666" s="33" t="s">
        <v>228</v>
      </c>
      <c r="AI666" s="27" t="s">
        <v>141</v>
      </c>
    </row>
    <row r="667" spans="1:35" s="34" customFormat="1" ht="38.25" customHeight="1" x14ac:dyDescent="0.25">
      <c r="A667" s="37">
        <v>15</v>
      </c>
      <c r="B667" s="55" t="s">
        <v>226</v>
      </c>
      <c r="C667" s="55" t="s">
        <v>227</v>
      </c>
      <c r="D667" s="37"/>
      <c r="E667" s="26" t="s">
        <v>535</v>
      </c>
      <c r="F667" s="37"/>
      <c r="G667" s="56">
        <v>796</v>
      </c>
      <c r="H667" s="56" t="s">
        <v>231</v>
      </c>
      <c r="I667" s="36" t="s">
        <v>139</v>
      </c>
      <c r="J667" s="37"/>
      <c r="K667" s="37">
        <v>1</v>
      </c>
      <c r="L667" s="37">
        <v>1</v>
      </c>
      <c r="M667" s="37">
        <v>1</v>
      </c>
      <c r="N667" s="37">
        <v>1</v>
      </c>
      <c r="O667" s="37">
        <v>1</v>
      </c>
      <c r="P667" s="37">
        <v>1</v>
      </c>
      <c r="Q667" s="37">
        <v>1</v>
      </c>
      <c r="R667" s="37">
        <v>1</v>
      </c>
      <c r="S667" s="37">
        <v>1</v>
      </c>
      <c r="T667" s="37">
        <v>1</v>
      </c>
      <c r="U667" s="37">
        <v>1</v>
      </c>
      <c r="V667" s="37">
        <v>1</v>
      </c>
      <c r="W667" s="29">
        <f t="shared" si="32"/>
        <v>12</v>
      </c>
      <c r="X667" s="37"/>
      <c r="Y667" s="38">
        <f>'[8]Расчет НМЦД'!M151</f>
        <v>44.54</v>
      </c>
      <c r="Z667" s="38">
        <f t="shared" si="33"/>
        <v>554.79024000000004</v>
      </c>
      <c r="AA667" s="37"/>
      <c r="AB667" s="32" t="s">
        <v>86</v>
      </c>
      <c r="AC667" s="25" t="s">
        <v>142</v>
      </c>
      <c r="AD667" s="27" t="s">
        <v>120</v>
      </c>
      <c r="AE667" s="27"/>
      <c r="AF667" s="25" t="s">
        <v>144</v>
      </c>
      <c r="AG667" s="25" t="s">
        <v>635</v>
      </c>
      <c r="AH667" s="33" t="s">
        <v>228</v>
      </c>
      <c r="AI667" s="27" t="s">
        <v>141</v>
      </c>
    </row>
    <row r="668" spans="1:35" s="34" customFormat="1" ht="38.25" customHeight="1" x14ac:dyDescent="0.25">
      <c r="A668" s="37">
        <v>15</v>
      </c>
      <c r="B668" s="55" t="s">
        <v>226</v>
      </c>
      <c r="C668" s="55" t="s">
        <v>227</v>
      </c>
      <c r="D668" s="37"/>
      <c r="E668" s="26" t="s">
        <v>536</v>
      </c>
      <c r="F668" s="37"/>
      <c r="G668" s="56">
        <v>796</v>
      </c>
      <c r="H668" s="56" t="s">
        <v>231</v>
      </c>
      <c r="I668" s="36" t="s">
        <v>139</v>
      </c>
      <c r="J668" s="37"/>
      <c r="K668" s="37">
        <v>1</v>
      </c>
      <c r="L668" s="37">
        <v>1</v>
      </c>
      <c r="M668" s="37">
        <v>1</v>
      </c>
      <c r="N668" s="37">
        <v>1</v>
      </c>
      <c r="O668" s="37">
        <v>1</v>
      </c>
      <c r="P668" s="37">
        <v>1</v>
      </c>
      <c r="Q668" s="37">
        <v>1</v>
      </c>
      <c r="R668" s="37">
        <v>1</v>
      </c>
      <c r="S668" s="37">
        <v>1</v>
      </c>
      <c r="T668" s="37">
        <v>1</v>
      </c>
      <c r="U668" s="37">
        <v>1</v>
      </c>
      <c r="V668" s="37">
        <v>1</v>
      </c>
      <c r="W668" s="29">
        <f t="shared" si="32"/>
        <v>12</v>
      </c>
      <c r="X668" s="37"/>
      <c r="Y668" s="38">
        <f>'[8]Расчет НМЦД'!M152</f>
        <v>36.53</v>
      </c>
      <c r="Z668" s="38">
        <f t="shared" si="33"/>
        <v>455.01768000000004</v>
      </c>
      <c r="AA668" s="37"/>
      <c r="AB668" s="32" t="s">
        <v>86</v>
      </c>
      <c r="AC668" s="25" t="s">
        <v>142</v>
      </c>
      <c r="AD668" s="27" t="s">
        <v>120</v>
      </c>
      <c r="AE668" s="27"/>
      <c r="AF668" s="25" t="s">
        <v>144</v>
      </c>
      <c r="AG668" s="25" t="s">
        <v>635</v>
      </c>
      <c r="AH668" s="33" t="s">
        <v>228</v>
      </c>
      <c r="AI668" s="27" t="s">
        <v>141</v>
      </c>
    </row>
    <row r="669" spans="1:35" s="34" customFormat="1" ht="38.25" customHeight="1" x14ac:dyDescent="0.25">
      <c r="A669" s="37">
        <v>15</v>
      </c>
      <c r="B669" s="55" t="s">
        <v>226</v>
      </c>
      <c r="C669" s="55" t="s">
        <v>227</v>
      </c>
      <c r="D669" s="37"/>
      <c r="E669" s="26" t="s">
        <v>537</v>
      </c>
      <c r="F669" s="37"/>
      <c r="G669" s="56">
        <v>796</v>
      </c>
      <c r="H669" s="56" t="s">
        <v>231</v>
      </c>
      <c r="I669" s="36" t="s">
        <v>139</v>
      </c>
      <c r="J669" s="37"/>
      <c r="K669" s="37">
        <v>1</v>
      </c>
      <c r="L669" s="37">
        <v>1</v>
      </c>
      <c r="M669" s="37">
        <v>1</v>
      </c>
      <c r="N669" s="37">
        <v>1</v>
      </c>
      <c r="O669" s="37">
        <v>1</v>
      </c>
      <c r="P669" s="37">
        <v>1</v>
      </c>
      <c r="Q669" s="37">
        <v>1</v>
      </c>
      <c r="R669" s="37">
        <v>1</v>
      </c>
      <c r="S669" s="37">
        <v>1</v>
      </c>
      <c r="T669" s="37">
        <v>1</v>
      </c>
      <c r="U669" s="37">
        <v>1</v>
      </c>
      <c r="V669" s="37">
        <v>1</v>
      </c>
      <c r="W669" s="29">
        <f t="shared" si="32"/>
        <v>12</v>
      </c>
      <c r="X669" s="37"/>
      <c r="Y669" s="38">
        <f>'[8]Расчет НМЦД'!M153</f>
        <v>5</v>
      </c>
      <c r="Z669" s="38">
        <f t="shared" si="33"/>
        <v>62.28</v>
      </c>
      <c r="AA669" s="37"/>
      <c r="AB669" s="32" t="s">
        <v>86</v>
      </c>
      <c r="AC669" s="25" t="s">
        <v>142</v>
      </c>
      <c r="AD669" s="27" t="s">
        <v>120</v>
      </c>
      <c r="AE669" s="27"/>
      <c r="AF669" s="25" t="s">
        <v>144</v>
      </c>
      <c r="AG669" s="25" t="s">
        <v>635</v>
      </c>
      <c r="AH669" s="33" t="s">
        <v>228</v>
      </c>
      <c r="AI669" s="27" t="s">
        <v>141</v>
      </c>
    </row>
    <row r="670" spans="1:35" s="34" customFormat="1" ht="38.25" customHeight="1" x14ac:dyDescent="0.25">
      <c r="A670" s="37">
        <v>15</v>
      </c>
      <c r="B670" s="55" t="s">
        <v>226</v>
      </c>
      <c r="C670" s="55" t="s">
        <v>227</v>
      </c>
      <c r="D670" s="37"/>
      <c r="E670" s="26" t="s">
        <v>538</v>
      </c>
      <c r="F670" s="37"/>
      <c r="G670" s="56">
        <v>796</v>
      </c>
      <c r="H670" s="56" t="s">
        <v>231</v>
      </c>
      <c r="I670" s="36" t="s">
        <v>139</v>
      </c>
      <c r="J670" s="37"/>
      <c r="K670" s="37">
        <v>1</v>
      </c>
      <c r="L670" s="37">
        <v>1</v>
      </c>
      <c r="M670" s="37">
        <v>1</v>
      </c>
      <c r="N670" s="37">
        <v>1</v>
      </c>
      <c r="O670" s="37">
        <v>1</v>
      </c>
      <c r="P670" s="37">
        <v>1</v>
      </c>
      <c r="Q670" s="37">
        <v>1</v>
      </c>
      <c r="R670" s="37">
        <v>1</v>
      </c>
      <c r="S670" s="37">
        <v>1</v>
      </c>
      <c r="T670" s="37">
        <v>1</v>
      </c>
      <c r="U670" s="37">
        <v>1</v>
      </c>
      <c r="V670" s="37">
        <v>1</v>
      </c>
      <c r="W670" s="29">
        <f t="shared" si="32"/>
        <v>12</v>
      </c>
      <c r="X670" s="37"/>
      <c r="Y670" s="38">
        <f>'[8]Расчет НМЦД'!M154</f>
        <v>120.98</v>
      </c>
      <c r="Z670" s="38">
        <f t="shared" si="33"/>
        <v>1506.92688</v>
      </c>
      <c r="AA670" s="37"/>
      <c r="AB670" s="32" t="s">
        <v>86</v>
      </c>
      <c r="AC670" s="25" t="s">
        <v>142</v>
      </c>
      <c r="AD670" s="27" t="s">
        <v>120</v>
      </c>
      <c r="AE670" s="27"/>
      <c r="AF670" s="25" t="s">
        <v>144</v>
      </c>
      <c r="AG670" s="25" t="s">
        <v>635</v>
      </c>
      <c r="AH670" s="33" t="s">
        <v>228</v>
      </c>
      <c r="AI670" s="27" t="s">
        <v>141</v>
      </c>
    </row>
    <row r="671" spans="1:35" s="34" customFormat="1" ht="38.25" customHeight="1" x14ac:dyDescent="0.25">
      <c r="A671" s="37">
        <v>15</v>
      </c>
      <c r="B671" s="55" t="s">
        <v>226</v>
      </c>
      <c r="C671" s="55" t="s">
        <v>227</v>
      </c>
      <c r="D671" s="37"/>
      <c r="E671" s="26" t="s">
        <v>569</v>
      </c>
      <c r="F671" s="37"/>
      <c r="G671" s="56">
        <v>796</v>
      </c>
      <c r="H671" s="56" t="s">
        <v>231</v>
      </c>
      <c r="I671" s="36" t="s">
        <v>139</v>
      </c>
      <c r="J671" s="37"/>
      <c r="K671" s="37">
        <v>1</v>
      </c>
      <c r="L671" s="37">
        <v>1</v>
      </c>
      <c r="M671" s="37">
        <v>1</v>
      </c>
      <c r="N671" s="37">
        <v>1</v>
      </c>
      <c r="O671" s="37">
        <v>1</v>
      </c>
      <c r="P671" s="37">
        <v>1</v>
      </c>
      <c r="Q671" s="37">
        <v>1</v>
      </c>
      <c r="R671" s="37">
        <v>1</v>
      </c>
      <c r="S671" s="37">
        <v>1</v>
      </c>
      <c r="T671" s="37">
        <v>1</v>
      </c>
      <c r="U671" s="37">
        <v>1</v>
      </c>
      <c r="V671" s="37">
        <v>1</v>
      </c>
      <c r="W671" s="29">
        <f t="shared" si="32"/>
        <v>12</v>
      </c>
      <c r="X671" s="37"/>
      <c r="Y671" s="38">
        <f>'[8]Расчет НМЦД'!M155</f>
        <v>20.239999999999998</v>
      </c>
      <c r="Z671" s="38">
        <f t="shared" si="33"/>
        <v>252.10944000000001</v>
      </c>
      <c r="AA671" s="37"/>
      <c r="AB671" s="32" t="s">
        <v>86</v>
      </c>
      <c r="AC671" s="25" t="s">
        <v>142</v>
      </c>
      <c r="AD671" s="27" t="s">
        <v>120</v>
      </c>
      <c r="AE671" s="27"/>
      <c r="AF671" s="25" t="s">
        <v>144</v>
      </c>
      <c r="AG671" s="25" t="s">
        <v>635</v>
      </c>
      <c r="AH671" s="33" t="s">
        <v>228</v>
      </c>
      <c r="AI671" s="27" t="s">
        <v>141</v>
      </c>
    </row>
    <row r="672" spans="1:35" s="34" customFormat="1" ht="38.25" customHeight="1" x14ac:dyDescent="0.25">
      <c r="A672" s="37">
        <v>15</v>
      </c>
      <c r="B672" s="55" t="s">
        <v>226</v>
      </c>
      <c r="C672" s="55" t="s">
        <v>227</v>
      </c>
      <c r="D672" s="37"/>
      <c r="E672" s="26" t="s">
        <v>539</v>
      </c>
      <c r="F672" s="37"/>
      <c r="G672" s="56">
        <v>796</v>
      </c>
      <c r="H672" s="56" t="s">
        <v>231</v>
      </c>
      <c r="I672" s="36" t="s">
        <v>139</v>
      </c>
      <c r="J672" s="37"/>
      <c r="K672" s="37">
        <v>1</v>
      </c>
      <c r="L672" s="37">
        <v>1</v>
      </c>
      <c r="M672" s="37">
        <v>1</v>
      </c>
      <c r="N672" s="37">
        <v>1</v>
      </c>
      <c r="O672" s="37">
        <v>1</v>
      </c>
      <c r="P672" s="37">
        <v>1</v>
      </c>
      <c r="Q672" s="37">
        <v>1</v>
      </c>
      <c r="R672" s="37">
        <v>1</v>
      </c>
      <c r="S672" s="37">
        <v>1</v>
      </c>
      <c r="T672" s="37">
        <v>1</v>
      </c>
      <c r="U672" s="37">
        <v>1</v>
      </c>
      <c r="V672" s="37">
        <v>1</v>
      </c>
      <c r="W672" s="29">
        <f t="shared" si="32"/>
        <v>12</v>
      </c>
      <c r="X672" s="37"/>
      <c r="Y672" s="38">
        <f>'[8]Расчет НМЦД'!M156</f>
        <v>19.8</v>
      </c>
      <c r="Z672" s="38">
        <f t="shared" si="33"/>
        <v>246.62880000000004</v>
      </c>
      <c r="AA672" s="37"/>
      <c r="AB672" s="32" t="s">
        <v>86</v>
      </c>
      <c r="AC672" s="25" t="s">
        <v>142</v>
      </c>
      <c r="AD672" s="27" t="s">
        <v>120</v>
      </c>
      <c r="AE672" s="27"/>
      <c r="AF672" s="25" t="s">
        <v>144</v>
      </c>
      <c r="AG672" s="25" t="s">
        <v>635</v>
      </c>
      <c r="AH672" s="33" t="s">
        <v>228</v>
      </c>
      <c r="AI672" s="27" t="s">
        <v>141</v>
      </c>
    </row>
    <row r="673" spans="1:35" s="34" customFormat="1" ht="38.25" customHeight="1" x14ac:dyDescent="0.25">
      <c r="A673" s="37">
        <v>15</v>
      </c>
      <c r="B673" s="55" t="s">
        <v>226</v>
      </c>
      <c r="C673" s="55" t="s">
        <v>227</v>
      </c>
      <c r="D673" s="37"/>
      <c r="E673" s="26" t="s">
        <v>540</v>
      </c>
      <c r="F673" s="37"/>
      <c r="G673" s="56">
        <v>796</v>
      </c>
      <c r="H673" s="56" t="s">
        <v>231</v>
      </c>
      <c r="I673" s="36" t="s">
        <v>139</v>
      </c>
      <c r="J673" s="37"/>
      <c r="K673" s="37"/>
      <c r="L673" s="37"/>
      <c r="M673" s="37">
        <v>1</v>
      </c>
      <c r="N673" s="37">
        <v>1</v>
      </c>
      <c r="O673" s="37">
        <v>1</v>
      </c>
      <c r="P673" s="37"/>
      <c r="Q673" s="37"/>
      <c r="R673" s="37"/>
      <c r="S673" s="37"/>
      <c r="T673" s="37"/>
      <c r="U673" s="37">
        <v>1</v>
      </c>
      <c r="V673" s="37">
        <v>1</v>
      </c>
      <c r="W673" s="29">
        <f t="shared" si="32"/>
        <v>5</v>
      </c>
      <c r="X673" s="37"/>
      <c r="Y673" s="38">
        <f>'[8]Расчет НМЦД'!M157</f>
        <v>697.67</v>
      </c>
      <c r="Z673" s="38">
        <f t="shared" si="33"/>
        <v>3620.9072999999999</v>
      </c>
      <c r="AA673" s="37"/>
      <c r="AB673" s="32" t="s">
        <v>86</v>
      </c>
      <c r="AC673" s="25" t="s">
        <v>142</v>
      </c>
      <c r="AD673" s="27" t="s">
        <v>120</v>
      </c>
      <c r="AE673" s="27"/>
      <c r="AF673" s="25" t="s">
        <v>144</v>
      </c>
      <c r="AG673" s="25" t="s">
        <v>635</v>
      </c>
      <c r="AH673" s="33" t="s">
        <v>228</v>
      </c>
      <c r="AI673" s="27" t="s">
        <v>141</v>
      </c>
    </row>
    <row r="674" spans="1:35" s="34" customFormat="1" ht="38.25" customHeight="1" x14ac:dyDescent="0.25">
      <c r="A674" s="37">
        <v>15</v>
      </c>
      <c r="B674" s="55" t="s">
        <v>226</v>
      </c>
      <c r="C674" s="55" t="s">
        <v>227</v>
      </c>
      <c r="D674" s="37"/>
      <c r="E674" s="26" t="s">
        <v>568</v>
      </c>
      <c r="F674" s="37"/>
      <c r="G674" s="56">
        <v>796</v>
      </c>
      <c r="H674" s="56" t="s">
        <v>231</v>
      </c>
      <c r="I674" s="36" t="s">
        <v>139</v>
      </c>
      <c r="J674" s="37"/>
      <c r="K674" s="37">
        <v>2</v>
      </c>
      <c r="L674" s="37">
        <v>2</v>
      </c>
      <c r="M674" s="37">
        <v>2</v>
      </c>
      <c r="N674" s="37">
        <v>2</v>
      </c>
      <c r="O674" s="37">
        <v>2</v>
      </c>
      <c r="P674" s="37">
        <v>2</v>
      </c>
      <c r="Q674" s="37">
        <v>2</v>
      </c>
      <c r="R674" s="37">
        <v>2</v>
      </c>
      <c r="S674" s="37">
        <v>2</v>
      </c>
      <c r="T674" s="37">
        <v>2</v>
      </c>
      <c r="U674" s="37">
        <v>2</v>
      </c>
      <c r="V674" s="37">
        <v>1</v>
      </c>
      <c r="W674" s="29">
        <f t="shared" si="32"/>
        <v>23</v>
      </c>
      <c r="X674" s="37"/>
      <c r="Y674" s="38">
        <f>'[8]Расчет НМЦД'!M158</f>
        <v>2015.62</v>
      </c>
      <c r="Z674" s="38">
        <f t="shared" si="33"/>
        <v>48120.91188</v>
      </c>
      <c r="AA674" s="37"/>
      <c r="AB674" s="32" t="s">
        <v>86</v>
      </c>
      <c r="AC674" s="25" t="s">
        <v>142</v>
      </c>
      <c r="AD674" s="27" t="s">
        <v>120</v>
      </c>
      <c r="AE674" s="27"/>
      <c r="AF674" s="25" t="s">
        <v>144</v>
      </c>
      <c r="AG674" s="25" t="s">
        <v>635</v>
      </c>
      <c r="AH674" s="33" t="s">
        <v>228</v>
      </c>
      <c r="AI674" s="27" t="s">
        <v>141</v>
      </c>
    </row>
    <row r="675" spans="1:35" s="34" customFormat="1" ht="38.25" customHeight="1" x14ac:dyDescent="0.25">
      <c r="A675" s="37">
        <v>15</v>
      </c>
      <c r="B675" s="55" t="s">
        <v>226</v>
      </c>
      <c r="C675" s="55" t="s">
        <v>227</v>
      </c>
      <c r="D675" s="37"/>
      <c r="E675" s="26" t="s">
        <v>220</v>
      </c>
      <c r="F675" s="37"/>
      <c r="G675" s="56">
        <v>796</v>
      </c>
      <c r="H675" s="56" t="s">
        <v>231</v>
      </c>
      <c r="I675" s="36" t="s">
        <v>139</v>
      </c>
      <c r="J675" s="37"/>
      <c r="K675" s="37">
        <v>1</v>
      </c>
      <c r="L675" s="37">
        <v>1</v>
      </c>
      <c r="M675" s="37">
        <v>1</v>
      </c>
      <c r="N675" s="37">
        <v>1</v>
      </c>
      <c r="O675" s="37">
        <v>1</v>
      </c>
      <c r="P675" s="37">
        <v>1</v>
      </c>
      <c r="Q675" s="37">
        <v>1</v>
      </c>
      <c r="R675" s="37">
        <v>1</v>
      </c>
      <c r="S675" s="37">
        <v>1</v>
      </c>
      <c r="T675" s="37">
        <v>1</v>
      </c>
      <c r="U675" s="37">
        <v>1</v>
      </c>
      <c r="V675" s="37">
        <v>1</v>
      </c>
      <c r="W675" s="29">
        <f t="shared" si="32"/>
        <v>12</v>
      </c>
      <c r="X675" s="37"/>
      <c r="Y675" s="38">
        <f>'[8]Расчет НМЦД'!M159</f>
        <v>6.83</v>
      </c>
      <c r="Z675" s="38">
        <f t="shared" si="33"/>
        <v>85.074480000000008</v>
      </c>
      <c r="AA675" s="37"/>
      <c r="AB675" s="32" t="s">
        <v>86</v>
      </c>
      <c r="AC675" s="25" t="s">
        <v>142</v>
      </c>
      <c r="AD675" s="27" t="s">
        <v>120</v>
      </c>
      <c r="AE675" s="27"/>
      <c r="AF675" s="25" t="s">
        <v>144</v>
      </c>
      <c r="AG675" s="25" t="s">
        <v>635</v>
      </c>
      <c r="AH675" s="33" t="s">
        <v>228</v>
      </c>
      <c r="AI675" s="27" t="s">
        <v>141</v>
      </c>
    </row>
    <row r="676" spans="1:35" s="34" customFormat="1" ht="38.25" customHeight="1" x14ac:dyDescent="0.25">
      <c r="A676" s="37">
        <v>15</v>
      </c>
      <c r="B676" s="55" t="s">
        <v>226</v>
      </c>
      <c r="C676" s="55" t="s">
        <v>227</v>
      </c>
      <c r="D676" s="37"/>
      <c r="E676" s="26" t="s">
        <v>221</v>
      </c>
      <c r="F676" s="37"/>
      <c r="G676" s="56">
        <v>796</v>
      </c>
      <c r="H676" s="56" t="s">
        <v>231</v>
      </c>
      <c r="I676" s="36" t="s">
        <v>139</v>
      </c>
      <c r="J676" s="37"/>
      <c r="K676" s="37">
        <v>2</v>
      </c>
      <c r="L676" s="37">
        <v>2</v>
      </c>
      <c r="M676" s="37">
        <v>2</v>
      </c>
      <c r="N676" s="37">
        <v>2</v>
      </c>
      <c r="O676" s="37">
        <v>2</v>
      </c>
      <c r="P676" s="37">
        <v>2</v>
      </c>
      <c r="Q676" s="37">
        <v>2</v>
      </c>
      <c r="R676" s="37">
        <v>2</v>
      </c>
      <c r="S676" s="37">
        <v>2</v>
      </c>
      <c r="T676" s="37">
        <v>2</v>
      </c>
      <c r="U676" s="37">
        <v>1</v>
      </c>
      <c r="V676" s="37">
        <v>1</v>
      </c>
      <c r="W676" s="29">
        <f t="shared" si="32"/>
        <v>22</v>
      </c>
      <c r="X676" s="37"/>
      <c r="Y676" s="38">
        <f>'[8]Расчет НМЦД'!M160</f>
        <v>288.27999999999997</v>
      </c>
      <c r="Z676" s="38">
        <f t="shared" si="33"/>
        <v>6583.1620800000001</v>
      </c>
      <c r="AA676" s="37"/>
      <c r="AB676" s="32" t="s">
        <v>86</v>
      </c>
      <c r="AC676" s="25" t="s">
        <v>142</v>
      </c>
      <c r="AD676" s="27" t="s">
        <v>120</v>
      </c>
      <c r="AE676" s="27"/>
      <c r="AF676" s="25" t="s">
        <v>144</v>
      </c>
      <c r="AG676" s="25" t="s">
        <v>635</v>
      </c>
      <c r="AH676" s="33" t="s">
        <v>228</v>
      </c>
      <c r="AI676" s="27" t="s">
        <v>141</v>
      </c>
    </row>
    <row r="677" spans="1:35" s="34" customFormat="1" ht="38.25" customHeight="1" x14ac:dyDescent="0.25">
      <c r="A677" s="37">
        <v>15</v>
      </c>
      <c r="B677" s="55" t="s">
        <v>226</v>
      </c>
      <c r="C677" s="55" t="s">
        <v>227</v>
      </c>
      <c r="D677" s="37"/>
      <c r="E677" s="26" t="s">
        <v>222</v>
      </c>
      <c r="F677" s="37"/>
      <c r="G677" s="56">
        <v>796</v>
      </c>
      <c r="H677" s="56" t="s">
        <v>231</v>
      </c>
      <c r="I677" s="36" t="s">
        <v>139</v>
      </c>
      <c r="J677" s="37"/>
      <c r="K677" s="37">
        <v>1</v>
      </c>
      <c r="L677" s="37">
        <v>1</v>
      </c>
      <c r="M677" s="37">
        <v>1</v>
      </c>
      <c r="N677" s="37">
        <v>1</v>
      </c>
      <c r="O677" s="37">
        <v>1</v>
      </c>
      <c r="P677" s="37">
        <v>1</v>
      </c>
      <c r="Q677" s="37">
        <v>1</v>
      </c>
      <c r="R677" s="37">
        <v>1</v>
      </c>
      <c r="S677" s="37">
        <v>1</v>
      </c>
      <c r="T677" s="37">
        <v>1</v>
      </c>
      <c r="U677" s="37">
        <v>1</v>
      </c>
      <c r="V677" s="37">
        <v>1</v>
      </c>
      <c r="W677" s="29">
        <f t="shared" si="32"/>
        <v>12</v>
      </c>
      <c r="X677" s="37"/>
      <c r="Y677" s="38">
        <f>'[8]Расчет НМЦД'!M161</f>
        <v>62.17</v>
      </c>
      <c r="Z677" s="38">
        <f t="shared" si="33"/>
        <v>774.38951999999995</v>
      </c>
      <c r="AA677" s="37"/>
      <c r="AB677" s="32" t="s">
        <v>86</v>
      </c>
      <c r="AC677" s="25" t="s">
        <v>142</v>
      </c>
      <c r="AD677" s="27" t="s">
        <v>120</v>
      </c>
      <c r="AE677" s="27"/>
      <c r="AF677" s="25" t="s">
        <v>144</v>
      </c>
      <c r="AG677" s="25" t="s">
        <v>635</v>
      </c>
      <c r="AH677" s="33" t="s">
        <v>228</v>
      </c>
      <c r="AI677" s="27" t="s">
        <v>141</v>
      </c>
    </row>
    <row r="678" spans="1:35" s="34" customFormat="1" ht="38.25" customHeight="1" x14ac:dyDescent="0.25">
      <c r="A678" s="37">
        <v>15</v>
      </c>
      <c r="B678" s="55" t="s">
        <v>226</v>
      </c>
      <c r="C678" s="55" t="s">
        <v>227</v>
      </c>
      <c r="D678" s="37"/>
      <c r="E678" s="26" t="s">
        <v>541</v>
      </c>
      <c r="F678" s="37"/>
      <c r="G678" s="56">
        <v>796</v>
      </c>
      <c r="H678" s="56" t="s">
        <v>231</v>
      </c>
      <c r="I678" s="36" t="s">
        <v>139</v>
      </c>
      <c r="J678" s="37"/>
      <c r="K678" s="37">
        <v>1</v>
      </c>
      <c r="L678" s="37">
        <v>1</v>
      </c>
      <c r="M678" s="37">
        <v>1</v>
      </c>
      <c r="N678" s="37">
        <v>1</v>
      </c>
      <c r="O678" s="37">
        <v>1</v>
      </c>
      <c r="P678" s="37">
        <v>1</v>
      </c>
      <c r="Q678" s="37">
        <v>1</v>
      </c>
      <c r="R678" s="37">
        <v>1</v>
      </c>
      <c r="S678" s="37">
        <v>1</v>
      </c>
      <c r="T678" s="37">
        <v>1</v>
      </c>
      <c r="U678" s="37">
        <v>1</v>
      </c>
      <c r="V678" s="37">
        <v>1</v>
      </c>
      <c r="W678" s="29">
        <f t="shared" si="32"/>
        <v>12</v>
      </c>
      <c r="X678" s="37"/>
      <c r="Y678" s="38">
        <f>'[8]Расчет НМЦД'!M162</f>
        <v>4.83</v>
      </c>
      <c r="Z678" s="38">
        <f t="shared" si="33"/>
        <v>60.162480000000002</v>
      </c>
      <c r="AA678" s="37"/>
      <c r="AB678" s="32" t="s">
        <v>86</v>
      </c>
      <c r="AC678" s="25" t="s">
        <v>142</v>
      </c>
      <c r="AD678" s="27" t="s">
        <v>120</v>
      </c>
      <c r="AE678" s="27"/>
      <c r="AF678" s="25" t="s">
        <v>144</v>
      </c>
      <c r="AG678" s="25" t="s">
        <v>635</v>
      </c>
      <c r="AH678" s="33" t="s">
        <v>228</v>
      </c>
      <c r="AI678" s="27" t="s">
        <v>141</v>
      </c>
    </row>
    <row r="679" spans="1:35" s="34" customFormat="1" ht="38.25" customHeight="1" x14ac:dyDescent="0.25">
      <c r="A679" s="37">
        <v>15</v>
      </c>
      <c r="B679" s="55" t="s">
        <v>226</v>
      </c>
      <c r="C679" s="55" t="s">
        <v>227</v>
      </c>
      <c r="D679" s="37"/>
      <c r="E679" s="26" t="s">
        <v>542</v>
      </c>
      <c r="F679" s="37"/>
      <c r="G679" s="56">
        <v>796</v>
      </c>
      <c r="H679" s="56" t="s">
        <v>231</v>
      </c>
      <c r="I679" s="36" t="s">
        <v>139</v>
      </c>
      <c r="J679" s="37"/>
      <c r="K679" s="37">
        <v>1</v>
      </c>
      <c r="L679" s="37">
        <v>1</v>
      </c>
      <c r="M679" s="37">
        <v>1</v>
      </c>
      <c r="N679" s="37">
        <v>1</v>
      </c>
      <c r="O679" s="37">
        <v>1</v>
      </c>
      <c r="P679" s="37">
        <v>1</v>
      </c>
      <c r="Q679" s="37">
        <v>1</v>
      </c>
      <c r="R679" s="37">
        <v>1</v>
      </c>
      <c r="S679" s="37">
        <v>1</v>
      </c>
      <c r="T679" s="37">
        <v>1</v>
      </c>
      <c r="U679" s="37">
        <v>1</v>
      </c>
      <c r="V679" s="37">
        <v>1</v>
      </c>
      <c r="W679" s="29">
        <f t="shared" si="32"/>
        <v>12</v>
      </c>
      <c r="X679" s="37"/>
      <c r="Y679" s="38">
        <f>'[8]Расчет НМЦД'!M163</f>
        <v>29.26</v>
      </c>
      <c r="Z679" s="38">
        <f t="shared" si="33"/>
        <v>364.46256</v>
      </c>
      <c r="AA679" s="37"/>
      <c r="AB679" s="32" t="s">
        <v>86</v>
      </c>
      <c r="AC679" s="25" t="s">
        <v>142</v>
      </c>
      <c r="AD679" s="27" t="s">
        <v>120</v>
      </c>
      <c r="AE679" s="27"/>
      <c r="AF679" s="25" t="s">
        <v>144</v>
      </c>
      <c r="AG679" s="25" t="s">
        <v>635</v>
      </c>
      <c r="AH679" s="33" t="s">
        <v>228</v>
      </c>
      <c r="AI679" s="27" t="s">
        <v>141</v>
      </c>
    </row>
    <row r="680" spans="1:35" s="34" customFormat="1" ht="38.25" customHeight="1" x14ac:dyDescent="0.25">
      <c r="A680" s="37">
        <v>15</v>
      </c>
      <c r="B680" s="55" t="s">
        <v>226</v>
      </c>
      <c r="C680" s="55" t="s">
        <v>227</v>
      </c>
      <c r="D680" s="37"/>
      <c r="E680" s="26" t="s">
        <v>543</v>
      </c>
      <c r="F680" s="37"/>
      <c r="G680" s="56">
        <v>796</v>
      </c>
      <c r="H680" s="56" t="s">
        <v>231</v>
      </c>
      <c r="I680" s="36" t="s">
        <v>139</v>
      </c>
      <c r="J680" s="37"/>
      <c r="K680" s="37">
        <v>1</v>
      </c>
      <c r="L680" s="37">
        <v>1</v>
      </c>
      <c r="M680" s="37">
        <v>1</v>
      </c>
      <c r="N680" s="37">
        <v>1</v>
      </c>
      <c r="O680" s="37">
        <v>1</v>
      </c>
      <c r="P680" s="37">
        <v>1</v>
      </c>
      <c r="Q680" s="37">
        <v>1</v>
      </c>
      <c r="R680" s="37">
        <v>1</v>
      </c>
      <c r="S680" s="37">
        <v>1</v>
      </c>
      <c r="T680" s="37">
        <v>1</v>
      </c>
      <c r="U680" s="37">
        <v>1</v>
      </c>
      <c r="V680" s="37">
        <v>1</v>
      </c>
      <c r="W680" s="29">
        <f t="shared" si="32"/>
        <v>12</v>
      </c>
      <c r="X680" s="37"/>
      <c r="Y680" s="38">
        <f>'[8]Расчет НМЦД'!M164</f>
        <v>4.05</v>
      </c>
      <c r="Z680" s="38">
        <f t="shared" si="33"/>
        <v>50.446799999999996</v>
      </c>
      <c r="AA680" s="37"/>
      <c r="AB680" s="32" t="s">
        <v>86</v>
      </c>
      <c r="AC680" s="25" t="s">
        <v>142</v>
      </c>
      <c r="AD680" s="27" t="s">
        <v>120</v>
      </c>
      <c r="AE680" s="27"/>
      <c r="AF680" s="25" t="s">
        <v>144</v>
      </c>
      <c r="AG680" s="25" t="s">
        <v>635</v>
      </c>
      <c r="AH680" s="33" t="s">
        <v>228</v>
      </c>
      <c r="AI680" s="27" t="s">
        <v>141</v>
      </c>
    </row>
    <row r="681" spans="1:35" s="34" customFormat="1" ht="38.25" customHeight="1" x14ac:dyDescent="0.25">
      <c r="A681" s="37">
        <v>15</v>
      </c>
      <c r="B681" s="55" t="s">
        <v>226</v>
      </c>
      <c r="C681" s="55" t="s">
        <v>227</v>
      </c>
      <c r="D681" s="37"/>
      <c r="E681" s="26" t="s">
        <v>544</v>
      </c>
      <c r="F681" s="37"/>
      <c r="G681" s="56">
        <v>796</v>
      </c>
      <c r="H681" s="56" t="s">
        <v>231</v>
      </c>
      <c r="I681" s="36" t="s">
        <v>139</v>
      </c>
      <c r="J681" s="37"/>
      <c r="K681" s="37">
        <v>1</v>
      </c>
      <c r="L681" s="37">
        <v>1</v>
      </c>
      <c r="M681" s="37">
        <v>1</v>
      </c>
      <c r="N681" s="37">
        <v>1</v>
      </c>
      <c r="O681" s="37">
        <v>1</v>
      </c>
      <c r="P681" s="37">
        <v>1</v>
      </c>
      <c r="Q681" s="37">
        <v>1</v>
      </c>
      <c r="R681" s="37">
        <v>1</v>
      </c>
      <c r="S681" s="37">
        <v>1</v>
      </c>
      <c r="T681" s="37">
        <v>1</v>
      </c>
      <c r="U681" s="37">
        <v>1</v>
      </c>
      <c r="V681" s="37">
        <v>1</v>
      </c>
      <c r="W681" s="29">
        <f t="shared" si="32"/>
        <v>12</v>
      </c>
      <c r="X681" s="37"/>
      <c r="Y681" s="38">
        <f>'[8]Расчет НМЦД'!M165</f>
        <v>60.18</v>
      </c>
      <c r="Z681" s="38">
        <f t="shared" si="33"/>
        <v>749.60208</v>
      </c>
      <c r="AA681" s="37"/>
      <c r="AB681" s="32" t="s">
        <v>86</v>
      </c>
      <c r="AC681" s="35" t="s">
        <v>142</v>
      </c>
      <c r="AD681" s="36" t="s">
        <v>120</v>
      </c>
      <c r="AE681" s="36"/>
      <c r="AF681" s="35" t="s">
        <v>144</v>
      </c>
      <c r="AG681" s="25" t="s">
        <v>635</v>
      </c>
      <c r="AH681" s="39" t="s">
        <v>228</v>
      </c>
      <c r="AI681" s="36" t="s">
        <v>141</v>
      </c>
    </row>
    <row r="682" spans="1:35" s="34" customFormat="1" ht="38.25" customHeight="1" x14ac:dyDescent="0.25">
      <c r="A682" s="37">
        <v>16</v>
      </c>
      <c r="B682" s="55" t="s">
        <v>826</v>
      </c>
      <c r="C682" s="55" t="s">
        <v>827</v>
      </c>
      <c r="D682" s="37"/>
      <c r="E682" s="26" t="s">
        <v>828</v>
      </c>
      <c r="F682" s="37"/>
      <c r="G682" s="56">
        <v>796</v>
      </c>
      <c r="H682" s="56" t="s">
        <v>231</v>
      </c>
      <c r="I682" s="27" t="s">
        <v>139</v>
      </c>
      <c r="J682" s="37"/>
      <c r="K682" s="37"/>
      <c r="L682" s="37"/>
      <c r="M682" s="37"/>
      <c r="N682" s="37"/>
      <c r="O682" s="37">
        <v>100</v>
      </c>
      <c r="P682" s="37">
        <v>100</v>
      </c>
      <c r="Q682" s="37">
        <v>100</v>
      </c>
      <c r="R682" s="37">
        <v>100</v>
      </c>
      <c r="S682" s="37">
        <v>100</v>
      </c>
      <c r="T682" s="37"/>
      <c r="U682" s="37"/>
      <c r="V682" s="37"/>
      <c r="W682" s="29">
        <f t="shared" si="32"/>
        <v>500</v>
      </c>
      <c r="X682" s="37"/>
      <c r="Y682" s="38">
        <v>3.54</v>
      </c>
      <c r="Z682" s="38">
        <f>Y682*W682*1.038</f>
        <v>1837.26</v>
      </c>
      <c r="AA682" s="37"/>
      <c r="AB682" s="32" t="s">
        <v>86</v>
      </c>
      <c r="AC682" s="25" t="s">
        <v>142</v>
      </c>
      <c r="AD682" s="27" t="s">
        <v>120</v>
      </c>
      <c r="AE682" s="27"/>
      <c r="AF682" s="25" t="s">
        <v>144</v>
      </c>
      <c r="AG682" s="25" t="s">
        <v>1322</v>
      </c>
      <c r="AH682" s="33" t="s">
        <v>230</v>
      </c>
      <c r="AI682" s="27" t="s">
        <v>141</v>
      </c>
    </row>
    <row r="683" spans="1:35" s="34" customFormat="1" ht="38.25" customHeight="1" x14ac:dyDescent="0.25">
      <c r="A683" s="37">
        <v>16</v>
      </c>
      <c r="B683" s="55" t="s">
        <v>826</v>
      </c>
      <c r="C683" s="55" t="s">
        <v>827</v>
      </c>
      <c r="D683" s="37"/>
      <c r="E683" s="26" t="s">
        <v>829</v>
      </c>
      <c r="F683" s="37"/>
      <c r="G683" s="56">
        <v>796</v>
      </c>
      <c r="H683" s="56" t="s">
        <v>231</v>
      </c>
      <c r="I683" s="27" t="s">
        <v>139</v>
      </c>
      <c r="J683" s="37"/>
      <c r="K683" s="37"/>
      <c r="L683" s="37"/>
      <c r="M683" s="37"/>
      <c r="N683" s="37"/>
      <c r="O683" s="37">
        <v>100</v>
      </c>
      <c r="P683" s="37">
        <v>100</v>
      </c>
      <c r="Q683" s="37">
        <v>100</v>
      </c>
      <c r="R683" s="37">
        <v>105</v>
      </c>
      <c r="S683" s="37"/>
      <c r="T683" s="37"/>
      <c r="U683" s="37"/>
      <c r="V683" s="37"/>
      <c r="W683" s="29">
        <f t="shared" si="32"/>
        <v>405</v>
      </c>
      <c r="X683" s="37"/>
      <c r="Y683" s="38">
        <v>182.02</v>
      </c>
      <c r="Z683" s="38">
        <f t="shared" ref="Z683:Z746" si="34">Y683*W683*1.038</f>
        <v>76519.387800000011</v>
      </c>
      <c r="AA683" s="37"/>
      <c r="AB683" s="32" t="s">
        <v>86</v>
      </c>
      <c r="AC683" s="25" t="s">
        <v>142</v>
      </c>
      <c r="AD683" s="27" t="s">
        <v>120</v>
      </c>
      <c r="AE683" s="27"/>
      <c r="AF683" s="25" t="s">
        <v>144</v>
      </c>
      <c r="AG683" s="25" t="s">
        <v>1322</v>
      </c>
      <c r="AH683" s="33" t="s">
        <v>230</v>
      </c>
      <c r="AI683" s="27" t="s">
        <v>141</v>
      </c>
    </row>
    <row r="684" spans="1:35" s="34" customFormat="1" ht="38.25" customHeight="1" x14ac:dyDescent="0.25">
      <c r="A684" s="37">
        <v>16</v>
      </c>
      <c r="B684" s="55" t="s">
        <v>826</v>
      </c>
      <c r="C684" s="55" t="s">
        <v>827</v>
      </c>
      <c r="D684" s="37"/>
      <c r="E684" s="26" t="s">
        <v>830</v>
      </c>
      <c r="F684" s="37"/>
      <c r="G684" s="56">
        <v>796</v>
      </c>
      <c r="H684" s="56" t="s">
        <v>231</v>
      </c>
      <c r="I684" s="27" t="s">
        <v>139</v>
      </c>
      <c r="J684" s="37"/>
      <c r="K684" s="37"/>
      <c r="L684" s="37"/>
      <c r="M684" s="37"/>
      <c r="N684" s="37"/>
      <c r="O684" s="37"/>
      <c r="P684" s="37">
        <v>2</v>
      </c>
      <c r="Q684" s="37"/>
      <c r="R684" s="37"/>
      <c r="S684" s="37"/>
      <c r="T684" s="37"/>
      <c r="U684" s="37"/>
      <c r="V684" s="37"/>
      <c r="W684" s="29">
        <f t="shared" si="32"/>
        <v>2</v>
      </c>
      <c r="X684" s="37"/>
      <c r="Y684" s="38">
        <v>321.54000000000002</v>
      </c>
      <c r="Z684" s="38">
        <f t="shared" si="34"/>
        <v>667.51704000000007</v>
      </c>
      <c r="AA684" s="37"/>
      <c r="AB684" s="32" t="s">
        <v>86</v>
      </c>
      <c r="AC684" s="25" t="s">
        <v>142</v>
      </c>
      <c r="AD684" s="27" t="s">
        <v>120</v>
      </c>
      <c r="AE684" s="27"/>
      <c r="AF684" s="25" t="s">
        <v>144</v>
      </c>
      <c r="AG684" s="25" t="s">
        <v>1322</v>
      </c>
      <c r="AH684" s="33" t="s">
        <v>230</v>
      </c>
      <c r="AI684" s="27" t="s">
        <v>141</v>
      </c>
    </row>
    <row r="685" spans="1:35" s="34" customFormat="1" ht="38.25" customHeight="1" x14ac:dyDescent="0.25">
      <c r="A685" s="37">
        <v>16</v>
      </c>
      <c r="B685" s="55" t="s">
        <v>826</v>
      </c>
      <c r="C685" s="55" t="s">
        <v>827</v>
      </c>
      <c r="D685" s="37"/>
      <c r="E685" s="26" t="s">
        <v>831</v>
      </c>
      <c r="F685" s="37"/>
      <c r="G685" s="56">
        <v>796</v>
      </c>
      <c r="H685" s="56" t="s">
        <v>231</v>
      </c>
      <c r="I685" s="27" t="s">
        <v>139</v>
      </c>
      <c r="J685" s="37"/>
      <c r="K685" s="37"/>
      <c r="L685" s="37"/>
      <c r="M685" s="37"/>
      <c r="N685" s="37"/>
      <c r="O685" s="37">
        <v>12</v>
      </c>
      <c r="P685" s="37">
        <v>13</v>
      </c>
      <c r="Q685" s="37">
        <v>12</v>
      </c>
      <c r="R685" s="37">
        <v>13</v>
      </c>
      <c r="S685" s="37"/>
      <c r="T685" s="37"/>
      <c r="U685" s="37"/>
      <c r="V685" s="37"/>
      <c r="W685" s="29">
        <f t="shared" si="32"/>
        <v>50</v>
      </c>
      <c r="X685" s="37"/>
      <c r="Y685" s="38">
        <v>10.56</v>
      </c>
      <c r="Z685" s="38">
        <f t="shared" si="34"/>
        <v>548.06399999999996</v>
      </c>
      <c r="AA685" s="37"/>
      <c r="AB685" s="32" t="s">
        <v>86</v>
      </c>
      <c r="AC685" s="25" t="s">
        <v>142</v>
      </c>
      <c r="AD685" s="27" t="s">
        <v>120</v>
      </c>
      <c r="AE685" s="27"/>
      <c r="AF685" s="25" t="s">
        <v>144</v>
      </c>
      <c r="AG685" s="25" t="s">
        <v>1322</v>
      </c>
      <c r="AH685" s="33" t="s">
        <v>230</v>
      </c>
      <c r="AI685" s="27" t="s">
        <v>141</v>
      </c>
    </row>
    <row r="686" spans="1:35" s="34" customFormat="1" ht="38.25" customHeight="1" x14ac:dyDescent="0.25">
      <c r="A686" s="37">
        <v>16</v>
      </c>
      <c r="B686" s="55" t="s">
        <v>826</v>
      </c>
      <c r="C686" s="55" t="s">
        <v>827</v>
      </c>
      <c r="D686" s="37"/>
      <c r="E686" s="26" t="s">
        <v>832</v>
      </c>
      <c r="F686" s="37"/>
      <c r="G686" s="56">
        <v>796</v>
      </c>
      <c r="H686" s="56" t="s">
        <v>231</v>
      </c>
      <c r="I686" s="27" t="s">
        <v>139</v>
      </c>
      <c r="J686" s="37"/>
      <c r="K686" s="37">
        <v>87</v>
      </c>
      <c r="L686" s="37">
        <v>87</v>
      </c>
      <c r="M686" s="37">
        <v>87</v>
      </c>
      <c r="N686" s="37">
        <v>87</v>
      </c>
      <c r="O686" s="37">
        <v>87</v>
      </c>
      <c r="P686" s="37">
        <v>90</v>
      </c>
      <c r="Q686" s="37">
        <v>87</v>
      </c>
      <c r="R686" s="37">
        <v>90</v>
      </c>
      <c r="S686" s="37">
        <v>87</v>
      </c>
      <c r="T686" s="37">
        <v>87</v>
      </c>
      <c r="U686" s="37">
        <v>87</v>
      </c>
      <c r="V686" s="37">
        <v>87</v>
      </c>
      <c r="W686" s="29">
        <f t="shared" si="32"/>
        <v>1050</v>
      </c>
      <c r="X686" s="37"/>
      <c r="Y686" s="38">
        <v>4.47</v>
      </c>
      <c r="Z686" s="38">
        <f t="shared" si="34"/>
        <v>4871.8530000000001</v>
      </c>
      <c r="AA686" s="37"/>
      <c r="AB686" s="32" t="s">
        <v>86</v>
      </c>
      <c r="AC686" s="25" t="s">
        <v>142</v>
      </c>
      <c r="AD686" s="27" t="s">
        <v>120</v>
      </c>
      <c r="AE686" s="27"/>
      <c r="AF686" s="25" t="s">
        <v>144</v>
      </c>
      <c r="AG686" s="25" t="s">
        <v>1322</v>
      </c>
      <c r="AH686" s="33" t="s">
        <v>230</v>
      </c>
      <c r="AI686" s="27" t="s">
        <v>141</v>
      </c>
    </row>
    <row r="687" spans="1:35" s="34" customFormat="1" ht="38.25" customHeight="1" x14ac:dyDescent="0.25">
      <c r="A687" s="37">
        <v>16</v>
      </c>
      <c r="B687" s="55" t="s">
        <v>826</v>
      </c>
      <c r="C687" s="55" t="s">
        <v>827</v>
      </c>
      <c r="D687" s="37"/>
      <c r="E687" s="26" t="s">
        <v>833</v>
      </c>
      <c r="F687" s="37"/>
      <c r="G687" s="56">
        <v>796</v>
      </c>
      <c r="H687" s="56" t="s">
        <v>231</v>
      </c>
      <c r="I687" s="27" t="s">
        <v>139</v>
      </c>
      <c r="J687" s="37"/>
      <c r="K687" s="37"/>
      <c r="L687" s="37"/>
      <c r="M687" s="37"/>
      <c r="N687" s="37"/>
      <c r="O687" s="37">
        <v>120</v>
      </c>
      <c r="P687" s="37">
        <v>120</v>
      </c>
      <c r="Q687" s="37">
        <v>110</v>
      </c>
      <c r="R687" s="37"/>
      <c r="S687" s="37"/>
      <c r="T687" s="37"/>
      <c r="U687" s="37"/>
      <c r="V687" s="37"/>
      <c r="W687" s="29">
        <f t="shared" si="32"/>
        <v>350</v>
      </c>
      <c r="X687" s="37"/>
      <c r="Y687" s="38">
        <v>3.78</v>
      </c>
      <c r="Z687" s="38">
        <f t="shared" si="34"/>
        <v>1373.2740000000001</v>
      </c>
      <c r="AA687" s="37"/>
      <c r="AB687" s="32" t="s">
        <v>86</v>
      </c>
      <c r="AC687" s="25" t="s">
        <v>142</v>
      </c>
      <c r="AD687" s="27" t="s">
        <v>120</v>
      </c>
      <c r="AE687" s="27"/>
      <c r="AF687" s="25" t="s">
        <v>144</v>
      </c>
      <c r="AG687" s="25" t="s">
        <v>1322</v>
      </c>
      <c r="AH687" s="33" t="s">
        <v>230</v>
      </c>
      <c r="AI687" s="27" t="s">
        <v>141</v>
      </c>
    </row>
    <row r="688" spans="1:35" s="34" customFormat="1" ht="38.25" customHeight="1" x14ac:dyDescent="0.25">
      <c r="A688" s="37">
        <v>16</v>
      </c>
      <c r="B688" s="55" t="s">
        <v>826</v>
      </c>
      <c r="C688" s="55" t="s">
        <v>827</v>
      </c>
      <c r="D688" s="37"/>
      <c r="E688" s="26" t="s">
        <v>834</v>
      </c>
      <c r="F688" s="37"/>
      <c r="G688" s="56">
        <v>796</v>
      </c>
      <c r="H688" s="56" t="s">
        <v>231</v>
      </c>
      <c r="I688" s="27" t="s">
        <v>139</v>
      </c>
      <c r="J688" s="37"/>
      <c r="K688" s="37"/>
      <c r="L688" s="37"/>
      <c r="M688" s="37"/>
      <c r="N688" s="37"/>
      <c r="O688" s="37">
        <v>4</v>
      </c>
      <c r="P688" s="37">
        <v>4</v>
      </c>
      <c r="Q688" s="37">
        <v>4</v>
      </c>
      <c r="R688" s="37"/>
      <c r="S688" s="37"/>
      <c r="T688" s="37"/>
      <c r="U688" s="37"/>
      <c r="V688" s="37"/>
      <c r="W688" s="29">
        <f t="shared" si="32"/>
        <v>12</v>
      </c>
      <c r="X688" s="37"/>
      <c r="Y688" s="38">
        <v>42.24</v>
      </c>
      <c r="Z688" s="38">
        <f t="shared" si="34"/>
        <v>526.14143999999999</v>
      </c>
      <c r="AA688" s="37"/>
      <c r="AB688" s="32" t="s">
        <v>86</v>
      </c>
      <c r="AC688" s="25" t="s">
        <v>142</v>
      </c>
      <c r="AD688" s="27" t="s">
        <v>120</v>
      </c>
      <c r="AE688" s="27"/>
      <c r="AF688" s="25" t="s">
        <v>144</v>
      </c>
      <c r="AG688" s="25" t="s">
        <v>1322</v>
      </c>
      <c r="AH688" s="33" t="s">
        <v>230</v>
      </c>
      <c r="AI688" s="27" t="s">
        <v>141</v>
      </c>
    </row>
    <row r="689" spans="1:35" s="34" customFormat="1" ht="38.25" customHeight="1" x14ac:dyDescent="0.25">
      <c r="A689" s="37">
        <v>16</v>
      </c>
      <c r="B689" s="55" t="s">
        <v>826</v>
      </c>
      <c r="C689" s="55" t="s">
        <v>827</v>
      </c>
      <c r="D689" s="37"/>
      <c r="E689" s="26" t="s">
        <v>835</v>
      </c>
      <c r="F689" s="37"/>
      <c r="G689" s="56">
        <v>796</v>
      </c>
      <c r="H689" s="56" t="s">
        <v>231</v>
      </c>
      <c r="I689" s="27" t="s">
        <v>139</v>
      </c>
      <c r="J689" s="37"/>
      <c r="K689" s="37"/>
      <c r="L689" s="37"/>
      <c r="M689" s="37"/>
      <c r="N689" s="37"/>
      <c r="O689" s="37">
        <v>4</v>
      </c>
      <c r="P689" s="37">
        <v>4</v>
      </c>
      <c r="Q689" s="37">
        <v>4</v>
      </c>
      <c r="R689" s="37"/>
      <c r="S689" s="37"/>
      <c r="T689" s="37"/>
      <c r="U689" s="37"/>
      <c r="V689" s="37"/>
      <c r="W689" s="29">
        <f t="shared" si="32"/>
        <v>12</v>
      </c>
      <c r="X689" s="37"/>
      <c r="Y689" s="38">
        <v>31.43</v>
      </c>
      <c r="Z689" s="38">
        <f t="shared" si="34"/>
        <v>391.49207999999999</v>
      </c>
      <c r="AA689" s="37"/>
      <c r="AB689" s="32" t="s">
        <v>86</v>
      </c>
      <c r="AC689" s="25" t="s">
        <v>142</v>
      </c>
      <c r="AD689" s="27" t="s">
        <v>120</v>
      </c>
      <c r="AE689" s="27"/>
      <c r="AF689" s="25" t="s">
        <v>144</v>
      </c>
      <c r="AG689" s="25" t="s">
        <v>1322</v>
      </c>
      <c r="AH689" s="33" t="s">
        <v>230</v>
      </c>
      <c r="AI689" s="27" t="s">
        <v>141</v>
      </c>
    </row>
    <row r="690" spans="1:35" s="34" customFormat="1" ht="38.25" customHeight="1" x14ac:dyDescent="0.25">
      <c r="A690" s="37">
        <v>16</v>
      </c>
      <c r="B690" s="55" t="s">
        <v>826</v>
      </c>
      <c r="C690" s="55" t="s">
        <v>827</v>
      </c>
      <c r="D690" s="37"/>
      <c r="E690" s="26" t="s">
        <v>836</v>
      </c>
      <c r="F690" s="37"/>
      <c r="G690" s="56">
        <v>796</v>
      </c>
      <c r="H690" s="56" t="s">
        <v>231</v>
      </c>
      <c r="I690" s="27" t="s">
        <v>139</v>
      </c>
      <c r="J690" s="37"/>
      <c r="K690" s="37"/>
      <c r="L690" s="37"/>
      <c r="M690" s="37"/>
      <c r="N690" s="37"/>
      <c r="O690" s="37">
        <v>10</v>
      </c>
      <c r="P690" s="37">
        <v>10</v>
      </c>
      <c r="Q690" s="37">
        <v>10</v>
      </c>
      <c r="R690" s="37"/>
      <c r="S690" s="37"/>
      <c r="T690" s="37"/>
      <c r="U690" s="37"/>
      <c r="V690" s="37"/>
      <c r="W690" s="29">
        <f t="shared" si="32"/>
        <v>30</v>
      </c>
      <c r="X690" s="37"/>
      <c r="Y690" s="38">
        <v>13.54</v>
      </c>
      <c r="Z690" s="38">
        <f t="shared" si="34"/>
        <v>421.63560000000001</v>
      </c>
      <c r="AA690" s="37"/>
      <c r="AB690" s="32" t="s">
        <v>86</v>
      </c>
      <c r="AC690" s="25" t="s">
        <v>142</v>
      </c>
      <c r="AD690" s="27" t="s">
        <v>120</v>
      </c>
      <c r="AE690" s="27"/>
      <c r="AF690" s="25" t="s">
        <v>144</v>
      </c>
      <c r="AG690" s="25" t="s">
        <v>1322</v>
      </c>
      <c r="AH690" s="33" t="s">
        <v>230</v>
      </c>
      <c r="AI690" s="27" t="s">
        <v>141</v>
      </c>
    </row>
    <row r="691" spans="1:35" s="34" customFormat="1" ht="38.25" customHeight="1" x14ac:dyDescent="0.25">
      <c r="A691" s="37">
        <v>16</v>
      </c>
      <c r="B691" s="55" t="s">
        <v>826</v>
      </c>
      <c r="C691" s="55" t="s">
        <v>827</v>
      </c>
      <c r="D691" s="37"/>
      <c r="E691" s="26" t="s">
        <v>837</v>
      </c>
      <c r="F691" s="37"/>
      <c r="G691" s="56">
        <v>796</v>
      </c>
      <c r="H691" s="56" t="s">
        <v>231</v>
      </c>
      <c r="I691" s="27" t="s">
        <v>139</v>
      </c>
      <c r="J691" s="37"/>
      <c r="K691" s="37"/>
      <c r="L691" s="37"/>
      <c r="M691" s="37"/>
      <c r="N691" s="37"/>
      <c r="O691" s="37">
        <v>1</v>
      </c>
      <c r="P691" s="37">
        <v>1</v>
      </c>
      <c r="Q691" s="37">
        <v>1</v>
      </c>
      <c r="R691" s="37">
        <v>1</v>
      </c>
      <c r="S691" s="37"/>
      <c r="T691" s="37"/>
      <c r="U691" s="37"/>
      <c r="V691" s="37"/>
      <c r="W691" s="29">
        <f t="shared" si="32"/>
        <v>4</v>
      </c>
      <c r="X691" s="37"/>
      <c r="Y691" s="38">
        <v>13.31</v>
      </c>
      <c r="Z691" s="38">
        <f t="shared" si="34"/>
        <v>55.263120000000001</v>
      </c>
      <c r="AA691" s="37"/>
      <c r="AB691" s="32" t="s">
        <v>86</v>
      </c>
      <c r="AC691" s="25" t="s">
        <v>142</v>
      </c>
      <c r="AD691" s="27" t="s">
        <v>120</v>
      </c>
      <c r="AE691" s="27"/>
      <c r="AF691" s="25" t="s">
        <v>144</v>
      </c>
      <c r="AG691" s="25" t="s">
        <v>1322</v>
      </c>
      <c r="AH691" s="33" t="s">
        <v>230</v>
      </c>
      <c r="AI691" s="27" t="s">
        <v>141</v>
      </c>
    </row>
    <row r="692" spans="1:35" s="34" customFormat="1" ht="38.25" customHeight="1" x14ac:dyDescent="0.25">
      <c r="A692" s="37">
        <v>16</v>
      </c>
      <c r="B692" s="55" t="s">
        <v>826</v>
      </c>
      <c r="C692" s="55" t="s">
        <v>827</v>
      </c>
      <c r="D692" s="37"/>
      <c r="E692" s="26" t="s">
        <v>838</v>
      </c>
      <c r="F692" s="37"/>
      <c r="G692" s="56">
        <v>796</v>
      </c>
      <c r="H692" s="56" t="s">
        <v>231</v>
      </c>
      <c r="I692" s="27" t="s">
        <v>139</v>
      </c>
      <c r="J692" s="37"/>
      <c r="K692" s="37"/>
      <c r="L692" s="37"/>
      <c r="M692" s="37"/>
      <c r="N692" s="37"/>
      <c r="O692" s="37">
        <v>5</v>
      </c>
      <c r="P692" s="37">
        <v>5</v>
      </c>
      <c r="Q692" s="37">
        <v>5</v>
      </c>
      <c r="R692" s="37">
        <v>5</v>
      </c>
      <c r="S692" s="37"/>
      <c r="T692" s="37"/>
      <c r="U692" s="37"/>
      <c r="V692" s="37"/>
      <c r="W692" s="29">
        <f t="shared" si="32"/>
        <v>20</v>
      </c>
      <c r="X692" s="37"/>
      <c r="Y692" s="38">
        <v>45.25</v>
      </c>
      <c r="Z692" s="38">
        <f t="shared" si="34"/>
        <v>939.39</v>
      </c>
      <c r="AA692" s="37"/>
      <c r="AB692" s="32" t="s">
        <v>86</v>
      </c>
      <c r="AC692" s="25" t="s">
        <v>142</v>
      </c>
      <c r="AD692" s="27" t="s">
        <v>120</v>
      </c>
      <c r="AE692" s="27"/>
      <c r="AF692" s="25" t="s">
        <v>144</v>
      </c>
      <c r="AG692" s="25" t="s">
        <v>1322</v>
      </c>
      <c r="AH692" s="33" t="s">
        <v>230</v>
      </c>
      <c r="AI692" s="27" t="s">
        <v>141</v>
      </c>
    </row>
    <row r="693" spans="1:35" s="34" customFormat="1" ht="38.25" customHeight="1" x14ac:dyDescent="0.25">
      <c r="A693" s="37">
        <v>16</v>
      </c>
      <c r="B693" s="55" t="s">
        <v>826</v>
      </c>
      <c r="C693" s="55" t="s">
        <v>827</v>
      </c>
      <c r="D693" s="37"/>
      <c r="E693" s="26" t="s">
        <v>839</v>
      </c>
      <c r="F693" s="37"/>
      <c r="G693" s="56">
        <v>796</v>
      </c>
      <c r="H693" s="56" t="s">
        <v>231</v>
      </c>
      <c r="I693" s="27" t="s">
        <v>139</v>
      </c>
      <c r="J693" s="37"/>
      <c r="K693" s="37"/>
      <c r="L693" s="37"/>
      <c r="M693" s="37"/>
      <c r="N693" s="37"/>
      <c r="O693" s="37">
        <v>3</v>
      </c>
      <c r="P693" s="37">
        <v>3</v>
      </c>
      <c r="Q693" s="37">
        <v>3</v>
      </c>
      <c r="R693" s="37">
        <v>1</v>
      </c>
      <c r="S693" s="37"/>
      <c r="T693" s="37"/>
      <c r="U693" s="37"/>
      <c r="V693" s="37"/>
      <c r="W693" s="29">
        <f t="shared" si="32"/>
        <v>10</v>
      </c>
      <c r="X693" s="37"/>
      <c r="Y693" s="38">
        <v>20.09</v>
      </c>
      <c r="Z693" s="38">
        <f t="shared" si="34"/>
        <v>208.53420000000003</v>
      </c>
      <c r="AA693" s="37"/>
      <c r="AB693" s="32" t="s">
        <v>86</v>
      </c>
      <c r="AC693" s="25" t="s">
        <v>142</v>
      </c>
      <c r="AD693" s="27" t="s">
        <v>120</v>
      </c>
      <c r="AE693" s="27"/>
      <c r="AF693" s="25" t="s">
        <v>144</v>
      </c>
      <c r="AG693" s="25" t="s">
        <v>1322</v>
      </c>
      <c r="AH693" s="33" t="s">
        <v>230</v>
      </c>
      <c r="AI693" s="27" t="s">
        <v>141</v>
      </c>
    </row>
    <row r="694" spans="1:35" s="34" customFormat="1" ht="38.25" customHeight="1" x14ac:dyDescent="0.25">
      <c r="A694" s="37">
        <v>16</v>
      </c>
      <c r="B694" s="55" t="s">
        <v>826</v>
      </c>
      <c r="C694" s="55" t="s">
        <v>827</v>
      </c>
      <c r="D694" s="37"/>
      <c r="E694" s="26" t="s">
        <v>840</v>
      </c>
      <c r="F694" s="37"/>
      <c r="G694" s="56">
        <v>796</v>
      </c>
      <c r="H694" s="56" t="s">
        <v>231</v>
      </c>
      <c r="I694" s="27" t="s">
        <v>139</v>
      </c>
      <c r="J694" s="37"/>
      <c r="K694" s="37"/>
      <c r="L694" s="37"/>
      <c r="M694" s="37"/>
      <c r="N694" s="37"/>
      <c r="O694" s="37">
        <v>3</v>
      </c>
      <c r="P694" s="37">
        <v>3</v>
      </c>
      <c r="Q694" s="37">
        <v>3</v>
      </c>
      <c r="R694" s="37">
        <v>1</v>
      </c>
      <c r="S694" s="37"/>
      <c r="T694" s="37"/>
      <c r="U694" s="37"/>
      <c r="V694" s="37"/>
      <c r="W694" s="29">
        <f t="shared" si="32"/>
        <v>10</v>
      </c>
      <c r="X694" s="37"/>
      <c r="Y694" s="38">
        <v>20.09</v>
      </c>
      <c r="Z694" s="38">
        <f t="shared" si="34"/>
        <v>208.53420000000003</v>
      </c>
      <c r="AA694" s="37"/>
      <c r="AB694" s="32" t="s">
        <v>86</v>
      </c>
      <c r="AC694" s="25" t="s">
        <v>142</v>
      </c>
      <c r="AD694" s="27" t="s">
        <v>120</v>
      </c>
      <c r="AE694" s="27"/>
      <c r="AF694" s="25" t="s">
        <v>144</v>
      </c>
      <c r="AG694" s="25" t="s">
        <v>1322</v>
      </c>
      <c r="AH694" s="33" t="s">
        <v>230</v>
      </c>
      <c r="AI694" s="27" t="s">
        <v>141</v>
      </c>
    </row>
    <row r="695" spans="1:35" s="34" customFormat="1" ht="38.25" customHeight="1" x14ac:dyDescent="0.25">
      <c r="A695" s="37">
        <v>16</v>
      </c>
      <c r="B695" s="55" t="s">
        <v>826</v>
      </c>
      <c r="C695" s="55" t="s">
        <v>827</v>
      </c>
      <c r="D695" s="37"/>
      <c r="E695" s="26" t="s">
        <v>841</v>
      </c>
      <c r="F695" s="37"/>
      <c r="G695" s="56">
        <v>796</v>
      </c>
      <c r="H695" s="56" t="s">
        <v>231</v>
      </c>
      <c r="I695" s="27" t="s">
        <v>139</v>
      </c>
      <c r="J695" s="37"/>
      <c r="K695" s="37"/>
      <c r="L695" s="37"/>
      <c r="M695" s="37"/>
      <c r="N695" s="37"/>
      <c r="O695" s="37">
        <v>3</v>
      </c>
      <c r="P695" s="37">
        <v>3</v>
      </c>
      <c r="Q695" s="37">
        <v>3</v>
      </c>
      <c r="R695" s="37">
        <v>1</v>
      </c>
      <c r="S695" s="37"/>
      <c r="T695" s="37"/>
      <c r="U695" s="37"/>
      <c r="V695" s="37"/>
      <c r="W695" s="29">
        <f t="shared" si="32"/>
        <v>10</v>
      </c>
      <c r="X695" s="37"/>
      <c r="Y695" s="38">
        <v>20.09</v>
      </c>
      <c r="Z695" s="38">
        <f t="shared" si="34"/>
        <v>208.53420000000003</v>
      </c>
      <c r="AA695" s="37"/>
      <c r="AB695" s="32" t="s">
        <v>86</v>
      </c>
      <c r="AC695" s="25" t="s">
        <v>142</v>
      </c>
      <c r="AD695" s="27" t="s">
        <v>120</v>
      </c>
      <c r="AE695" s="27"/>
      <c r="AF695" s="25" t="s">
        <v>144</v>
      </c>
      <c r="AG695" s="25" t="s">
        <v>1322</v>
      </c>
      <c r="AH695" s="33" t="s">
        <v>230</v>
      </c>
      <c r="AI695" s="27" t="s">
        <v>141</v>
      </c>
    </row>
    <row r="696" spans="1:35" s="34" customFormat="1" ht="38.25" customHeight="1" x14ac:dyDescent="0.25">
      <c r="A696" s="37">
        <v>16</v>
      </c>
      <c r="B696" s="55" t="s">
        <v>826</v>
      </c>
      <c r="C696" s="55" t="s">
        <v>827</v>
      </c>
      <c r="D696" s="37"/>
      <c r="E696" s="26" t="s">
        <v>842</v>
      </c>
      <c r="F696" s="37"/>
      <c r="G696" s="56">
        <v>796</v>
      </c>
      <c r="H696" s="56" t="s">
        <v>231</v>
      </c>
      <c r="I696" s="27" t="s">
        <v>139</v>
      </c>
      <c r="J696" s="37"/>
      <c r="K696" s="37"/>
      <c r="L696" s="37"/>
      <c r="M696" s="37"/>
      <c r="N696" s="37"/>
      <c r="O696" s="37">
        <v>3</v>
      </c>
      <c r="P696" s="37">
        <v>3</v>
      </c>
      <c r="Q696" s="37">
        <v>3</v>
      </c>
      <c r="R696" s="37">
        <v>1</v>
      </c>
      <c r="S696" s="37"/>
      <c r="T696" s="37"/>
      <c r="U696" s="37"/>
      <c r="V696" s="37"/>
      <c r="W696" s="29">
        <f t="shared" si="32"/>
        <v>10</v>
      </c>
      <c r="X696" s="37"/>
      <c r="Y696" s="38">
        <v>20.09</v>
      </c>
      <c r="Z696" s="38">
        <f t="shared" si="34"/>
        <v>208.53420000000003</v>
      </c>
      <c r="AA696" s="37"/>
      <c r="AB696" s="32" t="s">
        <v>86</v>
      </c>
      <c r="AC696" s="25" t="s">
        <v>142</v>
      </c>
      <c r="AD696" s="27" t="s">
        <v>120</v>
      </c>
      <c r="AE696" s="27"/>
      <c r="AF696" s="25" t="s">
        <v>144</v>
      </c>
      <c r="AG696" s="25" t="s">
        <v>1322</v>
      </c>
      <c r="AH696" s="33" t="s">
        <v>230</v>
      </c>
      <c r="AI696" s="27" t="s">
        <v>141</v>
      </c>
    </row>
    <row r="697" spans="1:35" s="34" customFormat="1" ht="38.25" customHeight="1" x14ac:dyDescent="0.25">
      <c r="A697" s="37">
        <v>16</v>
      </c>
      <c r="B697" s="55" t="s">
        <v>826</v>
      </c>
      <c r="C697" s="55" t="s">
        <v>827</v>
      </c>
      <c r="D697" s="37"/>
      <c r="E697" s="26" t="s">
        <v>843</v>
      </c>
      <c r="F697" s="37"/>
      <c r="G697" s="56">
        <v>796</v>
      </c>
      <c r="H697" s="56" t="s">
        <v>231</v>
      </c>
      <c r="I697" s="27" t="s">
        <v>139</v>
      </c>
      <c r="J697" s="37"/>
      <c r="K697" s="37"/>
      <c r="L697" s="37"/>
      <c r="M697" s="37"/>
      <c r="N697" s="37"/>
      <c r="O697" s="37">
        <v>3</v>
      </c>
      <c r="P697" s="37">
        <v>3</v>
      </c>
      <c r="Q697" s="37">
        <v>3</v>
      </c>
      <c r="R697" s="37">
        <v>1</v>
      </c>
      <c r="S697" s="37"/>
      <c r="T697" s="37"/>
      <c r="U697" s="37"/>
      <c r="V697" s="37"/>
      <c r="W697" s="29">
        <f t="shared" si="32"/>
        <v>10</v>
      </c>
      <c r="X697" s="37"/>
      <c r="Y697" s="38">
        <v>18.37</v>
      </c>
      <c r="Z697" s="38">
        <f t="shared" si="34"/>
        <v>190.68060000000003</v>
      </c>
      <c r="AA697" s="37"/>
      <c r="AB697" s="32" t="s">
        <v>86</v>
      </c>
      <c r="AC697" s="25" t="s">
        <v>142</v>
      </c>
      <c r="AD697" s="27" t="s">
        <v>120</v>
      </c>
      <c r="AE697" s="27"/>
      <c r="AF697" s="25" t="s">
        <v>144</v>
      </c>
      <c r="AG697" s="25" t="s">
        <v>1322</v>
      </c>
      <c r="AH697" s="33" t="s">
        <v>230</v>
      </c>
      <c r="AI697" s="27" t="s">
        <v>141</v>
      </c>
    </row>
    <row r="698" spans="1:35" s="34" customFormat="1" ht="38.25" customHeight="1" x14ac:dyDescent="0.25">
      <c r="A698" s="37">
        <v>16</v>
      </c>
      <c r="B698" s="55" t="s">
        <v>826</v>
      </c>
      <c r="C698" s="55" t="s">
        <v>827</v>
      </c>
      <c r="D698" s="37"/>
      <c r="E698" s="26" t="s">
        <v>844</v>
      </c>
      <c r="F698" s="37"/>
      <c r="G698" s="56">
        <v>796</v>
      </c>
      <c r="H698" s="56" t="s">
        <v>231</v>
      </c>
      <c r="I698" s="27" t="s">
        <v>139</v>
      </c>
      <c r="J698" s="37"/>
      <c r="K698" s="37"/>
      <c r="L698" s="37"/>
      <c r="M698" s="37"/>
      <c r="N698" s="37"/>
      <c r="O698" s="37">
        <v>3</v>
      </c>
      <c r="P698" s="37">
        <v>3</v>
      </c>
      <c r="Q698" s="37">
        <v>3</v>
      </c>
      <c r="R698" s="37">
        <v>1</v>
      </c>
      <c r="S698" s="37"/>
      <c r="T698" s="37"/>
      <c r="U698" s="37"/>
      <c r="V698" s="37"/>
      <c r="W698" s="29">
        <f t="shared" si="32"/>
        <v>10</v>
      </c>
      <c r="X698" s="37"/>
      <c r="Y698" s="38">
        <v>20.09</v>
      </c>
      <c r="Z698" s="38">
        <f t="shared" si="34"/>
        <v>208.53420000000003</v>
      </c>
      <c r="AA698" s="37"/>
      <c r="AB698" s="32" t="s">
        <v>86</v>
      </c>
      <c r="AC698" s="25" t="s">
        <v>142</v>
      </c>
      <c r="AD698" s="27" t="s">
        <v>120</v>
      </c>
      <c r="AE698" s="27"/>
      <c r="AF698" s="25" t="s">
        <v>144</v>
      </c>
      <c r="AG698" s="25" t="s">
        <v>1322</v>
      </c>
      <c r="AH698" s="33" t="s">
        <v>230</v>
      </c>
      <c r="AI698" s="27" t="s">
        <v>141</v>
      </c>
    </row>
    <row r="699" spans="1:35" s="34" customFormat="1" ht="38.25" customHeight="1" x14ac:dyDescent="0.25">
      <c r="A699" s="37">
        <v>16</v>
      </c>
      <c r="B699" s="55" t="s">
        <v>826</v>
      </c>
      <c r="C699" s="55" t="s">
        <v>827</v>
      </c>
      <c r="D699" s="37"/>
      <c r="E699" s="26" t="s">
        <v>845</v>
      </c>
      <c r="F699" s="37"/>
      <c r="G699" s="56">
        <v>796</v>
      </c>
      <c r="H699" s="56" t="s">
        <v>231</v>
      </c>
      <c r="I699" s="27" t="s">
        <v>139</v>
      </c>
      <c r="J699" s="37"/>
      <c r="K699" s="37"/>
      <c r="L699" s="37"/>
      <c r="M699" s="37"/>
      <c r="N699" s="37"/>
      <c r="O699" s="37">
        <v>4</v>
      </c>
      <c r="P699" s="37">
        <v>4</v>
      </c>
      <c r="Q699" s="37">
        <v>4</v>
      </c>
      <c r="R699" s="37"/>
      <c r="S699" s="37"/>
      <c r="T699" s="37"/>
      <c r="U699" s="37"/>
      <c r="V699" s="37"/>
      <c r="W699" s="29">
        <f t="shared" si="32"/>
        <v>12</v>
      </c>
      <c r="X699" s="37"/>
      <c r="Y699" s="38">
        <v>32.200000000000003</v>
      </c>
      <c r="Z699" s="38">
        <f t="shared" si="34"/>
        <v>401.08320000000003</v>
      </c>
      <c r="AA699" s="37"/>
      <c r="AB699" s="32" t="s">
        <v>86</v>
      </c>
      <c r="AC699" s="25" t="s">
        <v>142</v>
      </c>
      <c r="AD699" s="27" t="s">
        <v>120</v>
      </c>
      <c r="AE699" s="27"/>
      <c r="AF699" s="25" t="s">
        <v>144</v>
      </c>
      <c r="AG699" s="25" t="s">
        <v>1322</v>
      </c>
      <c r="AH699" s="33" t="s">
        <v>230</v>
      </c>
      <c r="AI699" s="27" t="s">
        <v>141</v>
      </c>
    </row>
    <row r="700" spans="1:35" s="34" customFormat="1" ht="38.25" customHeight="1" x14ac:dyDescent="0.25">
      <c r="A700" s="37">
        <v>16</v>
      </c>
      <c r="B700" s="55" t="s">
        <v>826</v>
      </c>
      <c r="C700" s="55" t="s">
        <v>827</v>
      </c>
      <c r="D700" s="37"/>
      <c r="E700" s="26" t="s">
        <v>846</v>
      </c>
      <c r="F700" s="37"/>
      <c r="G700" s="56">
        <v>796</v>
      </c>
      <c r="H700" s="56" t="s">
        <v>231</v>
      </c>
      <c r="I700" s="27" t="s">
        <v>139</v>
      </c>
      <c r="J700" s="37"/>
      <c r="K700" s="37"/>
      <c r="L700" s="37"/>
      <c r="M700" s="37"/>
      <c r="N700" s="37"/>
      <c r="O700" s="37">
        <v>4</v>
      </c>
      <c r="P700" s="37">
        <v>4</v>
      </c>
      <c r="Q700" s="37">
        <v>4</v>
      </c>
      <c r="R700" s="37"/>
      <c r="S700" s="37"/>
      <c r="T700" s="37"/>
      <c r="U700" s="37"/>
      <c r="V700" s="37"/>
      <c r="W700" s="29">
        <f t="shared" si="32"/>
        <v>12</v>
      </c>
      <c r="X700" s="37"/>
      <c r="Y700" s="38">
        <v>231.39</v>
      </c>
      <c r="Z700" s="38">
        <f t="shared" si="34"/>
        <v>2882.1938399999999</v>
      </c>
      <c r="AA700" s="37"/>
      <c r="AB700" s="32" t="s">
        <v>86</v>
      </c>
      <c r="AC700" s="25" t="s">
        <v>142</v>
      </c>
      <c r="AD700" s="27" t="s">
        <v>120</v>
      </c>
      <c r="AE700" s="27"/>
      <c r="AF700" s="25" t="s">
        <v>144</v>
      </c>
      <c r="AG700" s="25" t="s">
        <v>1322</v>
      </c>
      <c r="AH700" s="33" t="s">
        <v>230</v>
      </c>
      <c r="AI700" s="27" t="s">
        <v>141</v>
      </c>
    </row>
    <row r="701" spans="1:35" s="34" customFormat="1" ht="38.25" customHeight="1" x14ac:dyDescent="0.25">
      <c r="A701" s="37">
        <v>16</v>
      </c>
      <c r="B701" s="55" t="s">
        <v>826</v>
      </c>
      <c r="C701" s="55" t="s">
        <v>827</v>
      </c>
      <c r="D701" s="37"/>
      <c r="E701" s="26" t="s">
        <v>847</v>
      </c>
      <c r="F701" s="37"/>
      <c r="G701" s="56">
        <v>796</v>
      </c>
      <c r="H701" s="56" t="s">
        <v>231</v>
      </c>
      <c r="I701" s="27" t="s">
        <v>139</v>
      </c>
      <c r="J701" s="37"/>
      <c r="K701" s="37"/>
      <c r="L701" s="37"/>
      <c r="M701" s="37"/>
      <c r="N701" s="37"/>
      <c r="O701" s="37">
        <v>4</v>
      </c>
      <c r="P701" s="37">
        <v>4</v>
      </c>
      <c r="Q701" s="37">
        <v>4</v>
      </c>
      <c r="R701" s="37">
        <v>3</v>
      </c>
      <c r="S701" s="37"/>
      <c r="T701" s="37"/>
      <c r="U701" s="37"/>
      <c r="V701" s="37"/>
      <c r="W701" s="29">
        <f t="shared" si="32"/>
        <v>15</v>
      </c>
      <c r="X701" s="37"/>
      <c r="Y701" s="38">
        <v>30.39</v>
      </c>
      <c r="Z701" s="38">
        <f t="shared" si="34"/>
        <v>473.17230000000006</v>
      </c>
      <c r="AA701" s="37"/>
      <c r="AB701" s="32" t="s">
        <v>86</v>
      </c>
      <c r="AC701" s="25" t="s">
        <v>142</v>
      </c>
      <c r="AD701" s="27" t="s">
        <v>120</v>
      </c>
      <c r="AE701" s="27"/>
      <c r="AF701" s="25" t="s">
        <v>144</v>
      </c>
      <c r="AG701" s="25" t="s">
        <v>1322</v>
      </c>
      <c r="AH701" s="33" t="s">
        <v>230</v>
      </c>
      <c r="AI701" s="27" t="s">
        <v>141</v>
      </c>
    </row>
    <row r="702" spans="1:35" s="34" customFormat="1" ht="38.25" customHeight="1" x14ac:dyDescent="0.25">
      <c r="A702" s="37">
        <v>16</v>
      </c>
      <c r="B702" s="55" t="s">
        <v>826</v>
      </c>
      <c r="C702" s="55" t="s">
        <v>827</v>
      </c>
      <c r="D702" s="37"/>
      <c r="E702" s="26" t="s">
        <v>848</v>
      </c>
      <c r="F702" s="37"/>
      <c r="G702" s="56">
        <v>796</v>
      </c>
      <c r="H702" s="56" t="s">
        <v>231</v>
      </c>
      <c r="I702" s="27" t="s">
        <v>139</v>
      </c>
      <c r="J702" s="37"/>
      <c r="K702" s="37"/>
      <c r="L702" s="37"/>
      <c r="M702" s="37"/>
      <c r="N702" s="37"/>
      <c r="O702" s="37">
        <v>4</v>
      </c>
      <c r="P702" s="37">
        <v>4</v>
      </c>
      <c r="Q702" s="37">
        <v>4</v>
      </c>
      <c r="R702" s="37">
        <v>3</v>
      </c>
      <c r="S702" s="37"/>
      <c r="T702" s="37"/>
      <c r="U702" s="37"/>
      <c r="V702" s="37"/>
      <c r="W702" s="29">
        <f t="shared" si="32"/>
        <v>15</v>
      </c>
      <c r="X702" s="37"/>
      <c r="Y702" s="38">
        <v>21.04</v>
      </c>
      <c r="Z702" s="38">
        <f t="shared" si="34"/>
        <v>327.59279999999995</v>
      </c>
      <c r="AA702" s="37"/>
      <c r="AB702" s="32" t="s">
        <v>86</v>
      </c>
      <c r="AC702" s="25" t="s">
        <v>142</v>
      </c>
      <c r="AD702" s="27" t="s">
        <v>120</v>
      </c>
      <c r="AE702" s="27"/>
      <c r="AF702" s="25" t="s">
        <v>144</v>
      </c>
      <c r="AG702" s="25" t="s">
        <v>1322</v>
      </c>
      <c r="AH702" s="33" t="s">
        <v>230</v>
      </c>
      <c r="AI702" s="27" t="s">
        <v>141</v>
      </c>
    </row>
    <row r="703" spans="1:35" s="34" customFormat="1" ht="38.25" customHeight="1" x14ac:dyDescent="0.25">
      <c r="A703" s="37">
        <v>16</v>
      </c>
      <c r="B703" s="55" t="s">
        <v>826</v>
      </c>
      <c r="C703" s="55" t="s">
        <v>827</v>
      </c>
      <c r="D703" s="37"/>
      <c r="E703" s="26" t="s">
        <v>849</v>
      </c>
      <c r="F703" s="37"/>
      <c r="G703" s="56">
        <v>796</v>
      </c>
      <c r="H703" s="56" t="s">
        <v>231</v>
      </c>
      <c r="I703" s="27" t="s">
        <v>139</v>
      </c>
      <c r="J703" s="37"/>
      <c r="K703" s="37"/>
      <c r="L703" s="37"/>
      <c r="M703" s="37"/>
      <c r="N703" s="37"/>
      <c r="O703" s="37"/>
      <c r="P703" s="37">
        <v>4</v>
      </c>
      <c r="Q703" s="37">
        <v>4</v>
      </c>
      <c r="R703" s="37">
        <v>4</v>
      </c>
      <c r="S703" s="37"/>
      <c r="T703" s="37"/>
      <c r="U703" s="37"/>
      <c r="V703" s="37"/>
      <c r="W703" s="29">
        <f t="shared" si="32"/>
        <v>12</v>
      </c>
      <c r="X703" s="37"/>
      <c r="Y703" s="38">
        <v>51.43</v>
      </c>
      <c r="Z703" s="38">
        <f t="shared" si="34"/>
        <v>640.61207999999999</v>
      </c>
      <c r="AA703" s="37"/>
      <c r="AB703" s="32" t="s">
        <v>86</v>
      </c>
      <c r="AC703" s="25" t="s">
        <v>142</v>
      </c>
      <c r="AD703" s="27" t="s">
        <v>120</v>
      </c>
      <c r="AE703" s="27"/>
      <c r="AF703" s="25" t="s">
        <v>144</v>
      </c>
      <c r="AG703" s="25" t="s">
        <v>1322</v>
      </c>
      <c r="AH703" s="33" t="s">
        <v>230</v>
      </c>
      <c r="AI703" s="27" t="s">
        <v>141</v>
      </c>
    </row>
    <row r="704" spans="1:35" s="34" customFormat="1" ht="38.25" customHeight="1" x14ac:dyDescent="0.25">
      <c r="A704" s="37">
        <v>16</v>
      </c>
      <c r="B704" s="55" t="s">
        <v>826</v>
      </c>
      <c r="C704" s="55" t="s">
        <v>827</v>
      </c>
      <c r="D704" s="37"/>
      <c r="E704" s="26" t="s">
        <v>850</v>
      </c>
      <c r="F704" s="37"/>
      <c r="G704" s="56">
        <v>796</v>
      </c>
      <c r="H704" s="56" t="s">
        <v>231</v>
      </c>
      <c r="I704" s="27" t="s">
        <v>139</v>
      </c>
      <c r="J704" s="37"/>
      <c r="K704" s="37"/>
      <c r="L704" s="37"/>
      <c r="M704" s="37"/>
      <c r="N704" s="37"/>
      <c r="O704" s="37"/>
      <c r="P704" s="37">
        <v>4</v>
      </c>
      <c r="Q704" s="37">
        <v>4</v>
      </c>
      <c r="R704" s="37">
        <v>4</v>
      </c>
      <c r="S704" s="37"/>
      <c r="T704" s="37"/>
      <c r="U704" s="37"/>
      <c r="V704" s="37"/>
      <c r="W704" s="29">
        <f t="shared" si="32"/>
        <v>12</v>
      </c>
      <c r="X704" s="37"/>
      <c r="Y704" s="38">
        <v>7.99</v>
      </c>
      <c r="Z704" s="38">
        <f t="shared" si="34"/>
        <v>99.523439999999994</v>
      </c>
      <c r="AA704" s="37"/>
      <c r="AB704" s="32" t="s">
        <v>86</v>
      </c>
      <c r="AC704" s="25" t="s">
        <v>142</v>
      </c>
      <c r="AD704" s="27" t="s">
        <v>120</v>
      </c>
      <c r="AE704" s="27"/>
      <c r="AF704" s="25" t="s">
        <v>144</v>
      </c>
      <c r="AG704" s="25" t="s">
        <v>1322</v>
      </c>
      <c r="AH704" s="33" t="s">
        <v>230</v>
      </c>
      <c r="AI704" s="27" t="s">
        <v>141</v>
      </c>
    </row>
    <row r="705" spans="1:35" s="34" customFormat="1" ht="38.25" customHeight="1" x14ac:dyDescent="0.25">
      <c r="A705" s="37">
        <v>16</v>
      </c>
      <c r="B705" s="55" t="s">
        <v>826</v>
      </c>
      <c r="C705" s="55" t="s">
        <v>827</v>
      </c>
      <c r="D705" s="37"/>
      <c r="E705" s="26" t="s">
        <v>851</v>
      </c>
      <c r="F705" s="37"/>
      <c r="G705" s="56">
        <v>796</v>
      </c>
      <c r="H705" s="56" t="s">
        <v>231</v>
      </c>
      <c r="I705" s="27" t="s">
        <v>139</v>
      </c>
      <c r="J705" s="37"/>
      <c r="K705" s="37"/>
      <c r="L705" s="37"/>
      <c r="M705" s="37"/>
      <c r="N705" s="37"/>
      <c r="O705" s="37">
        <v>1</v>
      </c>
      <c r="P705" s="37">
        <v>1</v>
      </c>
      <c r="Q705" s="37">
        <v>1</v>
      </c>
      <c r="R705" s="37">
        <v>1</v>
      </c>
      <c r="S705" s="37">
        <v>1</v>
      </c>
      <c r="T705" s="37"/>
      <c r="U705" s="37"/>
      <c r="V705" s="37"/>
      <c r="W705" s="29">
        <f t="shared" si="32"/>
        <v>5</v>
      </c>
      <c r="X705" s="37"/>
      <c r="Y705" s="38">
        <v>84.32</v>
      </c>
      <c r="Z705" s="38">
        <f t="shared" si="34"/>
        <v>437.62079999999997</v>
      </c>
      <c r="AA705" s="37"/>
      <c r="AB705" s="32" t="s">
        <v>86</v>
      </c>
      <c r="AC705" s="25" t="s">
        <v>142</v>
      </c>
      <c r="AD705" s="27" t="s">
        <v>120</v>
      </c>
      <c r="AE705" s="27"/>
      <c r="AF705" s="25" t="s">
        <v>144</v>
      </c>
      <c r="AG705" s="25" t="s">
        <v>1322</v>
      </c>
      <c r="AH705" s="33" t="s">
        <v>230</v>
      </c>
      <c r="AI705" s="27" t="s">
        <v>141</v>
      </c>
    </row>
    <row r="706" spans="1:35" s="34" customFormat="1" ht="38.25" customHeight="1" x14ac:dyDescent="0.25">
      <c r="A706" s="37">
        <v>16</v>
      </c>
      <c r="B706" s="55" t="s">
        <v>826</v>
      </c>
      <c r="C706" s="55" t="s">
        <v>827</v>
      </c>
      <c r="D706" s="37"/>
      <c r="E706" s="26" t="s">
        <v>852</v>
      </c>
      <c r="F706" s="37"/>
      <c r="G706" s="56">
        <v>796</v>
      </c>
      <c r="H706" s="56" t="s">
        <v>231</v>
      </c>
      <c r="I706" s="27" t="s">
        <v>139</v>
      </c>
      <c r="J706" s="37"/>
      <c r="K706" s="37"/>
      <c r="L706" s="37"/>
      <c r="M706" s="37"/>
      <c r="N706" s="37"/>
      <c r="O706" s="37">
        <v>3</v>
      </c>
      <c r="P706" s="37">
        <v>3</v>
      </c>
      <c r="Q706" s="37">
        <v>3</v>
      </c>
      <c r="R706" s="37">
        <v>1</v>
      </c>
      <c r="S706" s="37"/>
      <c r="T706" s="37"/>
      <c r="U706" s="37"/>
      <c r="V706" s="37"/>
      <c r="W706" s="29">
        <f t="shared" si="32"/>
        <v>10</v>
      </c>
      <c r="X706" s="37"/>
      <c r="Y706" s="38">
        <v>7.65</v>
      </c>
      <c r="Z706" s="38">
        <f t="shared" si="34"/>
        <v>79.406999999999996</v>
      </c>
      <c r="AA706" s="37"/>
      <c r="AB706" s="32" t="s">
        <v>86</v>
      </c>
      <c r="AC706" s="25" t="s">
        <v>142</v>
      </c>
      <c r="AD706" s="27" t="s">
        <v>120</v>
      </c>
      <c r="AE706" s="27"/>
      <c r="AF706" s="25" t="s">
        <v>144</v>
      </c>
      <c r="AG706" s="25" t="s">
        <v>1322</v>
      </c>
      <c r="AH706" s="33" t="s">
        <v>230</v>
      </c>
      <c r="AI706" s="27" t="s">
        <v>141</v>
      </c>
    </row>
    <row r="707" spans="1:35" s="34" customFormat="1" ht="38.25" customHeight="1" x14ac:dyDescent="0.25">
      <c r="A707" s="37">
        <v>16</v>
      </c>
      <c r="B707" s="55" t="s">
        <v>826</v>
      </c>
      <c r="C707" s="55" t="s">
        <v>827</v>
      </c>
      <c r="D707" s="37"/>
      <c r="E707" s="26" t="s">
        <v>853</v>
      </c>
      <c r="F707" s="37"/>
      <c r="G707" s="56">
        <v>796</v>
      </c>
      <c r="H707" s="56" t="s">
        <v>231</v>
      </c>
      <c r="I707" s="27" t="s">
        <v>139</v>
      </c>
      <c r="J707" s="37"/>
      <c r="K707" s="37"/>
      <c r="L707" s="37"/>
      <c r="M707" s="37"/>
      <c r="N707" s="37"/>
      <c r="O707" s="37"/>
      <c r="P707" s="37">
        <v>4</v>
      </c>
      <c r="Q707" s="37">
        <v>4</v>
      </c>
      <c r="R707" s="37">
        <v>4</v>
      </c>
      <c r="S707" s="37"/>
      <c r="T707" s="37"/>
      <c r="U707" s="37"/>
      <c r="V707" s="37"/>
      <c r="W707" s="29">
        <f t="shared" si="32"/>
        <v>12</v>
      </c>
      <c r="X707" s="37"/>
      <c r="Y707" s="38">
        <v>36.74</v>
      </c>
      <c r="Z707" s="38">
        <f t="shared" si="34"/>
        <v>457.63344000000001</v>
      </c>
      <c r="AA707" s="37"/>
      <c r="AB707" s="32" t="s">
        <v>86</v>
      </c>
      <c r="AC707" s="25" t="s">
        <v>142</v>
      </c>
      <c r="AD707" s="27" t="s">
        <v>120</v>
      </c>
      <c r="AE707" s="27"/>
      <c r="AF707" s="25" t="s">
        <v>144</v>
      </c>
      <c r="AG707" s="25" t="s">
        <v>1322</v>
      </c>
      <c r="AH707" s="33" t="s">
        <v>230</v>
      </c>
      <c r="AI707" s="27" t="s">
        <v>141</v>
      </c>
    </row>
    <row r="708" spans="1:35" s="34" customFormat="1" ht="38.25" customHeight="1" x14ac:dyDescent="0.25">
      <c r="A708" s="37">
        <v>16</v>
      </c>
      <c r="B708" s="55" t="s">
        <v>826</v>
      </c>
      <c r="C708" s="55" t="s">
        <v>827</v>
      </c>
      <c r="D708" s="37"/>
      <c r="E708" s="26" t="s">
        <v>854</v>
      </c>
      <c r="F708" s="37"/>
      <c r="G708" s="56">
        <v>796</v>
      </c>
      <c r="H708" s="56" t="s">
        <v>231</v>
      </c>
      <c r="I708" s="27" t="s">
        <v>139</v>
      </c>
      <c r="J708" s="37"/>
      <c r="K708" s="37"/>
      <c r="L708" s="37"/>
      <c r="M708" s="37"/>
      <c r="N708" s="37"/>
      <c r="O708" s="37"/>
      <c r="P708" s="37">
        <v>4</v>
      </c>
      <c r="Q708" s="37">
        <v>4</v>
      </c>
      <c r="R708" s="37">
        <v>4</v>
      </c>
      <c r="S708" s="37"/>
      <c r="T708" s="37"/>
      <c r="U708" s="37"/>
      <c r="V708" s="37"/>
      <c r="W708" s="29">
        <f t="shared" si="32"/>
        <v>12</v>
      </c>
      <c r="X708" s="37"/>
      <c r="Y708" s="38">
        <v>15.2</v>
      </c>
      <c r="Z708" s="38">
        <f t="shared" si="34"/>
        <v>189.3312</v>
      </c>
      <c r="AA708" s="37"/>
      <c r="AB708" s="32" t="s">
        <v>86</v>
      </c>
      <c r="AC708" s="25" t="s">
        <v>142</v>
      </c>
      <c r="AD708" s="27" t="s">
        <v>120</v>
      </c>
      <c r="AE708" s="27"/>
      <c r="AF708" s="25" t="s">
        <v>144</v>
      </c>
      <c r="AG708" s="25" t="s">
        <v>1322</v>
      </c>
      <c r="AH708" s="33" t="s">
        <v>230</v>
      </c>
      <c r="AI708" s="27" t="s">
        <v>141</v>
      </c>
    </row>
    <row r="709" spans="1:35" s="34" customFormat="1" ht="38.25" customHeight="1" x14ac:dyDescent="0.25">
      <c r="A709" s="37">
        <v>16</v>
      </c>
      <c r="B709" s="55" t="s">
        <v>826</v>
      </c>
      <c r="C709" s="55" t="s">
        <v>827</v>
      </c>
      <c r="D709" s="37"/>
      <c r="E709" s="26" t="s">
        <v>855</v>
      </c>
      <c r="F709" s="37"/>
      <c r="G709" s="56">
        <v>796</v>
      </c>
      <c r="H709" s="56" t="s">
        <v>231</v>
      </c>
      <c r="I709" s="27" t="s">
        <v>139</v>
      </c>
      <c r="J709" s="37"/>
      <c r="K709" s="37"/>
      <c r="L709" s="37"/>
      <c r="M709" s="37"/>
      <c r="N709" s="37"/>
      <c r="O709" s="37">
        <v>10</v>
      </c>
      <c r="P709" s="37">
        <v>25</v>
      </c>
      <c r="Q709" s="37">
        <v>10</v>
      </c>
      <c r="R709" s="37">
        <v>10</v>
      </c>
      <c r="S709" s="37">
        <v>10</v>
      </c>
      <c r="T709" s="37"/>
      <c r="U709" s="37"/>
      <c r="V709" s="37"/>
      <c r="W709" s="29">
        <f t="shared" si="32"/>
        <v>65</v>
      </c>
      <c r="X709" s="37"/>
      <c r="Y709" s="38">
        <v>6.95</v>
      </c>
      <c r="Z709" s="38">
        <f t="shared" si="34"/>
        <v>468.91650000000004</v>
      </c>
      <c r="AA709" s="37"/>
      <c r="AB709" s="32" t="s">
        <v>86</v>
      </c>
      <c r="AC709" s="25" t="s">
        <v>142</v>
      </c>
      <c r="AD709" s="27" t="s">
        <v>120</v>
      </c>
      <c r="AE709" s="27"/>
      <c r="AF709" s="25" t="s">
        <v>144</v>
      </c>
      <c r="AG709" s="25" t="s">
        <v>1322</v>
      </c>
      <c r="AH709" s="33" t="s">
        <v>230</v>
      </c>
      <c r="AI709" s="27" t="s">
        <v>141</v>
      </c>
    </row>
    <row r="710" spans="1:35" s="34" customFormat="1" ht="38.25" customHeight="1" x14ac:dyDescent="0.25">
      <c r="A710" s="37">
        <v>16</v>
      </c>
      <c r="B710" s="55" t="s">
        <v>826</v>
      </c>
      <c r="C710" s="55" t="s">
        <v>827</v>
      </c>
      <c r="D710" s="37"/>
      <c r="E710" s="26" t="s">
        <v>856</v>
      </c>
      <c r="F710" s="37"/>
      <c r="G710" s="56">
        <v>796</v>
      </c>
      <c r="H710" s="56" t="s">
        <v>231</v>
      </c>
      <c r="I710" s="27" t="s">
        <v>139</v>
      </c>
      <c r="J710" s="37"/>
      <c r="K710" s="37"/>
      <c r="L710" s="37"/>
      <c r="M710" s="37"/>
      <c r="N710" s="37"/>
      <c r="O710" s="37"/>
      <c r="P710" s="37">
        <v>4</v>
      </c>
      <c r="Q710" s="37">
        <v>4</v>
      </c>
      <c r="R710" s="37">
        <v>4</v>
      </c>
      <c r="S710" s="37"/>
      <c r="T710" s="37"/>
      <c r="U710" s="37"/>
      <c r="V710" s="37"/>
      <c r="W710" s="29">
        <f t="shared" si="32"/>
        <v>12</v>
      </c>
      <c r="X710" s="37"/>
      <c r="Y710" s="38">
        <v>70.400000000000006</v>
      </c>
      <c r="Z710" s="38">
        <f t="shared" si="34"/>
        <v>876.90240000000006</v>
      </c>
      <c r="AA710" s="37"/>
      <c r="AB710" s="32" t="s">
        <v>86</v>
      </c>
      <c r="AC710" s="25" t="s">
        <v>142</v>
      </c>
      <c r="AD710" s="27" t="s">
        <v>120</v>
      </c>
      <c r="AE710" s="27"/>
      <c r="AF710" s="25" t="s">
        <v>144</v>
      </c>
      <c r="AG710" s="25" t="s">
        <v>1322</v>
      </c>
      <c r="AH710" s="33" t="s">
        <v>230</v>
      </c>
      <c r="AI710" s="27" t="s">
        <v>141</v>
      </c>
    </row>
    <row r="711" spans="1:35" s="34" customFormat="1" ht="38.25" customHeight="1" x14ac:dyDescent="0.25">
      <c r="A711" s="37">
        <v>16</v>
      </c>
      <c r="B711" s="55" t="s">
        <v>826</v>
      </c>
      <c r="C711" s="55" t="s">
        <v>827</v>
      </c>
      <c r="D711" s="37"/>
      <c r="E711" s="26" t="s">
        <v>857</v>
      </c>
      <c r="F711" s="37"/>
      <c r="G711" s="56">
        <v>796</v>
      </c>
      <c r="H711" s="56" t="s">
        <v>231</v>
      </c>
      <c r="I711" s="27" t="s">
        <v>139</v>
      </c>
      <c r="J711" s="37"/>
      <c r="K711" s="37"/>
      <c r="L711" s="37"/>
      <c r="M711" s="37"/>
      <c r="N711" s="37"/>
      <c r="O711" s="37"/>
      <c r="P711" s="37">
        <v>4</v>
      </c>
      <c r="Q711" s="37">
        <v>4</v>
      </c>
      <c r="R711" s="37">
        <v>4</v>
      </c>
      <c r="S711" s="37"/>
      <c r="T711" s="37"/>
      <c r="U711" s="37"/>
      <c r="V711" s="37"/>
      <c r="W711" s="29">
        <f t="shared" si="32"/>
        <v>12</v>
      </c>
      <c r="X711" s="37"/>
      <c r="Y711" s="38">
        <v>87.15</v>
      </c>
      <c r="Z711" s="38">
        <f t="shared" si="34"/>
        <v>1085.5404000000003</v>
      </c>
      <c r="AA711" s="37"/>
      <c r="AB711" s="32" t="s">
        <v>86</v>
      </c>
      <c r="AC711" s="25" t="s">
        <v>142</v>
      </c>
      <c r="AD711" s="27" t="s">
        <v>120</v>
      </c>
      <c r="AE711" s="27"/>
      <c r="AF711" s="25" t="s">
        <v>144</v>
      </c>
      <c r="AG711" s="25" t="s">
        <v>1322</v>
      </c>
      <c r="AH711" s="33" t="s">
        <v>230</v>
      </c>
      <c r="AI711" s="27" t="s">
        <v>141</v>
      </c>
    </row>
    <row r="712" spans="1:35" s="34" customFormat="1" ht="38.25" customHeight="1" x14ac:dyDescent="0.25">
      <c r="A712" s="37">
        <v>16</v>
      </c>
      <c r="B712" s="55" t="s">
        <v>826</v>
      </c>
      <c r="C712" s="55" t="s">
        <v>827</v>
      </c>
      <c r="D712" s="37"/>
      <c r="E712" s="26" t="s">
        <v>858</v>
      </c>
      <c r="F712" s="37"/>
      <c r="G712" s="56">
        <v>796</v>
      </c>
      <c r="H712" s="56" t="s">
        <v>231</v>
      </c>
      <c r="I712" s="27" t="s">
        <v>139</v>
      </c>
      <c r="J712" s="37"/>
      <c r="K712" s="37"/>
      <c r="L712" s="37"/>
      <c r="M712" s="37"/>
      <c r="N712" s="37"/>
      <c r="O712" s="37">
        <v>10</v>
      </c>
      <c r="P712" s="37">
        <v>22</v>
      </c>
      <c r="Q712" s="37">
        <v>10</v>
      </c>
      <c r="R712" s="37">
        <v>10</v>
      </c>
      <c r="S712" s="37">
        <v>10</v>
      </c>
      <c r="T712" s="37"/>
      <c r="U712" s="37"/>
      <c r="V712" s="37"/>
      <c r="W712" s="29">
        <f t="shared" si="32"/>
        <v>62</v>
      </c>
      <c r="X712" s="37"/>
      <c r="Y712" s="38">
        <v>2.83</v>
      </c>
      <c r="Z712" s="38">
        <f t="shared" si="34"/>
        <v>182.12748000000002</v>
      </c>
      <c r="AA712" s="37"/>
      <c r="AB712" s="32" t="s">
        <v>86</v>
      </c>
      <c r="AC712" s="25" t="s">
        <v>142</v>
      </c>
      <c r="AD712" s="27" t="s">
        <v>120</v>
      </c>
      <c r="AE712" s="27"/>
      <c r="AF712" s="25" t="s">
        <v>144</v>
      </c>
      <c r="AG712" s="25" t="s">
        <v>1322</v>
      </c>
      <c r="AH712" s="33" t="s">
        <v>230</v>
      </c>
      <c r="AI712" s="27" t="s">
        <v>141</v>
      </c>
    </row>
    <row r="713" spans="1:35" s="34" customFormat="1" ht="38.25" customHeight="1" x14ac:dyDescent="0.25">
      <c r="A713" s="37">
        <v>16</v>
      </c>
      <c r="B713" s="55" t="s">
        <v>826</v>
      </c>
      <c r="C713" s="55" t="s">
        <v>827</v>
      </c>
      <c r="D713" s="37"/>
      <c r="E713" s="26" t="s">
        <v>859</v>
      </c>
      <c r="F713" s="37"/>
      <c r="G713" s="56">
        <v>796</v>
      </c>
      <c r="H713" s="56" t="s">
        <v>231</v>
      </c>
      <c r="I713" s="27" t="s">
        <v>139</v>
      </c>
      <c r="J713" s="37"/>
      <c r="K713" s="37"/>
      <c r="L713" s="37"/>
      <c r="M713" s="37"/>
      <c r="N713" s="37"/>
      <c r="O713" s="37"/>
      <c r="P713" s="37">
        <v>4</v>
      </c>
      <c r="Q713" s="37">
        <v>4</v>
      </c>
      <c r="R713" s="37">
        <v>4</v>
      </c>
      <c r="S713" s="37"/>
      <c r="T713" s="37"/>
      <c r="U713" s="37"/>
      <c r="V713" s="37"/>
      <c r="W713" s="29">
        <f t="shared" si="32"/>
        <v>12</v>
      </c>
      <c r="X713" s="37"/>
      <c r="Y713" s="38">
        <v>31.17</v>
      </c>
      <c r="Z713" s="38">
        <f t="shared" si="34"/>
        <v>388.25352000000004</v>
      </c>
      <c r="AA713" s="37"/>
      <c r="AB713" s="32" t="s">
        <v>86</v>
      </c>
      <c r="AC713" s="25" t="s">
        <v>142</v>
      </c>
      <c r="AD713" s="27" t="s">
        <v>120</v>
      </c>
      <c r="AE713" s="27"/>
      <c r="AF713" s="25" t="s">
        <v>144</v>
      </c>
      <c r="AG713" s="25" t="s">
        <v>1322</v>
      </c>
      <c r="AH713" s="33" t="s">
        <v>230</v>
      </c>
      <c r="AI713" s="27" t="s">
        <v>141</v>
      </c>
    </row>
    <row r="714" spans="1:35" s="34" customFormat="1" ht="38.25" customHeight="1" x14ac:dyDescent="0.25">
      <c r="A714" s="37">
        <v>16</v>
      </c>
      <c r="B714" s="55" t="s">
        <v>826</v>
      </c>
      <c r="C714" s="55" t="s">
        <v>827</v>
      </c>
      <c r="D714" s="37"/>
      <c r="E714" s="26" t="s">
        <v>860</v>
      </c>
      <c r="F714" s="37"/>
      <c r="G714" s="56">
        <v>796</v>
      </c>
      <c r="H714" s="56" t="s">
        <v>231</v>
      </c>
      <c r="I714" s="27" t="s">
        <v>139</v>
      </c>
      <c r="J714" s="37"/>
      <c r="K714" s="37"/>
      <c r="L714" s="37"/>
      <c r="M714" s="37"/>
      <c r="N714" s="37"/>
      <c r="O714" s="37">
        <v>15</v>
      </c>
      <c r="P714" s="37">
        <v>15</v>
      </c>
      <c r="Q714" s="37">
        <v>15</v>
      </c>
      <c r="R714" s="37">
        <v>15</v>
      </c>
      <c r="S714" s="37"/>
      <c r="T714" s="37"/>
      <c r="U714" s="37"/>
      <c r="V714" s="37"/>
      <c r="W714" s="29">
        <f t="shared" si="32"/>
        <v>60</v>
      </c>
      <c r="X714" s="37"/>
      <c r="Y714" s="38">
        <v>6.1</v>
      </c>
      <c r="Z714" s="38">
        <f t="shared" si="34"/>
        <v>379.90800000000002</v>
      </c>
      <c r="AA714" s="37"/>
      <c r="AB714" s="32" t="s">
        <v>86</v>
      </c>
      <c r="AC714" s="25" t="s">
        <v>142</v>
      </c>
      <c r="AD714" s="27" t="s">
        <v>120</v>
      </c>
      <c r="AE714" s="27"/>
      <c r="AF714" s="25" t="s">
        <v>144</v>
      </c>
      <c r="AG714" s="25" t="s">
        <v>1322</v>
      </c>
      <c r="AH714" s="33" t="s">
        <v>230</v>
      </c>
      <c r="AI714" s="27" t="s">
        <v>141</v>
      </c>
    </row>
    <row r="715" spans="1:35" s="34" customFormat="1" ht="38.25" customHeight="1" x14ac:dyDescent="0.25">
      <c r="A715" s="37">
        <v>16</v>
      </c>
      <c r="B715" s="55" t="s">
        <v>826</v>
      </c>
      <c r="C715" s="55" t="s">
        <v>827</v>
      </c>
      <c r="D715" s="37"/>
      <c r="E715" s="26" t="s">
        <v>861</v>
      </c>
      <c r="F715" s="37"/>
      <c r="G715" s="56">
        <v>796</v>
      </c>
      <c r="H715" s="56" t="s">
        <v>231</v>
      </c>
      <c r="I715" s="27" t="s">
        <v>139</v>
      </c>
      <c r="J715" s="37"/>
      <c r="K715" s="37"/>
      <c r="L715" s="37"/>
      <c r="M715" s="37"/>
      <c r="N715" s="37"/>
      <c r="O715" s="37">
        <v>10</v>
      </c>
      <c r="P715" s="37">
        <v>10</v>
      </c>
      <c r="Q715" s="37">
        <v>10</v>
      </c>
      <c r="R715" s="37">
        <v>10</v>
      </c>
      <c r="S715" s="37">
        <v>10</v>
      </c>
      <c r="T715" s="37"/>
      <c r="U715" s="37"/>
      <c r="V715" s="37"/>
      <c r="W715" s="29">
        <f t="shared" si="32"/>
        <v>50</v>
      </c>
      <c r="X715" s="37"/>
      <c r="Y715" s="38">
        <v>3.43</v>
      </c>
      <c r="Z715" s="38">
        <f t="shared" si="34"/>
        <v>178.017</v>
      </c>
      <c r="AA715" s="37"/>
      <c r="AB715" s="32" t="s">
        <v>86</v>
      </c>
      <c r="AC715" s="25" t="s">
        <v>142</v>
      </c>
      <c r="AD715" s="27" t="s">
        <v>120</v>
      </c>
      <c r="AE715" s="27"/>
      <c r="AF715" s="25" t="s">
        <v>144</v>
      </c>
      <c r="AG715" s="25" t="s">
        <v>1322</v>
      </c>
      <c r="AH715" s="33" t="s">
        <v>230</v>
      </c>
      <c r="AI715" s="27" t="s">
        <v>141</v>
      </c>
    </row>
    <row r="716" spans="1:35" s="34" customFormat="1" ht="38.25" customHeight="1" x14ac:dyDescent="0.25">
      <c r="A716" s="37">
        <v>16</v>
      </c>
      <c r="B716" s="55" t="s">
        <v>826</v>
      </c>
      <c r="C716" s="55" t="s">
        <v>827</v>
      </c>
      <c r="D716" s="37"/>
      <c r="E716" s="26" t="s">
        <v>862</v>
      </c>
      <c r="F716" s="37"/>
      <c r="G716" s="56">
        <v>796</v>
      </c>
      <c r="H716" s="56" t="s">
        <v>231</v>
      </c>
      <c r="I716" s="27" t="s">
        <v>139</v>
      </c>
      <c r="J716" s="37"/>
      <c r="K716" s="37"/>
      <c r="L716" s="37"/>
      <c r="M716" s="37"/>
      <c r="N716" s="37"/>
      <c r="O716" s="37">
        <v>8</v>
      </c>
      <c r="P716" s="37">
        <v>8</v>
      </c>
      <c r="Q716" s="37">
        <v>8</v>
      </c>
      <c r="R716" s="37">
        <v>8</v>
      </c>
      <c r="S716" s="37"/>
      <c r="T716" s="37"/>
      <c r="U716" s="37"/>
      <c r="V716" s="37"/>
      <c r="W716" s="29">
        <f t="shared" si="32"/>
        <v>32</v>
      </c>
      <c r="X716" s="37"/>
      <c r="Y716" s="38">
        <v>28.08</v>
      </c>
      <c r="Z716" s="38">
        <f t="shared" si="34"/>
        <v>932.70528000000002</v>
      </c>
      <c r="AA716" s="37"/>
      <c r="AB716" s="32" t="s">
        <v>86</v>
      </c>
      <c r="AC716" s="25" t="s">
        <v>142</v>
      </c>
      <c r="AD716" s="27" t="s">
        <v>120</v>
      </c>
      <c r="AE716" s="27"/>
      <c r="AF716" s="25" t="s">
        <v>144</v>
      </c>
      <c r="AG716" s="25" t="s">
        <v>1322</v>
      </c>
      <c r="AH716" s="33" t="s">
        <v>230</v>
      </c>
      <c r="AI716" s="27" t="s">
        <v>141</v>
      </c>
    </row>
    <row r="717" spans="1:35" s="34" customFormat="1" ht="38.25" customHeight="1" x14ac:dyDescent="0.25">
      <c r="A717" s="37">
        <v>16</v>
      </c>
      <c r="B717" s="55" t="s">
        <v>826</v>
      </c>
      <c r="C717" s="55" t="s">
        <v>827</v>
      </c>
      <c r="D717" s="37"/>
      <c r="E717" s="26" t="s">
        <v>863</v>
      </c>
      <c r="F717" s="37"/>
      <c r="G717" s="56">
        <v>796</v>
      </c>
      <c r="H717" s="56" t="s">
        <v>231</v>
      </c>
      <c r="I717" s="27" t="s">
        <v>139</v>
      </c>
      <c r="J717" s="37"/>
      <c r="K717" s="37">
        <v>92</v>
      </c>
      <c r="L717" s="37">
        <v>92</v>
      </c>
      <c r="M717" s="37">
        <v>92</v>
      </c>
      <c r="N717" s="37">
        <v>92</v>
      </c>
      <c r="O717" s="37">
        <v>92</v>
      </c>
      <c r="P717" s="37">
        <v>92</v>
      </c>
      <c r="Q717" s="37">
        <v>92</v>
      </c>
      <c r="R717" s="37">
        <v>92</v>
      </c>
      <c r="S717" s="37">
        <v>92</v>
      </c>
      <c r="T717" s="37">
        <v>92</v>
      </c>
      <c r="U717" s="37">
        <v>90</v>
      </c>
      <c r="V717" s="37">
        <v>90</v>
      </c>
      <c r="W717" s="29">
        <f t="shared" si="32"/>
        <v>1100</v>
      </c>
      <c r="X717" s="37"/>
      <c r="Y717" s="38">
        <v>39.32</v>
      </c>
      <c r="Z717" s="38">
        <f t="shared" si="34"/>
        <v>44895.576000000001</v>
      </c>
      <c r="AA717" s="37"/>
      <c r="AB717" s="32" t="s">
        <v>86</v>
      </c>
      <c r="AC717" s="25" t="s">
        <v>142</v>
      </c>
      <c r="AD717" s="27" t="s">
        <v>120</v>
      </c>
      <c r="AE717" s="27"/>
      <c r="AF717" s="25" t="s">
        <v>144</v>
      </c>
      <c r="AG717" s="25" t="s">
        <v>1322</v>
      </c>
      <c r="AH717" s="33" t="s">
        <v>230</v>
      </c>
      <c r="AI717" s="27" t="s">
        <v>141</v>
      </c>
    </row>
    <row r="718" spans="1:35" s="34" customFormat="1" ht="38.25" customHeight="1" x14ac:dyDescent="0.25">
      <c r="A718" s="37">
        <v>16</v>
      </c>
      <c r="B718" s="55" t="s">
        <v>826</v>
      </c>
      <c r="C718" s="55" t="s">
        <v>827</v>
      </c>
      <c r="D718" s="37"/>
      <c r="E718" s="26" t="s">
        <v>864</v>
      </c>
      <c r="F718" s="37"/>
      <c r="G718" s="56">
        <v>796</v>
      </c>
      <c r="H718" s="56" t="s">
        <v>231</v>
      </c>
      <c r="I718" s="27" t="s">
        <v>139</v>
      </c>
      <c r="J718" s="37"/>
      <c r="K718" s="37">
        <v>40</v>
      </c>
      <c r="L718" s="37">
        <v>42</v>
      </c>
      <c r="M718" s="37">
        <v>42</v>
      </c>
      <c r="N718" s="37">
        <v>42</v>
      </c>
      <c r="O718" s="37">
        <v>42</v>
      </c>
      <c r="P718" s="37">
        <v>42</v>
      </c>
      <c r="Q718" s="37">
        <v>42</v>
      </c>
      <c r="R718" s="37">
        <v>42</v>
      </c>
      <c r="S718" s="37">
        <v>42</v>
      </c>
      <c r="T718" s="37">
        <v>42</v>
      </c>
      <c r="U718" s="37">
        <v>42</v>
      </c>
      <c r="V718" s="37">
        <v>40</v>
      </c>
      <c r="W718" s="29">
        <f t="shared" si="32"/>
        <v>500</v>
      </c>
      <c r="X718" s="37"/>
      <c r="Y718" s="38">
        <v>39.32</v>
      </c>
      <c r="Z718" s="38">
        <f t="shared" si="34"/>
        <v>20407.080000000002</v>
      </c>
      <c r="AA718" s="37"/>
      <c r="AB718" s="32" t="s">
        <v>86</v>
      </c>
      <c r="AC718" s="25" t="s">
        <v>142</v>
      </c>
      <c r="AD718" s="27" t="s">
        <v>120</v>
      </c>
      <c r="AE718" s="27"/>
      <c r="AF718" s="25" t="s">
        <v>144</v>
      </c>
      <c r="AG718" s="25" t="s">
        <v>1322</v>
      </c>
      <c r="AH718" s="33" t="s">
        <v>230</v>
      </c>
      <c r="AI718" s="27" t="s">
        <v>141</v>
      </c>
    </row>
    <row r="719" spans="1:35" s="34" customFormat="1" ht="38.25" customHeight="1" x14ac:dyDescent="0.25">
      <c r="A719" s="37">
        <v>16</v>
      </c>
      <c r="B719" s="55" t="s">
        <v>826</v>
      </c>
      <c r="C719" s="55" t="s">
        <v>827</v>
      </c>
      <c r="D719" s="37"/>
      <c r="E719" s="26" t="s">
        <v>865</v>
      </c>
      <c r="F719" s="37"/>
      <c r="G719" s="56">
        <v>796</v>
      </c>
      <c r="H719" s="56" t="s">
        <v>231</v>
      </c>
      <c r="I719" s="27" t="s">
        <v>139</v>
      </c>
      <c r="J719" s="37"/>
      <c r="K719" s="37"/>
      <c r="L719" s="37"/>
      <c r="M719" s="37">
        <v>1</v>
      </c>
      <c r="N719" s="37">
        <v>1</v>
      </c>
      <c r="O719" s="37">
        <v>1</v>
      </c>
      <c r="P719" s="37">
        <v>1</v>
      </c>
      <c r="Q719" s="37">
        <v>1</v>
      </c>
      <c r="R719" s="37"/>
      <c r="S719" s="37"/>
      <c r="T719" s="37"/>
      <c r="U719" s="37"/>
      <c r="V719" s="37"/>
      <c r="W719" s="29">
        <f t="shared" si="32"/>
        <v>5</v>
      </c>
      <c r="X719" s="37"/>
      <c r="Y719" s="38">
        <v>85.94</v>
      </c>
      <c r="Z719" s="38">
        <f t="shared" si="34"/>
        <v>446.02859999999998</v>
      </c>
      <c r="AA719" s="37"/>
      <c r="AB719" s="32" t="s">
        <v>86</v>
      </c>
      <c r="AC719" s="25" t="s">
        <v>142</v>
      </c>
      <c r="AD719" s="27" t="s">
        <v>120</v>
      </c>
      <c r="AE719" s="27"/>
      <c r="AF719" s="25" t="s">
        <v>144</v>
      </c>
      <c r="AG719" s="25" t="s">
        <v>1322</v>
      </c>
      <c r="AH719" s="33" t="s">
        <v>230</v>
      </c>
      <c r="AI719" s="27" t="s">
        <v>141</v>
      </c>
    </row>
    <row r="720" spans="1:35" s="34" customFormat="1" ht="38.25" customHeight="1" x14ac:dyDescent="0.25">
      <c r="A720" s="37">
        <v>16</v>
      </c>
      <c r="B720" s="55" t="s">
        <v>826</v>
      </c>
      <c r="C720" s="55" t="s">
        <v>827</v>
      </c>
      <c r="D720" s="37"/>
      <c r="E720" s="26" t="s">
        <v>866</v>
      </c>
      <c r="F720" s="37"/>
      <c r="G720" s="56">
        <v>796</v>
      </c>
      <c r="H720" s="56" t="s">
        <v>231</v>
      </c>
      <c r="I720" s="27" t="s">
        <v>139</v>
      </c>
      <c r="J720" s="37"/>
      <c r="K720" s="37"/>
      <c r="L720" s="37"/>
      <c r="M720" s="37"/>
      <c r="N720" s="37"/>
      <c r="O720" s="37">
        <v>3</v>
      </c>
      <c r="P720" s="37">
        <v>3</v>
      </c>
      <c r="Q720" s="37">
        <v>3</v>
      </c>
      <c r="R720" s="37">
        <v>1</v>
      </c>
      <c r="S720" s="37"/>
      <c r="T720" s="37"/>
      <c r="U720" s="37"/>
      <c r="V720" s="37"/>
      <c r="W720" s="29">
        <f t="shared" si="32"/>
        <v>10</v>
      </c>
      <c r="X720" s="37"/>
      <c r="Y720" s="38">
        <v>6.69</v>
      </c>
      <c r="Z720" s="38">
        <f t="shared" si="34"/>
        <v>69.442200000000014</v>
      </c>
      <c r="AA720" s="37"/>
      <c r="AB720" s="32" t="s">
        <v>86</v>
      </c>
      <c r="AC720" s="25" t="s">
        <v>142</v>
      </c>
      <c r="AD720" s="27" t="s">
        <v>120</v>
      </c>
      <c r="AE720" s="27"/>
      <c r="AF720" s="25" t="s">
        <v>144</v>
      </c>
      <c r="AG720" s="25" t="s">
        <v>1322</v>
      </c>
      <c r="AH720" s="33" t="s">
        <v>230</v>
      </c>
      <c r="AI720" s="27" t="s">
        <v>141</v>
      </c>
    </row>
    <row r="721" spans="1:35" s="34" customFormat="1" ht="38.25" customHeight="1" x14ac:dyDescent="0.25">
      <c r="A721" s="37">
        <v>16</v>
      </c>
      <c r="B721" s="55" t="s">
        <v>826</v>
      </c>
      <c r="C721" s="55" t="s">
        <v>827</v>
      </c>
      <c r="D721" s="37"/>
      <c r="E721" s="26" t="s">
        <v>867</v>
      </c>
      <c r="F721" s="37"/>
      <c r="G721" s="56">
        <v>796</v>
      </c>
      <c r="H721" s="56" t="s">
        <v>231</v>
      </c>
      <c r="I721" s="27" t="s">
        <v>139</v>
      </c>
      <c r="J721" s="37"/>
      <c r="K721" s="37"/>
      <c r="L721" s="37"/>
      <c r="M721" s="37"/>
      <c r="N721" s="37"/>
      <c r="O721" s="37">
        <v>3</v>
      </c>
      <c r="P721" s="37">
        <v>3</v>
      </c>
      <c r="Q721" s="37">
        <v>3</v>
      </c>
      <c r="R721" s="37">
        <v>1</v>
      </c>
      <c r="S721" s="37"/>
      <c r="T721" s="37"/>
      <c r="U721" s="37"/>
      <c r="V721" s="37"/>
      <c r="W721" s="29">
        <f t="shared" ref="W721:W769" si="35">SUM(J721:V721)</f>
        <v>10</v>
      </c>
      <c r="X721" s="37"/>
      <c r="Y721" s="38">
        <v>6.69</v>
      </c>
      <c r="Z721" s="38">
        <f t="shared" si="34"/>
        <v>69.442200000000014</v>
      </c>
      <c r="AA721" s="37"/>
      <c r="AB721" s="32" t="s">
        <v>86</v>
      </c>
      <c r="AC721" s="25" t="s">
        <v>142</v>
      </c>
      <c r="AD721" s="27" t="s">
        <v>120</v>
      </c>
      <c r="AE721" s="27"/>
      <c r="AF721" s="25" t="s">
        <v>144</v>
      </c>
      <c r="AG721" s="25" t="s">
        <v>1322</v>
      </c>
      <c r="AH721" s="33" t="s">
        <v>230</v>
      </c>
      <c r="AI721" s="27" t="s">
        <v>141</v>
      </c>
    </row>
    <row r="722" spans="1:35" s="34" customFormat="1" ht="38.25" customHeight="1" x14ac:dyDescent="0.25">
      <c r="A722" s="37">
        <v>16</v>
      </c>
      <c r="B722" s="55" t="s">
        <v>826</v>
      </c>
      <c r="C722" s="55" t="s">
        <v>827</v>
      </c>
      <c r="D722" s="37"/>
      <c r="E722" s="26" t="s">
        <v>868</v>
      </c>
      <c r="F722" s="37"/>
      <c r="G722" s="56">
        <v>796</v>
      </c>
      <c r="H722" s="56" t="s">
        <v>231</v>
      </c>
      <c r="I722" s="27" t="s">
        <v>139</v>
      </c>
      <c r="J722" s="37"/>
      <c r="K722" s="37">
        <v>40</v>
      </c>
      <c r="L722" s="37">
        <v>42</v>
      </c>
      <c r="M722" s="37">
        <v>42</v>
      </c>
      <c r="N722" s="37">
        <v>42</v>
      </c>
      <c r="O722" s="37">
        <v>42</v>
      </c>
      <c r="P722" s="37">
        <v>42</v>
      </c>
      <c r="Q722" s="37">
        <v>42</v>
      </c>
      <c r="R722" s="37">
        <v>42</v>
      </c>
      <c r="S722" s="37">
        <v>42</v>
      </c>
      <c r="T722" s="37">
        <v>42</v>
      </c>
      <c r="U722" s="37">
        <v>42</v>
      </c>
      <c r="V722" s="37">
        <v>40</v>
      </c>
      <c r="W722" s="29">
        <f t="shared" si="35"/>
        <v>500</v>
      </c>
      <c r="X722" s="37"/>
      <c r="Y722" s="38">
        <v>3.78</v>
      </c>
      <c r="Z722" s="38">
        <f t="shared" si="34"/>
        <v>1961.8200000000002</v>
      </c>
      <c r="AA722" s="37"/>
      <c r="AB722" s="32" t="s">
        <v>86</v>
      </c>
      <c r="AC722" s="25" t="s">
        <v>142</v>
      </c>
      <c r="AD722" s="27" t="s">
        <v>120</v>
      </c>
      <c r="AE722" s="27"/>
      <c r="AF722" s="25" t="s">
        <v>144</v>
      </c>
      <c r="AG722" s="25" t="s">
        <v>1322</v>
      </c>
      <c r="AH722" s="33" t="s">
        <v>230</v>
      </c>
      <c r="AI722" s="27" t="s">
        <v>141</v>
      </c>
    </row>
    <row r="723" spans="1:35" s="34" customFormat="1" ht="38.25" customHeight="1" x14ac:dyDescent="0.25">
      <c r="A723" s="37">
        <v>16</v>
      </c>
      <c r="B723" s="55" t="s">
        <v>826</v>
      </c>
      <c r="C723" s="55" t="s">
        <v>827</v>
      </c>
      <c r="D723" s="37"/>
      <c r="E723" s="26" t="s">
        <v>869</v>
      </c>
      <c r="F723" s="37"/>
      <c r="G723" s="56">
        <v>796</v>
      </c>
      <c r="H723" s="56" t="s">
        <v>231</v>
      </c>
      <c r="I723" s="27" t="s">
        <v>139</v>
      </c>
      <c r="J723" s="37"/>
      <c r="K723" s="37"/>
      <c r="L723" s="37"/>
      <c r="M723" s="37"/>
      <c r="N723" s="37"/>
      <c r="O723" s="37">
        <v>3</v>
      </c>
      <c r="P723" s="37">
        <v>3</v>
      </c>
      <c r="Q723" s="37">
        <v>3</v>
      </c>
      <c r="R723" s="37">
        <v>1</v>
      </c>
      <c r="S723" s="37"/>
      <c r="T723" s="37"/>
      <c r="U723" s="37"/>
      <c r="V723" s="37"/>
      <c r="W723" s="29">
        <f t="shared" si="35"/>
        <v>10</v>
      </c>
      <c r="X723" s="37"/>
      <c r="Y723" s="38">
        <v>10.039999999999999</v>
      </c>
      <c r="Z723" s="38">
        <f t="shared" si="34"/>
        <v>104.2152</v>
      </c>
      <c r="AA723" s="37"/>
      <c r="AB723" s="32" t="s">
        <v>86</v>
      </c>
      <c r="AC723" s="25" t="s">
        <v>142</v>
      </c>
      <c r="AD723" s="27" t="s">
        <v>120</v>
      </c>
      <c r="AE723" s="27"/>
      <c r="AF723" s="25" t="s">
        <v>144</v>
      </c>
      <c r="AG723" s="25" t="s">
        <v>1322</v>
      </c>
      <c r="AH723" s="33" t="s">
        <v>230</v>
      </c>
      <c r="AI723" s="27" t="s">
        <v>141</v>
      </c>
    </row>
    <row r="724" spans="1:35" s="34" customFormat="1" ht="38.25" customHeight="1" x14ac:dyDescent="0.25">
      <c r="A724" s="37">
        <v>16</v>
      </c>
      <c r="B724" s="55" t="s">
        <v>826</v>
      </c>
      <c r="C724" s="55" t="s">
        <v>827</v>
      </c>
      <c r="D724" s="37"/>
      <c r="E724" s="26" t="s">
        <v>870</v>
      </c>
      <c r="F724" s="37"/>
      <c r="G724" s="56">
        <v>796</v>
      </c>
      <c r="H724" s="56" t="s">
        <v>231</v>
      </c>
      <c r="I724" s="27" t="s">
        <v>139</v>
      </c>
      <c r="J724" s="37"/>
      <c r="K724" s="37"/>
      <c r="L724" s="37"/>
      <c r="M724" s="37"/>
      <c r="N724" s="37"/>
      <c r="O724" s="37">
        <v>10</v>
      </c>
      <c r="P724" s="37">
        <v>10</v>
      </c>
      <c r="Q724" s="37">
        <v>10</v>
      </c>
      <c r="R724" s="37">
        <v>10</v>
      </c>
      <c r="S724" s="37">
        <v>10</v>
      </c>
      <c r="T724" s="37"/>
      <c r="U724" s="37"/>
      <c r="V724" s="37"/>
      <c r="W724" s="29">
        <f t="shared" si="35"/>
        <v>50</v>
      </c>
      <c r="X724" s="37"/>
      <c r="Y724" s="38">
        <v>142.01</v>
      </c>
      <c r="Z724" s="38">
        <f t="shared" si="34"/>
        <v>7370.3190000000004</v>
      </c>
      <c r="AA724" s="37"/>
      <c r="AB724" s="32" t="s">
        <v>86</v>
      </c>
      <c r="AC724" s="25" t="s">
        <v>142</v>
      </c>
      <c r="AD724" s="27" t="s">
        <v>120</v>
      </c>
      <c r="AE724" s="27"/>
      <c r="AF724" s="25" t="s">
        <v>144</v>
      </c>
      <c r="AG724" s="25" t="s">
        <v>1322</v>
      </c>
      <c r="AH724" s="33" t="s">
        <v>230</v>
      </c>
      <c r="AI724" s="27" t="s">
        <v>141</v>
      </c>
    </row>
    <row r="725" spans="1:35" s="34" customFormat="1" ht="38.25" customHeight="1" x14ac:dyDescent="0.25">
      <c r="A725" s="37">
        <v>16</v>
      </c>
      <c r="B725" s="55" t="s">
        <v>826</v>
      </c>
      <c r="C725" s="55" t="s">
        <v>827</v>
      </c>
      <c r="D725" s="37"/>
      <c r="E725" s="26" t="s">
        <v>871</v>
      </c>
      <c r="F725" s="37"/>
      <c r="G725" s="56">
        <v>796</v>
      </c>
      <c r="H725" s="56" t="s">
        <v>231</v>
      </c>
      <c r="I725" s="27" t="s">
        <v>139</v>
      </c>
      <c r="J725" s="37"/>
      <c r="K725" s="37"/>
      <c r="L725" s="37"/>
      <c r="M725" s="37"/>
      <c r="N725" s="37"/>
      <c r="O725" s="37">
        <v>10</v>
      </c>
      <c r="P725" s="37">
        <v>10</v>
      </c>
      <c r="Q725" s="37">
        <v>10</v>
      </c>
      <c r="R725" s="37">
        <v>10</v>
      </c>
      <c r="S725" s="37">
        <v>10</v>
      </c>
      <c r="T725" s="37"/>
      <c r="U725" s="37"/>
      <c r="V725" s="37"/>
      <c r="W725" s="29">
        <f t="shared" si="35"/>
        <v>50</v>
      </c>
      <c r="X725" s="37"/>
      <c r="Y725" s="38">
        <v>15.11</v>
      </c>
      <c r="Z725" s="38">
        <f t="shared" si="34"/>
        <v>784.20900000000006</v>
      </c>
      <c r="AA725" s="37"/>
      <c r="AB725" s="32" t="s">
        <v>86</v>
      </c>
      <c r="AC725" s="25" t="s">
        <v>142</v>
      </c>
      <c r="AD725" s="27" t="s">
        <v>120</v>
      </c>
      <c r="AE725" s="27"/>
      <c r="AF725" s="25" t="s">
        <v>144</v>
      </c>
      <c r="AG725" s="25" t="s">
        <v>1322</v>
      </c>
      <c r="AH725" s="33" t="s">
        <v>230</v>
      </c>
      <c r="AI725" s="27" t="s">
        <v>141</v>
      </c>
    </row>
    <row r="726" spans="1:35" s="34" customFormat="1" ht="38.25" customHeight="1" x14ac:dyDescent="0.25">
      <c r="A726" s="37">
        <v>16</v>
      </c>
      <c r="B726" s="55" t="s">
        <v>826</v>
      </c>
      <c r="C726" s="55" t="s">
        <v>827</v>
      </c>
      <c r="D726" s="37"/>
      <c r="E726" s="26" t="s">
        <v>872</v>
      </c>
      <c r="F726" s="37"/>
      <c r="G726" s="56">
        <v>796</v>
      </c>
      <c r="H726" s="56" t="s">
        <v>231</v>
      </c>
      <c r="I726" s="27" t="s">
        <v>139</v>
      </c>
      <c r="J726" s="37"/>
      <c r="K726" s="37">
        <v>25</v>
      </c>
      <c r="L726" s="37">
        <v>25</v>
      </c>
      <c r="M726" s="37">
        <v>25</v>
      </c>
      <c r="N726" s="37">
        <v>25</v>
      </c>
      <c r="O726" s="37">
        <v>25</v>
      </c>
      <c r="P726" s="37">
        <v>25</v>
      </c>
      <c r="Q726" s="37">
        <v>25</v>
      </c>
      <c r="R726" s="37">
        <v>25</v>
      </c>
      <c r="S726" s="37">
        <v>25</v>
      </c>
      <c r="T726" s="37">
        <v>25</v>
      </c>
      <c r="U726" s="37">
        <v>25</v>
      </c>
      <c r="V726" s="37">
        <v>25</v>
      </c>
      <c r="W726" s="29">
        <f t="shared" si="35"/>
        <v>300</v>
      </c>
      <c r="X726" s="37"/>
      <c r="Y726" s="38">
        <v>18.809999999999999</v>
      </c>
      <c r="Z726" s="38">
        <f t="shared" si="34"/>
        <v>5857.4340000000002</v>
      </c>
      <c r="AA726" s="37"/>
      <c r="AB726" s="32" t="s">
        <v>86</v>
      </c>
      <c r="AC726" s="25" t="s">
        <v>142</v>
      </c>
      <c r="AD726" s="27" t="s">
        <v>120</v>
      </c>
      <c r="AE726" s="27"/>
      <c r="AF726" s="25" t="s">
        <v>144</v>
      </c>
      <c r="AG726" s="25" t="s">
        <v>1322</v>
      </c>
      <c r="AH726" s="33" t="s">
        <v>230</v>
      </c>
      <c r="AI726" s="27" t="s">
        <v>141</v>
      </c>
    </row>
    <row r="727" spans="1:35" s="34" customFormat="1" ht="38.25" customHeight="1" x14ac:dyDescent="0.25">
      <c r="A727" s="37">
        <v>16</v>
      </c>
      <c r="B727" s="55" t="s">
        <v>826</v>
      </c>
      <c r="C727" s="55" t="s">
        <v>827</v>
      </c>
      <c r="D727" s="37"/>
      <c r="E727" s="26" t="s">
        <v>873</v>
      </c>
      <c r="F727" s="37"/>
      <c r="G727" s="56">
        <v>796</v>
      </c>
      <c r="H727" s="56" t="s">
        <v>231</v>
      </c>
      <c r="I727" s="27" t="s">
        <v>139</v>
      </c>
      <c r="J727" s="37"/>
      <c r="K727" s="37"/>
      <c r="L727" s="37"/>
      <c r="M727" s="37"/>
      <c r="N727" s="37"/>
      <c r="O727" s="37">
        <v>10</v>
      </c>
      <c r="P727" s="37">
        <v>10</v>
      </c>
      <c r="Q727" s="37">
        <v>10</v>
      </c>
      <c r="R727" s="37">
        <v>10</v>
      </c>
      <c r="S727" s="37">
        <v>10</v>
      </c>
      <c r="T727" s="37"/>
      <c r="U727" s="37"/>
      <c r="V727" s="37"/>
      <c r="W727" s="29">
        <f t="shared" si="35"/>
        <v>50</v>
      </c>
      <c r="X727" s="37"/>
      <c r="Y727" s="38">
        <v>9.5299999999999994</v>
      </c>
      <c r="Z727" s="38">
        <f t="shared" si="34"/>
        <v>494.60699999999997</v>
      </c>
      <c r="AA727" s="37"/>
      <c r="AB727" s="32" t="s">
        <v>86</v>
      </c>
      <c r="AC727" s="25" t="s">
        <v>142</v>
      </c>
      <c r="AD727" s="27" t="s">
        <v>120</v>
      </c>
      <c r="AE727" s="27"/>
      <c r="AF727" s="25" t="s">
        <v>144</v>
      </c>
      <c r="AG727" s="25" t="s">
        <v>1322</v>
      </c>
      <c r="AH727" s="33" t="s">
        <v>230</v>
      </c>
      <c r="AI727" s="27" t="s">
        <v>141</v>
      </c>
    </row>
    <row r="728" spans="1:35" s="34" customFormat="1" ht="38.25" customHeight="1" x14ac:dyDescent="0.25">
      <c r="A728" s="37">
        <v>16</v>
      </c>
      <c r="B728" s="55" t="s">
        <v>826</v>
      </c>
      <c r="C728" s="55" t="s">
        <v>827</v>
      </c>
      <c r="D728" s="37"/>
      <c r="E728" s="26" t="s">
        <v>874</v>
      </c>
      <c r="F728" s="37"/>
      <c r="G728" s="56">
        <v>796</v>
      </c>
      <c r="H728" s="56" t="s">
        <v>231</v>
      </c>
      <c r="I728" s="36" t="s">
        <v>139</v>
      </c>
      <c r="J728" s="37"/>
      <c r="K728" s="37"/>
      <c r="L728" s="37">
        <v>10</v>
      </c>
      <c r="M728" s="37">
        <v>10</v>
      </c>
      <c r="N728" s="37">
        <v>10</v>
      </c>
      <c r="O728" s="37">
        <v>10</v>
      </c>
      <c r="P728" s="37">
        <v>10</v>
      </c>
      <c r="Q728" s="37">
        <v>10</v>
      </c>
      <c r="R728" s="37">
        <v>10</v>
      </c>
      <c r="S728" s="37">
        <v>10</v>
      </c>
      <c r="T728" s="37">
        <v>10</v>
      </c>
      <c r="U728" s="37">
        <v>10</v>
      </c>
      <c r="V728" s="37"/>
      <c r="W728" s="29">
        <f t="shared" si="35"/>
        <v>100</v>
      </c>
      <c r="X728" s="37"/>
      <c r="Y728" s="38">
        <v>20.43</v>
      </c>
      <c r="Z728" s="38">
        <f t="shared" si="34"/>
        <v>2120.634</v>
      </c>
      <c r="AA728" s="37"/>
      <c r="AB728" s="32" t="s">
        <v>86</v>
      </c>
      <c r="AC728" s="35" t="s">
        <v>142</v>
      </c>
      <c r="AD728" s="36" t="s">
        <v>120</v>
      </c>
      <c r="AE728" s="36"/>
      <c r="AF728" s="35" t="s">
        <v>144</v>
      </c>
      <c r="AG728" s="35" t="s">
        <v>1322</v>
      </c>
      <c r="AH728" s="39" t="s">
        <v>230</v>
      </c>
      <c r="AI728" s="36" t="s">
        <v>141</v>
      </c>
    </row>
    <row r="729" spans="1:35" s="34" customFormat="1" ht="38.25" customHeight="1" x14ac:dyDescent="0.25">
      <c r="A729" s="37">
        <v>16</v>
      </c>
      <c r="B729" s="55" t="s">
        <v>826</v>
      </c>
      <c r="C729" s="55" t="s">
        <v>827</v>
      </c>
      <c r="D729" s="37"/>
      <c r="E729" s="26" t="s">
        <v>875</v>
      </c>
      <c r="F729" s="37"/>
      <c r="G729" s="56">
        <v>796</v>
      </c>
      <c r="H729" s="56" t="s">
        <v>231</v>
      </c>
      <c r="I729" s="36" t="s">
        <v>139</v>
      </c>
      <c r="J729" s="37"/>
      <c r="K729" s="37"/>
      <c r="L729" s="37"/>
      <c r="M729" s="37"/>
      <c r="N729" s="37"/>
      <c r="O729" s="37">
        <v>3</v>
      </c>
      <c r="P729" s="37">
        <v>3</v>
      </c>
      <c r="Q729" s="37">
        <v>3</v>
      </c>
      <c r="R729" s="37">
        <v>1</v>
      </c>
      <c r="S729" s="37"/>
      <c r="T729" s="37"/>
      <c r="U729" s="37"/>
      <c r="V729" s="37"/>
      <c r="W729" s="29">
        <f t="shared" si="35"/>
        <v>10</v>
      </c>
      <c r="X729" s="37"/>
      <c r="Y729" s="38">
        <v>10.9</v>
      </c>
      <c r="Z729" s="38">
        <f t="shared" si="34"/>
        <v>113.14200000000001</v>
      </c>
      <c r="AA729" s="37"/>
      <c r="AB729" s="32" t="s">
        <v>86</v>
      </c>
      <c r="AC729" s="35" t="s">
        <v>142</v>
      </c>
      <c r="AD729" s="36" t="s">
        <v>120</v>
      </c>
      <c r="AE729" s="36"/>
      <c r="AF729" s="35" t="s">
        <v>144</v>
      </c>
      <c r="AG729" s="35" t="s">
        <v>1322</v>
      </c>
      <c r="AH729" s="39" t="s">
        <v>230</v>
      </c>
      <c r="AI729" s="36" t="s">
        <v>141</v>
      </c>
    </row>
    <row r="730" spans="1:35" s="34" customFormat="1" ht="38.25" customHeight="1" x14ac:dyDescent="0.25">
      <c r="A730" s="37">
        <v>16</v>
      </c>
      <c r="B730" s="55" t="s">
        <v>826</v>
      </c>
      <c r="C730" s="55" t="s">
        <v>827</v>
      </c>
      <c r="D730" s="37"/>
      <c r="E730" s="26" t="s">
        <v>876</v>
      </c>
      <c r="F730" s="37"/>
      <c r="G730" s="56">
        <v>796</v>
      </c>
      <c r="H730" s="56" t="s">
        <v>231</v>
      </c>
      <c r="I730" s="36" t="s">
        <v>139</v>
      </c>
      <c r="J730" s="37"/>
      <c r="K730" s="37"/>
      <c r="L730" s="37"/>
      <c r="M730" s="37"/>
      <c r="N730" s="37"/>
      <c r="O730" s="37">
        <v>10</v>
      </c>
      <c r="P730" s="37">
        <v>10</v>
      </c>
      <c r="Q730" s="37">
        <v>10</v>
      </c>
      <c r="R730" s="37">
        <v>10</v>
      </c>
      <c r="S730" s="37">
        <v>10</v>
      </c>
      <c r="T730" s="37"/>
      <c r="U730" s="37"/>
      <c r="V730" s="37"/>
      <c r="W730" s="29">
        <f t="shared" si="35"/>
        <v>50</v>
      </c>
      <c r="X730" s="37"/>
      <c r="Y730" s="38">
        <v>10.56</v>
      </c>
      <c r="Z730" s="38">
        <f t="shared" si="34"/>
        <v>548.06399999999996</v>
      </c>
      <c r="AA730" s="37"/>
      <c r="AB730" s="32" t="s">
        <v>86</v>
      </c>
      <c r="AC730" s="35" t="s">
        <v>142</v>
      </c>
      <c r="AD730" s="36" t="s">
        <v>120</v>
      </c>
      <c r="AE730" s="36"/>
      <c r="AF730" s="35" t="s">
        <v>144</v>
      </c>
      <c r="AG730" s="35" t="s">
        <v>1322</v>
      </c>
      <c r="AH730" s="39" t="s">
        <v>230</v>
      </c>
      <c r="AI730" s="36" t="s">
        <v>141</v>
      </c>
    </row>
    <row r="731" spans="1:35" s="34" customFormat="1" ht="38.25" customHeight="1" x14ac:dyDescent="0.25">
      <c r="A731" s="37">
        <v>16</v>
      </c>
      <c r="B731" s="55" t="s">
        <v>826</v>
      </c>
      <c r="C731" s="55" t="s">
        <v>827</v>
      </c>
      <c r="D731" s="37"/>
      <c r="E731" s="26" t="s">
        <v>877</v>
      </c>
      <c r="F731" s="37"/>
      <c r="G731" s="56">
        <v>796</v>
      </c>
      <c r="H731" s="56" t="s">
        <v>231</v>
      </c>
      <c r="I731" s="36" t="s">
        <v>139</v>
      </c>
      <c r="J731" s="37"/>
      <c r="K731" s="37"/>
      <c r="L731" s="37"/>
      <c r="M731" s="37"/>
      <c r="N731" s="37"/>
      <c r="O731" s="37">
        <v>10</v>
      </c>
      <c r="P731" s="37">
        <v>10</v>
      </c>
      <c r="Q731" s="37">
        <v>10</v>
      </c>
      <c r="R731" s="37">
        <v>10</v>
      </c>
      <c r="S731" s="37">
        <v>10</v>
      </c>
      <c r="T731" s="37"/>
      <c r="U731" s="37"/>
      <c r="V731" s="37"/>
      <c r="W731" s="29">
        <f t="shared" si="35"/>
        <v>50</v>
      </c>
      <c r="X731" s="37"/>
      <c r="Y731" s="38">
        <v>14.85</v>
      </c>
      <c r="Z731" s="38">
        <f t="shared" si="34"/>
        <v>770.71500000000003</v>
      </c>
      <c r="AA731" s="37"/>
      <c r="AB731" s="32" t="s">
        <v>86</v>
      </c>
      <c r="AC731" s="35" t="s">
        <v>142</v>
      </c>
      <c r="AD731" s="36" t="s">
        <v>120</v>
      </c>
      <c r="AE731" s="36"/>
      <c r="AF731" s="35" t="s">
        <v>144</v>
      </c>
      <c r="AG731" s="35" t="s">
        <v>1322</v>
      </c>
      <c r="AH731" s="39" t="s">
        <v>230</v>
      </c>
      <c r="AI731" s="36" t="s">
        <v>141</v>
      </c>
    </row>
    <row r="732" spans="1:35" s="34" customFormat="1" ht="38.25" customHeight="1" x14ac:dyDescent="0.25">
      <c r="A732" s="37">
        <v>16</v>
      </c>
      <c r="B732" s="55" t="s">
        <v>826</v>
      </c>
      <c r="C732" s="55" t="s">
        <v>827</v>
      </c>
      <c r="D732" s="37"/>
      <c r="E732" s="26" t="s">
        <v>878</v>
      </c>
      <c r="F732" s="37"/>
      <c r="G732" s="56">
        <v>796</v>
      </c>
      <c r="H732" s="56" t="s">
        <v>231</v>
      </c>
      <c r="I732" s="36" t="s">
        <v>139</v>
      </c>
      <c r="J732" s="37"/>
      <c r="K732" s="37"/>
      <c r="L732" s="37"/>
      <c r="M732" s="37"/>
      <c r="N732" s="37"/>
      <c r="O732" s="37">
        <v>3</v>
      </c>
      <c r="P732" s="37">
        <v>3</v>
      </c>
      <c r="Q732" s="37">
        <v>3</v>
      </c>
      <c r="R732" s="37">
        <v>1</v>
      </c>
      <c r="S732" s="37"/>
      <c r="T732" s="37"/>
      <c r="U732" s="37"/>
      <c r="V732" s="37"/>
      <c r="W732" s="29">
        <f t="shared" si="35"/>
        <v>10</v>
      </c>
      <c r="X732" s="37"/>
      <c r="Y732" s="38">
        <v>105.43</v>
      </c>
      <c r="Z732" s="38">
        <f t="shared" si="34"/>
        <v>1094.3634000000002</v>
      </c>
      <c r="AA732" s="37"/>
      <c r="AB732" s="32" t="s">
        <v>86</v>
      </c>
      <c r="AC732" s="35" t="s">
        <v>142</v>
      </c>
      <c r="AD732" s="36" t="s">
        <v>120</v>
      </c>
      <c r="AE732" s="36"/>
      <c r="AF732" s="35" t="s">
        <v>144</v>
      </c>
      <c r="AG732" s="35" t="s">
        <v>1322</v>
      </c>
      <c r="AH732" s="39" t="s">
        <v>230</v>
      </c>
      <c r="AI732" s="36" t="s">
        <v>141</v>
      </c>
    </row>
    <row r="733" spans="1:35" s="34" customFormat="1" ht="38.25" customHeight="1" x14ac:dyDescent="0.25">
      <c r="A733" s="37">
        <v>16</v>
      </c>
      <c r="B733" s="55" t="s">
        <v>826</v>
      </c>
      <c r="C733" s="55" t="s">
        <v>827</v>
      </c>
      <c r="D733" s="37"/>
      <c r="E733" s="26" t="s">
        <v>879</v>
      </c>
      <c r="F733" s="37"/>
      <c r="G733" s="56">
        <v>796</v>
      </c>
      <c r="H733" s="56" t="s">
        <v>231</v>
      </c>
      <c r="I733" s="36" t="s">
        <v>139</v>
      </c>
      <c r="J733" s="37"/>
      <c r="K733" s="37"/>
      <c r="L733" s="37">
        <v>10</v>
      </c>
      <c r="M733" s="37">
        <v>10</v>
      </c>
      <c r="N733" s="37">
        <v>10</v>
      </c>
      <c r="O733" s="37">
        <v>10</v>
      </c>
      <c r="P733" s="37">
        <v>10</v>
      </c>
      <c r="Q733" s="37">
        <v>10</v>
      </c>
      <c r="R733" s="37">
        <v>10</v>
      </c>
      <c r="S733" s="37">
        <v>10</v>
      </c>
      <c r="T733" s="37">
        <v>10</v>
      </c>
      <c r="U733" s="37">
        <v>10</v>
      </c>
      <c r="V733" s="37"/>
      <c r="W733" s="29">
        <f t="shared" si="35"/>
        <v>100</v>
      </c>
      <c r="X733" s="37"/>
      <c r="Y733" s="38">
        <v>12.45</v>
      </c>
      <c r="Z733" s="38">
        <f t="shared" si="34"/>
        <v>1292.31</v>
      </c>
      <c r="AA733" s="37"/>
      <c r="AB733" s="32" t="s">
        <v>86</v>
      </c>
      <c r="AC733" s="35" t="s">
        <v>142</v>
      </c>
      <c r="AD733" s="36" t="s">
        <v>120</v>
      </c>
      <c r="AE733" s="36"/>
      <c r="AF733" s="35" t="s">
        <v>144</v>
      </c>
      <c r="AG733" s="35" t="s">
        <v>1322</v>
      </c>
      <c r="AH733" s="39" t="s">
        <v>230</v>
      </c>
      <c r="AI733" s="36" t="s">
        <v>141</v>
      </c>
    </row>
    <row r="734" spans="1:35" s="34" customFormat="1" ht="38.25" customHeight="1" x14ac:dyDescent="0.25">
      <c r="A734" s="37">
        <v>16</v>
      </c>
      <c r="B734" s="55" t="s">
        <v>826</v>
      </c>
      <c r="C734" s="55" t="s">
        <v>827</v>
      </c>
      <c r="D734" s="37"/>
      <c r="E734" s="26" t="s">
        <v>880</v>
      </c>
      <c r="F734" s="37"/>
      <c r="G734" s="56">
        <v>796</v>
      </c>
      <c r="H734" s="56" t="s">
        <v>231</v>
      </c>
      <c r="I734" s="36" t="s">
        <v>139</v>
      </c>
      <c r="J734" s="37"/>
      <c r="K734" s="37"/>
      <c r="L734" s="37">
        <v>1</v>
      </c>
      <c r="M734" s="37">
        <v>1</v>
      </c>
      <c r="N734" s="37">
        <v>1</v>
      </c>
      <c r="O734" s="37">
        <v>1</v>
      </c>
      <c r="P734" s="37">
        <v>1</v>
      </c>
      <c r="Q734" s="37">
        <v>1</v>
      </c>
      <c r="R734" s="37">
        <v>1</v>
      </c>
      <c r="S734" s="37">
        <v>1</v>
      </c>
      <c r="T734" s="37">
        <v>1</v>
      </c>
      <c r="U734" s="37">
        <v>1</v>
      </c>
      <c r="V734" s="37"/>
      <c r="W734" s="29">
        <f t="shared" si="35"/>
        <v>10</v>
      </c>
      <c r="X734" s="37"/>
      <c r="Y734" s="38">
        <v>18.03</v>
      </c>
      <c r="Z734" s="38">
        <f t="shared" si="34"/>
        <v>187.15140000000002</v>
      </c>
      <c r="AA734" s="37"/>
      <c r="AB734" s="32" t="s">
        <v>86</v>
      </c>
      <c r="AC734" s="35" t="s">
        <v>142</v>
      </c>
      <c r="AD734" s="36" t="s">
        <v>120</v>
      </c>
      <c r="AE734" s="36"/>
      <c r="AF734" s="35" t="s">
        <v>144</v>
      </c>
      <c r="AG734" s="35" t="s">
        <v>1322</v>
      </c>
      <c r="AH734" s="39" t="s">
        <v>230</v>
      </c>
      <c r="AI734" s="36" t="s">
        <v>141</v>
      </c>
    </row>
    <row r="735" spans="1:35" s="34" customFormat="1" ht="38.25" customHeight="1" x14ac:dyDescent="0.25">
      <c r="A735" s="37">
        <v>16</v>
      </c>
      <c r="B735" s="55" t="s">
        <v>826</v>
      </c>
      <c r="C735" s="55" t="s">
        <v>827</v>
      </c>
      <c r="D735" s="37"/>
      <c r="E735" s="26" t="s">
        <v>881</v>
      </c>
      <c r="F735" s="37"/>
      <c r="G735" s="56">
        <v>796</v>
      </c>
      <c r="H735" s="56" t="s">
        <v>231</v>
      </c>
      <c r="I735" s="36" t="s">
        <v>139</v>
      </c>
      <c r="J735" s="37"/>
      <c r="K735" s="37"/>
      <c r="L735" s="37">
        <v>3</v>
      </c>
      <c r="M735" s="37">
        <v>3</v>
      </c>
      <c r="N735" s="37">
        <v>3</v>
      </c>
      <c r="O735" s="37">
        <v>3</v>
      </c>
      <c r="P735" s="37">
        <v>3</v>
      </c>
      <c r="Q735" s="37">
        <v>3</v>
      </c>
      <c r="R735" s="37">
        <v>3</v>
      </c>
      <c r="S735" s="37">
        <v>3</v>
      </c>
      <c r="T735" s="37">
        <v>3</v>
      </c>
      <c r="U735" s="37">
        <v>3</v>
      </c>
      <c r="V735" s="37"/>
      <c r="W735" s="29">
        <f t="shared" si="35"/>
        <v>30</v>
      </c>
      <c r="X735" s="37"/>
      <c r="Y735" s="38">
        <v>42.16</v>
      </c>
      <c r="Z735" s="38">
        <f t="shared" si="34"/>
        <v>1312.8624</v>
      </c>
      <c r="AA735" s="37"/>
      <c r="AB735" s="32" t="s">
        <v>86</v>
      </c>
      <c r="AC735" s="35" t="s">
        <v>142</v>
      </c>
      <c r="AD735" s="36" t="s">
        <v>120</v>
      </c>
      <c r="AE735" s="36"/>
      <c r="AF735" s="35" t="s">
        <v>144</v>
      </c>
      <c r="AG735" s="35" t="s">
        <v>1322</v>
      </c>
      <c r="AH735" s="39" t="s">
        <v>230</v>
      </c>
      <c r="AI735" s="36" t="s">
        <v>141</v>
      </c>
    </row>
    <row r="736" spans="1:35" s="34" customFormat="1" ht="38.25" customHeight="1" x14ac:dyDescent="0.25">
      <c r="A736" s="37">
        <v>16</v>
      </c>
      <c r="B736" s="55" t="s">
        <v>826</v>
      </c>
      <c r="C736" s="55" t="s">
        <v>827</v>
      </c>
      <c r="D736" s="37"/>
      <c r="E736" s="26" t="s">
        <v>882</v>
      </c>
      <c r="F736" s="37"/>
      <c r="G736" s="56">
        <v>796</v>
      </c>
      <c r="H736" s="56" t="s">
        <v>231</v>
      </c>
      <c r="I736" s="36" t="s">
        <v>139</v>
      </c>
      <c r="J736" s="37"/>
      <c r="K736" s="37"/>
      <c r="L736" s="37"/>
      <c r="M736" s="37"/>
      <c r="N736" s="37"/>
      <c r="O736" s="37">
        <v>50</v>
      </c>
      <c r="P736" s="37">
        <v>50</v>
      </c>
      <c r="Q736" s="37">
        <v>50</v>
      </c>
      <c r="R736" s="37">
        <v>50</v>
      </c>
      <c r="S736" s="37"/>
      <c r="T736" s="37"/>
      <c r="U736" s="37"/>
      <c r="V736" s="37"/>
      <c r="W736" s="29">
        <f t="shared" si="35"/>
        <v>200</v>
      </c>
      <c r="X736" s="37"/>
      <c r="Y736" s="38">
        <v>22.15</v>
      </c>
      <c r="Z736" s="38">
        <f t="shared" si="34"/>
        <v>4598.34</v>
      </c>
      <c r="AA736" s="37"/>
      <c r="AB736" s="32" t="s">
        <v>86</v>
      </c>
      <c r="AC736" s="35" t="s">
        <v>142</v>
      </c>
      <c r="AD736" s="36" t="s">
        <v>120</v>
      </c>
      <c r="AE736" s="36"/>
      <c r="AF736" s="35" t="s">
        <v>144</v>
      </c>
      <c r="AG736" s="35" t="s">
        <v>1322</v>
      </c>
      <c r="AH736" s="39" t="s">
        <v>230</v>
      </c>
      <c r="AI736" s="36" t="s">
        <v>141</v>
      </c>
    </row>
    <row r="737" spans="1:35" s="34" customFormat="1" ht="38.25" customHeight="1" x14ac:dyDescent="0.25">
      <c r="A737" s="37">
        <v>16</v>
      </c>
      <c r="B737" s="55" t="s">
        <v>826</v>
      </c>
      <c r="C737" s="55" t="s">
        <v>827</v>
      </c>
      <c r="D737" s="37"/>
      <c r="E737" s="26" t="s">
        <v>883</v>
      </c>
      <c r="F737" s="37"/>
      <c r="G737" s="56">
        <v>796</v>
      </c>
      <c r="H737" s="56" t="s">
        <v>231</v>
      </c>
      <c r="I737" s="36" t="s">
        <v>139</v>
      </c>
      <c r="J737" s="37"/>
      <c r="K737" s="37"/>
      <c r="L737" s="37"/>
      <c r="M737" s="37"/>
      <c r="N737" s="37"/>
      <c r="O737" s="37">
        <v>50</v>
      </c>
      <c r="P737" s="37">
        <v>50</v>
      </c>
      <c r="Q737" s="37">
        <v>50</v>
      </c>
      <c r="R737" s="37">
        <v>50</v>
      </c>
      <c r="S737" s="37"/>
      <c r="T737" s="37"/>
      <c r="U737" s="37"/>
      <c r="V737" s="37"/>
      <c r="W737" s="29">
        <f t="shared" si="35"/>
        <v>200</v>
      </c>
      <c r="X737" s="37"/>
      <c r="Y737" s="38">
        <v>56.24</v>
      </c>
      <c r="Z737" s="38">
        <f t="shared" si="34"/>
        <v>11675.424000000001</v>
      </c>
      <c r="AA737" s="37"/>
      <c r="AB737" s="32" t="s">
        <v>86</v>
      </c>
      <c r="AC737" s="35" t="s">
        <v>142</v>
      </c>
      <c r="AD737" s="36" t="s">
        <v>120</v>
      </c>
      <c r="AE737" s="36"/>
      <c r="AF737" s="35" t="s">
        <v>144</v>
      </c>
      <c r="AG737" s="35" t="s">
        <v>1322</v>
      </c>
      <c r="AH737" s="39" t="s">
        <v>230</v>
      </c>
      <c r="AI737" s="36" t="s">
        <v>141</v>
      </c>
    </row>
    <row r="738" spans="1:35" s="34" customFormat="1" ht="38.25" customHeight="1" x14ac:dyDescent="0.25">
      <c r="A738" s="37">
        <v>16</v>
      </c>
      <c r="B738" s="55" t="s">
        <v>826</v>
      </c>
      <c r="C738" s="55" t="s">
        <v>827</v>
      </c>
      <c r="D738" s="37"/>
      <c r="E738" s="26" t="s">
        <v>884</v>
      </c>
      <c r="F738" s="37"/>
      <c r="G738" s="56">
        <v>796</v>
      </c>
      <c r="H738" s="56" t="s">
        <v>231</v>
      </c>
      <c r="I738" s="36" t="s">
        <v>139</v>
      </c>
      <c r="J738" s="37"/>
      <c r="K738" s="37"/>
      <c r="L738" s="37">
        <v>50</v>
      </c>
      <c r="M738" s="37">
        <v>50</v>
      </c>
      <c r="N738" s="37">
        <v>50</v>
      </c>
      <c r="O738" s="37">
        <v>50</v>
      </c>
      <c r="P738" s="37">
        <v>50</v>
      </c>
      <c r="Q738" s="37">
        <v>50</v>
      </c>
      <c r="R738" s="37">
        <v>50</v>
      </c>
      <c r="S738" s="37">
        <v>50</v>
      </c>
      <c r="T738" s="37">
        <v>50</v>
      </c>
      <c r="U738" s="37">
        <v>50</v>
      </c>
      <c r="V738" s="37"/>
      <c r="W738" s="29">
        <f t="shared" si="35"/>
        <v>500</v>
      </c>
      <c r="X738" s="37"/>
      <c r="Y738" s="38">
        <v>4.07</v>
      </c>
      <c r="Z738" s="38">
        <f t="shared" si="34"/>
        <v>2112.3300000000004</v>
      </c>
      <c r="AA738" s="37"/>
      <c r="AB738" s="32" t="s">
        <v>86</v>
      </c>
      <c r="AC738" s="35" t="s">
        <v>142</v>
      </c>
      <c r="AD738" s="36" t="s">
        <v>120</v>
      </c>
      <c r="AE738" s="36"/>
      <c r="AF738" s="35" t="s">
        <v>144</v>
      </c>
      <c r="AG738" s="35" t="s">
        <v>1322</v>
      </c>
      <c r="AH738" s="39" t="s">
        <v>230</v>
      </c>
      <c r="AI738" s="36" t="s">
        <v>141</v>
      </c>
    </row>
    <row r="739" spans="1:35" s="34" customFormat="1" ht="38.25" customHeight="1" x14ac:dyDescent="0.25">
      <c r="A739" s="37">
        <v>16</v>
      </c>
      <c r="B739" s="55" t="s">
        <v>826</v>
      </c>
      <c r="C739" s="55" t="s">
        <v>827</v>
      </c>
      <c r="D739" s="37"/>
      <c r="E739" s="26" t="s">
        <v>885</v>
      </c>
      <c r="F739" s="37"/>
      <c r="G739" s="56">
        <v>796</v>
      </c>
      <c r="H739" s="56" t="s">
        <v>231</v>
      </c>
      <c r="I739" s="36" t="s">
        <v>139</v>
      </c>
      <c r="J739" s="37"/>
      <c r="K739" s="37"/>
      <c r="L739" s="37">
        <v>5</v>
      </c>
      <c r="M739" s="37">
        <v>5</v>
      </c>
      <c r="N739" s="37">
        <v>5</v>
      </c>
      <c r="O739" s="37">
        <v>5</v>
      </c>
      <c r="P739" s="37">
        <v>5</v>
      </c>
      <c r="Q739" s="37">
        <v>5</v>
      </c>
      <c r="R739" s="37">
        <v>5</v>
      </c>
      <c r="S739" s="37">
        <v>5</v>
      </c>
      <c r="T739" s="37">
        <v>5</v>
      </c>
      <c r="U739" s="37">
        <v>5</v>
      </c>
      <c r="V739" s="37"/>
      <c r="W739" s="29">
        <f t="shared" si="35"/>
        <v>50</v>
      </c>
      <c r="X739" s="37"/>
      <c r="Y739" s="38">
        <v>6.1</v>
      </c>
      <c r="Z739" s="38">
        <f t="shared" si="34"/>
        <v>316.59000000000003</v>
      </c>
      <c r="AA739" s="37"/>
      <c r="AB739" s="32" t="s">
        <v>86</v>
      </c>
      <c r="AC739" s="35" t="s">
        <v>142</v>
      </c>
      <c r="AD739" s="36" t="s">
        <v>120</v>
      </c>
      <c r="AE739" s="36"/>
      <c r="AF739" s="35" t="s">
        <v>144</v>
      </c>
      <c r="AG739" s="35" t="s">
        <v>1322</v>
      </c>
      <c r="AH739" s="39" t="s">
        <v>230</v>
      </c>
      <c r="AI739" s="36" t="s">
        <v>141</v>
      </c>
    </row>
    <row r="740" spans="1:35" s="34" customFormat="1" ht="38.25" customHeight="1" x14ac:dyDescent="0.25">
      <c r="A740" s="37">
        <v>16</v>
      </c>
      <c r="B740" s="55" t="s">
        <v>826</v>
      </c>
      <c r="C740" s="55" t="s">
        <v>827</v>
      </c>
      <c r="D740" s="37"/>
      <c r="E740" s="26" t="s">
        <v>886</v>
      </c>
      <c r="F740" s="37"/>
      <c r="G740" s="56">
        <v>796</v>
      </c>
      <c r="H740" s="56" t="s">
        <v>231</v>
      </c>
      <c r="I740" s="36" t="s">
        <v>139</v>
      </c>
      <c r="J740" s="37"/>
      <c r="K740" s="37"/>
      <c r="L740" s="37"/>
      <c r="M740" s="37"/>
      <c r="N740" s="37"/>
      <c r="O740" s="37">
        <v>50</v>
      </c>
      <c r="P740" s="37">
        <v>50</v>
      </c>
      <c r="Q740" s="37">
        <v>50</v>
      </c>
      <c r="R740" s="37">
        <v>50</v>
      </c>
      <c r="S740" s="37"/>
      <c r="T740" s="37"/>
      <c r="U740" s="37"/>
      <c r="V740" s="37"/>
      <c r="W740" s="29">
        <f t="shared" si="35"/>
        <v>200</v>
      </c>
      <c r="X740" s="37"/>
      <c r="Y740" s="38">
        <v>8.16</v>
      </c>
      <c r="Z740" s="38">
        <f t="shared" si="34"/>
        <v>1694.0160000000001</v>
      </c>
      <c r="AA740" s="37"/>
      <c r="AB740" s="32" t="s">
        <v>86</v>
      </c>
      <c r="AC740" s="35" t="s">
        <v>142</v>
      </c>
      <c r="AD740" s="36" t="s">
        <v>120</v>
      </c>
      <c r="AE740" s="36"/>
      <c r="AF740" s="35" t="s">
        <v>144</v>
      </c>
      <c r="AG740" s="35" t="s">
        <v>1322</v>
      </c>
      <c r="AH740" s="39" t="s">
        <v>230</v>
      </c>
      <c r="AI740" s="36" t="s">
        <v>141</v>
      </c>
    </row>
    <row r="741" spans="1:35" s="34" customFormat="1" ht="38.25" customHeight="1" x14ac:dyDescent="0.25">
      <c r="A741" s="37">
        <v>16</v>
      </c>
      <c r="B741" s="55" t="s">
        <v>826</v>
      </c>
      <c r="C741" s="55" t="s">
        <v>827</v>
      </c>
      <c r="D741" s="37"/>
      <c r="E741" s="26" t="s">
        <v>887</v>
      </c>
      <c r="F741" s="37"/>
      <c r="G741" s="56">
        <v>796</v>
      </c>
      <c r="H741" s="56" t="s">
        <v>231</v>
      </c>
      <c r="I741" s="36" t="s">
        <v>139</v>
      </c>
      <c r="J741" s="37"/>
      <c r="K741" s="37"/>
      <c r="L741" s="37">
        <v>10</v>
      </c>
      <c r="M741" s="37">
        <v>10</v>
      </c>
      <c r="N741" s="37">
        <v>10</v>
      </c>
      <c r="O741" s="37">
        <v>10</v>
      </c>
      <c r="P741" s="37">
        <v>10</v>
      </c>
      <c r="Q741" s="37">
        <v>10</v>
      </c>
      <c r="R741" s="37">
        <v>10</v>
      </c>
      <c r="S741" s="37">
        <v>10</v>
      </c>
      <c r="T741" s="37">
        <v>10</v>
      </c>
      <c r="U741" s="37">
        <v>10</v>
      </c>
      <c r="V741" s="37"/>
      <c r="W741" s="29">
        <f t="shared" si="35"/>
        <v>100</v>
      </c>
      <c r="X741" s="37"/>
      <c r="Y741" s="38">
        <v>10.9</v>
      </c>
      <c r="Z741" s="38">
        <f t="shared" si="34"/>
        <v>1131.42</v>
      </c>
      <c r="AA741" s="37"/>
      <c r="AB741" s="32" t="s">
        <v>86</v>
      </c>
      <c r="AC741" s="35" t="s">
        <v>142</v>
      </c>
      <c r="AD741" s="36" t="s">
        <v>120</v>
      </c>
      <c r="AE741" s="36"/>
      <c r="AF741" s="35" t="s">
        <v>144</v>
      </c>
      <c r="AG741" s="35" t="s">
        <v>1322</v>
      </c>
      <c r="AH741" s="39" t="s">
        <v>230</v>
      </c>
      <c r="AI741" s="36" t="s">
        <v>141</v>
      </c>
    </row>
    <row r="742" spans="1:35" s="34" customFormat="1" ht="38.25" customHeight="1" x14ac:dyDescent="0.25">
      <c r="A742" s="37">
        <v>16</v>
      </c>
      <c r="B742" s="55" t="s">
        <v>826</v>
      </c>
      <c r="C742" s="55" t="s">
        <v>827</v>
      </c>
      <c r="D742" s="37"/>
      <c r="E742" s="26" t="s">
        <v>888</v>
      </c>
      <c r="F742" s="37"/>
      <c r="G742" s="56">
        <v>796</v>
      </c>
      <c r="H742" s="56" t="s">
        <v>231</v>
      </c>
      <c r="I742" s="36" t="s">
        <v>139</v>
      </c>
      <c r="J742" s="37"/>
      <c r="K742" s="37"/>
      <c r="L742" s="37"/>
      <c r="M742" s="37"/>
      <c r="N742" s="37"/>
      <c r="O742" s="37">
        <v>3</v>
      </c>
      <c r="P742" s="37">
        <v>3</v>
      </c>
      <c r="Q742" s="37">
        <v>3</v>
      </c>
      <c r="R742" s="37">
        <v>1</v>
      </c>
      <c r="S742" s="37"/>
      <c r="T742" s="37"/>
      <c r="U742" s="37"/>
      <c r="V742" s="37"/>
      <c r="W742" s="29">
        <f t="shared" si="35"/>
        <v>10</v>
      </c>
      <c r="X742" s="37"/>
      <c r="Y742" s="38">
        <v>38.64</v>
      </c>
      <c r="Z742" s="38">
        <f t="shared" si="34"/>
        <v>401.08319999999998</v>
      </c>
      <c r="AA742" s="37"/>
      <c r="AB742" s="32" t="s">
        <v>86</v>
      </c>
      <c r="AC742" s="35" t="s">
        <v>142</v>
      </c>
      <c r="AD742" s="36" t="s">
        <v>120</v>
      </c>
      <c r="AE742" s="36"/>
      <c r="AF742" s="35" t="s">
        <v>144</v>
      </c>
      <c r="AG742" s="35" t="s">
        <v>1322</v>
      </c>
      <c r="AH742" s="39" t="s">
        <v>230</v>
      </c>
      <c r="AI742" s="36" t="s">
        <v>141</v>
      </c>
    </row>
    <row r="743" spans="1:35" s="34" customFormat="1" ht="38.25" customHeight="1" x14ac:dyDescent="0.25">
      <c r="A743" s="37">
        <v>16</v>
      </c>
      <c r="B743" s="55" t="s">
        <v>826</v>
      </c>
      <c r="C743" s="55" t="s">
        <v>827</v>
      </c>
      <c r="D743" s="37"/>
      <c r="E743" s="26" t="s">
        <v>889</v>
      </c>
      <c r="F743" s="37"/>
      <c r="G743" s="56">
        <v>796</v>
      </c>
      <c r="H743" s="56" t="s">
        <v>231</v>
      </c>
      <c r="I743" s="36" t="s">
        <v>139</v>
      </c>
      <c r="J743" s="37"/>
      <c r="K743" s="37"/>
      <c r="L743" s="37"/>
      <c r="M743" s="37"/>
      <c r="N743" s="37"/>
      <c r="O743" s="37">
        <v>3</v>
      </c>
      <c r="P743" s="37">
        <v>3</v>
      </c>
      <c r="Q743" s="37">
        <v>3</v>
      </c>
      <c r="R743" s="37">
        <v>1</v>
      </c>
      <c r="S743" s="37"/>
      <c r="T743" s="37"/>
      <c r="U743" s="37"/>
      <c r="V743" s="37"/>
      <c r="W743" s="29">
        <f t="shared" si="35"/>
        <v>10</v>
      </c>
      <c r="X743" s="37"/>
      <c r="Y743" s="38">
        <v>39.409999999999997</v>
      </c>
      <c r="Z743" s="38">
        <f t="shared" si="34"/>
        <v>409.07579999999996</v>
      </c>
      <c r="AA743" s="37"/>
      <c r="AB743" s="32" t="s">
        <v>86</v>
      </c>
      <c r="AC743" s="35" t="s">
        <v>142</v>
      </c>
      <c r="AD743" s="36" t="s">
        <v>120</v>
      </c>
      <c r="AE743" s="36"/>
      <c r="AF743" s="35" t="s">
        <v>144</v>
      </c>
      <c r="AG743" s="35" t="s">
        <v>1322</v>
      </c>
      <c r="AH743" s="39" t="s">
        <v>230</v>
      </c>
      <c r="AI743" s="36" t="s">
        <v>141</v>
      </c>
    </row>
    <row r="744" spans="1:35" s="34" customFormat="1" ht="38.25" customHeight="1" x14ac:dyDescent="0.25">
      <c r="A744" s="37">
        <v>16</v>
      </c>
      <c r="B744" s="55" t="s">
        <v>826</v>
      </c>
      <c r="C744" s="55" t="s">
        <v>827</v>
      </c>
      <c r="D744" s="37"/>
      <c r="E744" s="26" t="s">
        <v>890</v>
      </c>
      <c r="F744" s="37"/>
      <c r="G744" s="56">
        <v>796</v>
      </c>
      <c r="H744" s="56" t="s">
        <v>231</v>
      </c>
      <c r="I744" s="36" t="s">
        <v>139</v>
      </c>
      <c r="J744" s="37"/>
      <c r="K744" s="37"/>
      <c r="L744" s="37"/>
      <c r="M744" s="37"/>
      <c r="N744" s="37"/>
      <c r="O744" s="37">
        <v>3</v>
      </c>
      <c r="P744" s="37">
        <v>3</v>
      </c>
      <c r="Q744" s="37">
        <v>3</v>
      </c>
      <c r="R744" s="37">
        <v>1</v>
      </c>
      <c r="S744" s="37"/>
      <c r="T744" s="37"/>
      <c r="U744" s="37"/>
      <c r="V744" s="37"/>
      <c r="W744" s="29">
        <f t="shared" si="35"/>
        <v>10</v>
      </c>
      <c r="X744" s="37"/>
      <c r="Y744" s="38">
        <v>52.89</v>
      </c>
      <c r="Z744" s="38">
        <f t="shared" si="34"/>
        <v>548.9982</v>
      </c>
      <c r="AA744" s="37"/>
      <c r="AB744" s="32" t="s">
        <v>86</v>
      </c>
      <c r="AC744" s="35" t="s">
        <v>142</v>
      </c>
      <c r="AD744" s="36" t="s">
        <v>120</v>
      </c>
      <c r="AE744" s="36"/>
      <c r="AF744" s="35" t="s">
        <v>144</v>
      </c>
      <c r="AG744" s="35" t="s">
        <v>1322</v>
      </c>
      <c r="AH744" s="39" t="s">
        <v>230</v>
      </c>
      <c r="AI744" s="36" t="s">
        <v>141</v>
      </c>
    </row>
    <row r="745" spans="1:35" s="34" customFormat="1" ht="38.25" customHeight="1" x14ac:dyDescent="0.25">
      <c r="A745" s="37">
        <v>16</v>
      </c>
      <c r="B745" s="55" t="s">
        <v>826</v>
      </c>
      <c r="C745" s="55" t="s">
        <v>827</v>
      </c>
      <c r="D745" s="37"/>
      <c r="E745" s="26" t="s">
        <v>891</v>
      </c>
      <c r="F745" s="37"/>
      <c r="G745" s="56">
        <v>796</v>
      </c>
      <c r="H745" s="56" t="s">
        <v>231</v>
      </c>
      <c r="I745" s="36" t="s">
        <v>139</v>
      </c>
      <c r="J745" s="37"/>
      <c r="K745" s="37"/>
      <c r="L745" s="37"/>
      <c r="M745" s="37"/>
      <c r="N745" s="37"/>
      <c r="O745" s="37">
        <v>3</v>
      </c>
      <c r="P745" s="37">
        <v>3</v>
      </c>
      <c r="Q745" s="37">
        <v>3</v>
      </c>
      <c r="R745" s="37">
        <v>1</v>
      </c>
      <c r="S745" s="37"/>
      <c r="T745" s="37"/>
      <c r="U745" s="37"/>
      <c r="V745" s="37"/>
      <c r="W745" s="29">
        <f t="shared" si="35"/>
        <v>10</v>
      </c>
      <c r="X745" s="37"/>
      <c r="Y745" s="38">
        <v>82.51</v>
      </c>
      <c r="Z745" s="38">
        <f t="shared" si="34"/>
        <v>856.4538</v>
      </c>
      <c r="AA745" s="37"/>
      <c r="AB745" s="32" t="s">
        <v>86</v>
      </c>
      <c r="AC745" s="35" t="s">
        <v>142</v>
      </c>
      <c r="AD745" s="36" t="s">
        <v>120</v>
      </c>
      <c r="AE745" s="36"/>
      <c r="AF745" s="35" t="s">
        <v>144</v>
      </c>
      <c r="AG745" s="35" t="s">
        <v>1322</v>
      </c>
      <c r="AH745" s="39" t="s">
        <v>230</v>
      </c>
      <c r="AI745" s="36" t="s">
        <v>141</v>
      </c>
    </row>
    <row r="746" spans="1:35" s="34" customFormat="1" ht="38.25" customHeight="1" x14ac:dyDescent="0.25">
      <c r="A746" s="37">
        <v>16</v>
      </c>
      <c r="B746" s="55" t="s">
        <v>826</v>
      </c>
      <c r="C746" s="55" t="s">
        <v>827</v>
      </c>
      <c r="D746" s="37"/>
      <c r="E746" s="26" t="s">
        <v>892</v>
      </c>
      <c r="F746" s="37"/>
      <c r="G746" s="56">
        <v>796</v>
      </c>
      <c r="H746" s="56" t="s">
        <v>231</v>
      </c>
      <c r="I746" s="36" t="s">
        <v>139</v>
      </c>
      <c r="J746" s="37"/>
      <c r="K746" s="37"/>
      <c r="L746" s="37"/>
      <c r="M746" s="37"/>
      <c r="N746" s="37"/>
      <c r="O746" s="37">
        <v>3</v>
      </c>
      <c r="P746" s="37">
        <v>3</v>
      </c>
      <c r="Q746" s="37">
        <v>3</v>
      </c>
      <c r="R746" s="37">
        <v>1</v>
      </c>
      <c r="S746" s="37"/>
      <c r="T746" s="37"/>
      <c r="U746" s="37"/>
      <c r="V746" s="37"/>
      <c r="W746" s="29">
        <f t="shared" si="35"/>
        <v>10</v>
      </c>
      <c r="X746" s="37"/>
      <c r="Y746" s="38">
        <v>128.87</v>
      </c>
      <c r="Z746" s="38">
        <f t="shared" si="34"/>
        <v>1337.6706000000001</v>
      </c>
      <c r="AA746" s="37"/>
      <c r="AB746" s="32" t="s">
        <v>86</v>
      </c>
      <c r="AC746" s="35" t="s">
        <v>142</v>
      </c>
      <c r="AD746" s="36" t="s">
        <v>120</v>
      </c>
      <c r="AE746" s="36"/>
      <c r="AF746" s="35" t="s">
        <v>144</v>
      </c>
      <c r="AG746" s="35" t="s">
        <v>1322</v>
      </c>
      <c r="AH746" s="39" t="s">
        <v>230</v>
      </c>
      <c r="AI746" s="36" t="s">
        <v>141</v>
      </c>
    </row>
    <row r="747" spans="1:35" s="34" customFormat="1" ht="38.25" customHeight="1" x14ac:dyDescent="0.25">
      <c r="A747" s="37">
        <v>16</v>
      </c>
      <c r="B747" s="55" t="s">
        <v>826</v>
      </c>
      <c r="C747" s="55" t="s">
        <v>827</v>
      </c>
      <c r="D747" s="37"/>
      <c r="E747" s="26" t="s">
        <v>893</v>
      </c>
      <c r="F747" s="37"/>
      <c r="G747" s="56">
        <v>796</v>
      </c>
      <c r="H747" s="56" t="s">
        <v>231</v>
      </c>
      <c r="I747" s="36" t="s">
        <v>139</v>
      </c>
      <c r="J747" s="37"/>
      <c r="K747" s="37"/>
      <c r="L747" s="37"/>
      <c r="M747" s="37"/>
      <c r="N747" s="37"/>
      <c r="O747" s="37">
        <v>3</v>
      </c>
      <c r="P747" s="37">
        <v>3</v>
      </c>
      <c r="Q747" s="37">
        <v>3</v>
      </c>
      <c r="R747" s="37">
        <v>1</v>
      </c>
      <c r="S747" s="37"/>
      <c r="T747" s="37"/>
      <c r="U747" s="37"/>
      <c r="V747" s="37"/>
      <c r="W747" s="29">
        <f t="shared" si="35"/>
        <v>10</v>
      </c>
      <c r="X747" s="37"/>
      <c r="Y747" s="38">
        <v>13.57</v>
      </c>
      <c r="Z747" s="38">
        <f t="shared" ref="Z747:Z763" si="36">Y747*W747*1.038</f>
        <v>140.85659999999999</v>
      </c>
      <c r="AA747" s="37"/>
      <c r="AB747" s="32" t="s">
        <v>86</v>
      </c>
      <c r="AC747" s="35" t="s">
        <v>142</v>
      </c>
      <c r="AD747" s="36" t="s">
        <v>120</v>
      </c>
      <c r="AE747" s="36"/>
      <c r="AF747" s="35" t="s">
        <v>144</v>
      </c>
      <c r="AG747" s="35" t="s">
        <v>1322</v>
      </c>
      <c r="AH747" s="39" t="s">
        <v>230</v>
      </c>
      <c r="AI747" s="36" t="s">
        <v>141</v>
      </c>
    </row>
    <row r="748" spans="1:35" s="34" customFormat="1" ht="38.25" customHeight="1" x14ac:dyDescent="0.25">
      <c r="A748" s="37">
        <v>16</v>
      </c>
      <c r="B748" s="55" t="s">
        <v>826</v>
      </c>
      <c r="C748" s="55" t="s">
        <v>827</v>
      </c>
      <c r="D748" s="37"/>
      <c r="E748" s="26" t="s">
        <v>894</v>
      </c>
      <c r="F748" s="37"/>
      <c r="G748" s="56">
        <v>796</v>
      </c>
      <c r="H748" s="56" t="s">
        <v>231</v>
      </c>
      <c r="I748" s="36" t="s">
        <v>139</v>
      </c>
      <c r="J748" s="37"/>
      <c r="K748" s="37"/>
      <c r="L748" s="37">
        <v>5</v>
      </c>
      <c r="M748" s="37">
        <v>5</v>
      </c>
      <c r="N748" s="37">
        <v>5</v>
      </c>
      <c r="O748" s="37">
        <v>5</v>
      </c>
      <c r="P748" s="37">
        <v>5</v>
      </c>
      <c r="Q748" s="37">
        <v>5</v>
      </c>
      <c r="R748" s="37">
        <v>5</v>
      </c>
      <c r="S748" s="37">
        <v>5</v>
      </c>
      <c r="T748" s="37">
        <v>5</v>
      </c>
      <c r="U748" s="37">
        <v>5</v>
      </c>
      <c r="V748" s="37"/>
      <c r="W748" s="29">
        <f t="shared" si="35"/>
        <v>50</v>
      </c>
      <c r="X748" s="37"/>
      <c r="Y748" s="38">
        <v>94.36</v>
      </c>
      <c r="Z748" s="38">
        <f t="shared" si="36"/>
        <v>4897.2840000000006</v>
      </c>
      <c r="AA748" s="37"/>
      <c r="AB748" s="32" t="s">
        <v>86</v>
      </c>
      <c r="AC748" s="35" t="s">
        <v>142</v>
      </c>
      <c r="AD748" s="36" t="s">
        <v>120</v>
      </c>
      <c r="AE748" s="36"/>
      <c r="AF748" s="35" t="s">
        <v>144</v>
      </c>
      <c r="AG748" s="35" t="s">
        <v>1322</v>
      </c>
      <c r="AH748" s="39" t="s">
        <v>230</v>
      </c>
      <c r="AI748" s="36" t="s">
        <v>141</v>
      </c>
    </row>
    <row r="749" spans="1:35" s="34" customFormat="1" ht="38.25" customHeight="1" x14ac:dyDescent="0.25">
      <c r="A749" s="37">
        <v>16</v>
      </c>
      <c r="B749" s="55" t="s">
        <v>826</v>
      </c>
      <c r="C749" s="55" t="s">
        <v>827</v>
      </c>
      <c r="D749" s="37"/>
      <c r="E749" s="26" t="s">
        <v>858</v>
      </c>
      <c r="F749" s="37"/>
      <c r="G749" s="56">
        <v>796</v>
      </c>
      <c r="H749" s="56" t="s">
        <v>231</v>
      </c>
      <c r="I749" s="36" t="s">
        <v>139</v>
      </c>
      <c r="J749" s="37"/>
      <c r="K749" s="37"/>
      <c r="L749" s="37">
        <v>5</v>
      </c>
      <c r="M749" s="37">
        <v>5</v>
      </c>
      <c r="N749" s="37">
        <v>5</v>
      </c>
      <c r="O749" s="37">
        <v>5</v>
      </c>
      <c r="P749" s="37">
        <v>5</v>
      </c>
      <c r="Q749" s="37">
        <v>5</v>
      </c>
      <c r="R749" s="37">
        <v>5</v>
      </c>
      <c r="S749" s="37">
        <v>5</v>
      </c>
      <c r="T749" s="37">
        <v>5</v>
      </c>
      <c r="U749" s="37">
        <v>5</v>
      </c>
      <c r="V749" s="37"/>
      <c r="W749" s="29">
        <f t="shared" si="35"/>
        <v>50</v>
      </c>
      <c r="X749" s="37"/>
      <c r="Y749" s="38">
        <v>5.67</v>
      </c>
      <c r="Z749" s="38">
        <f t="shared" si="36"/>
        <v>294.27300000000002</v>
      </c>
      <c r="AA749" s="37"/>
      <c r="AB749" s="32" t="s">
        <v>86</v>
      </c>
      <c r="AC749" s="35" t="s">
        <v>142</v>
      </c>
      <c r="AD749" s="36" t="s">
        <v>120</v>
      </c>
      <c r="AE749" s="36"/>
      <c r="AF749" s="35" t="s">
        <v>144</v>
      </c>
      <c r="AG749" s="35" t="s">
        <v>1322</v>
      </c>
      <c r="AH749" s="39" t="s">
        <v>230</v>
      </c>
      <c r="AI749" s="36" t="s">
        <v>141</v>
      </c>
    </row>
    <row r="750" spans="1:35" s="34" customFormat="1" ht="38.25" customHeight="1" x14ac:dyDescent="0.25">
      <c r="A750" s="37">
        <v>16</v>
      </c>
      <c r="B750" s="55" t="s">
        <v>826</v>
      </c>
      <c r="C750" s="55" t="s">
        <v>827</v>
      </c>
      <c r="D750" s="37"/>
      <c r="E750" s="26" t="s">
        <v>895</v>
      </c>
      <c r="F750" s="37"/>
      <c r="G750" s="56">
        <v>796</v>
      </c>
      <c r="H750" s="56" t="s">
        <v>231</v>
      </c>
      <c r="I750" s="36" t="s">
        <v>139</v>
      </c>
      <c r="J750" s="37"/>
      <c r="K750" s="37"/>
      <c r="L750" s="37"/>
      <c r="M750" s="37"/>
      <c r="N750" s="37"/>
      <c r="O750" s="37">
        <v>1</v>
      </c>
      <c r="P750" s="37">
        <v>1</v>
      </c>
      <c r="Q750" s="37">
        <v>1</v>
      </c>
      <c r="R750" s="37">
        <v>1</v>
      </c>
      <c r="S750" s="37">
        <v>1</v>
      </c>
      <c r="T750" s="37"/>
      <c r="U750" s="37"/>
      <c r="V750" s="37"/>
      <c r="W750" s="29">
        <f t="shared" si="35"/>
        <v>5</v>
      </c>
      <c r="X750" s="37"/>
      <c r="Y750" s="38">
        <v>405.33</v>
      </c>
      <c r="Z750" s="38">
        <f t="shared" si="36"/>
        <v>2103.6626999999999</v>
      </c>
      <c r="AA750" s="37"/>
      <c r="AB750" s="32" t="s">
        <v>86</v>
      </c>
      <c r="AC750" s="35" t="s">
        <v>142</v>
      </c>
      <c r="AD750" s="36" t="s">
        <v>120</v>
      </c>
      <c r="AE750" s="36"/>
      <c r="AF750" s="35" t="s">
        <v>144</v>
      </c>
      <c r="AG750" s="35" t="s">
        <v>1322</v>
      </c>
      <c r="AH750" s="39" t="s">
        <v>230</v>
      </c>
      <c r="AI750" s="36" t="s">
        <v>141</v>
      </c>
    </row>
    <row r="751" spans="1:35" s="34" customFormat="1" ht="38.25" customHeight="1" x14ac:dyDescent="0.25">
      <c r="A751" s="37">
        <v>16</v>
      </c>
      <c r="B751" s="55" t="s">
        <v>826</v>
      </c>
      <c r="C751" s="55" t="s">
        <v>827</v>
      </c>
      <c r="D751" s="37"/>
      <c r="E751" s="26" t="s">
        <v>896</v>
      </c>
      <c r="F751" s="37"/>
      <c r="G751" s="56">
        <v>796</v>
      </c>
      <c r="H751" s="56" t="s">
        <v>231</v>
      </c>
      <c r="I751" s="36" t="s">
        <v>139</v>
      </c>
      <c r="J751" s="37"/>
      <c r="K751" s="37"/>
      <c r="L751" s="37"/>
      <c r="M751" s="37"/>
      <c r="N751" s="37"/>
      <c r="O751" s="37">
        <v>1</v>
      </c>
      <c r="P751" s="37">
        <v>1</v>
      </c>
      <c r="Q751" s="37">
        <v>1</v>
      </c>
      <c r="R751" s="37">
        <v>1</v>
      </c>
      <c r="S751" s="37">
        <v>1</v>
      </c>
      <c r="T751" s="37"/>
      <c r="U751" s="37"/>
      <c r="V751" s="37"/>
      <c r="W751" s="29">
        <f t="shared" si="35"/>
        <v>5</v>
      </c>
      <c r="X751" s="37"/>
      <c r="Y751" s="38">
        <v>22.93</v>
      </c>
      <c r="Z751" s="38">
        <f t="shared" si="36"/>
        <v>119.00670000000001</v>
      </c>
      <c r="AA751" s="37"/>
      <c r="AB751" s="32" t="s">
        <v>86</v>
      </c>
      <c r="AC751" s="35" t="s">
        <v>142</v>
      </c>
      <c r="AD751" s="36" t="s">
        <v>120</v>
      </c>
      <c r="AE751" s="36"/>
      <c r="AF751" s="35" t="s">
        <v>144</v>
      </c>
      <c r="AG751" s="35" t="s">
        <v>1322</v>
      </c>
      <c r="AH751" s="39" t="s">
        <v>230</v>
      </c>
      <c r="AI751" s="36" t="s">
        <v>141</v>
      </c>
    </row>
    <row r="752" spans="1:35" s="34" customFormat="1" ht="38.25" customHeight="1" x14ac:dyDescent="0.25">
      <c r="A752" s="37">
        <v>16</v>
      </c>
      <c r="B752" s="55" t="s">
        <v>826</v>
      </c>
      <c r="C752" s="55" t="s">
        <v>827</v>
      </c>
      <c r="D752" s="37"/>
      <c r="E752" s="26" t="s">
        <v>897</v>
      </c>
      <c r="F752" s="37"/>
      <c r="G752" s="56">
        <v>796</v>
      </c>
      <c r="H752" s="56" t="s">
        <v>231</v>
      </c>
      <c r="I752" s="36" t="s">
        <v>139</v>
      </c>
      <c r="J752" s="37"/>
      <c r="K752" s="37"/>
      <c r="L752" s="37"/>
      <c r="M752" s="37"/>
      <c r="N752" s="37"/>
      <c r="O752" s="37">
        <v>1</v>
      </c>
      <c r="P752" s="37">
        <v>1</v>
      </c>
      <c r="Q752" s="37">
        <v>1</v>
      </c>
      <c r="R752" s="37">
        <v>1</v>
      </c>
      <c r="S752" s="37">
        <v>1</v>
      </c>
      <c r="T752" s="37"/>
      <c r="U752" s="37"/>
      <c r="V752" s="37"/>
      <c r="W752" s="29">
        <f t="shared" si="35"/>
        <v>5</v>
      </c>
      <c r="X752" s="37"/>
      <c r="Y752" s="38">
        <v>20.95</v>
      </c>
      <c r="Z752" s="38">
        <f t="shared" si="36"/>
        <v>108.73050000000001</v>
      </c>
      <c r="AA752" s="37"/>
      <c r="AB752" s="32" t="s">
        <v>86</v>
      </c>
      <c r="AC752" s="35" t="s">
        <v>142</v>
      </c>
      <c r="AD752" s="36" t="s">
        <v>120</v>
      </c>
      <c r="AE752" s="36"/>
      <c r="AF752" s="35" t="s">
        <v>144</v>
      </c>
      <c r="AG752" s="35" t="s">
        <v>1322</v>
      </c>
      <c r="AH752" s="39" t="s">
        <v>230</v>
      </c>
      <c r="AI752" s="36" t="s">
        <v>141</v>
      </c>
    </row>
    <row r="753" spans="1:35" s="34" customFormat="1" ht="38.25" customHeight="1" x14ac:dyDescent="0.25">
      <c r="A753" s="37">
        <v>16</v>
      </c>
      <c r="B753" s="55" t="s">
        <v>826</v>
      </c>
      <c r="C753" s="55" t="s">
        <v>827</v>
      </c>
      <c r="D753" s="37"/>
      <c r="E753" s="26" t="s">
        <v>898</v>
      </c>
      <c r="F753" s="37"/>
      <c r="G753" s="56">
        <v>796</v>
      </c>
      <c r="H753" s="56" t="s">
        <v>231</v>
      </c>
      <c r="I753" s="36" t="s">
        <v>139</v>
      </c>
      <c r="J753" s="37"/>
      <c r="K753" s="37"/>
      <c r="L753" s="37"/>
      <c r="M753" s="37"/>
      <c r="N753" s="37"/>
      <c r="O753" s="37">
        <v>1</v>
      </c>
      <c r="P753" s="37">
        <v>1</v>
      </c>
      <c r="Q753" s="37">
        <v>1</v>
      </c>
      <c r="R753" s="37">
        <v>1</v>
      </c>
      <c r="S753" s="37">
        <v>1</v>
      </c>
      <c r="T753" s="37"/>
      <c r="U753" s="37"/>
      <c r="V753" s="37"/>
      <c r="W753" s="29">
        <f t="shared" si="35"/>
        <v>5</v>
      </c>
      <c r="X753" s="37"/>
      <c r="Y753" s="38">
        <v>34.35</v>
      </c>
      <c r="Z753" s="38">
        <f t="shared" si="36"/>
        <v>178.2765</v>
      </c>
      <c r="AA753" s="37"/>
      <c r="AB753" s="32" t="s">
        <v>86</v>
      </c>
      <c r="AC753" s="35" t="s">
        <v>142</v>
      </c>
      <c r="AD753" s="36" t="s">
        <v>120</v>
      </c>
      <c r="AE753" s="36"/>
      <c r="AF753" s="35" t="s">
        <v>144</v>
      </c>
      <c r="AG753" s="35" t="s">
        <v>1322</v>
      </c>
      <c r="AH753" s="39" t="s">
        <v>230</v>
      </c>
      <c r="AI753" s="36" t="s">
        <v>141</v>
      </c>
    </row>
    <row r="754" spans="1:35" s="34" customFormat="1" ht="38.25" customHeight="1" x14ac:dyDescent="0.25">
      <c r="A754" s="37">
        <v>16</v>
      </c>
      <c r="B754" s="55" t="s">
        <v>826</v>
      </c>
      <c r="C754" s="55" t="s">
        <v>827</v>
      </c>
      <c r="D754" s="37"/>
      <c r="E754" s="26" t="s">
        <v>899</v>
      </c>
      <c r="F754" s="37"/>
      <c r="G754" s="56">
        <v>796</v>
      </c>
      <c r="H754" s="56" t="s">
        <v>231</v>
      </c>
      <c r="I754" s="36" t="s">
        <v>139</v>
      </c>
      <c r="J754" s="37"/>
      <c r="K754" s="37"/>
      <c r="L754" s="37"/>
      <c r="M754" s="37"/>
      <c r="N754" s="37"/>
      <c r="O754" s="37">
        <v>1</v>
      </c>
      <c r="P754" s="37">
        <v>1</v>
      </c>
      <c r="Q754" s="37">
        <v>1</v>
      </c>
      <c r="R754" s="37">
        <v>1</v>
      </c>
      <c r="S754" s="37">
        <v>1</v>
      </c>
      <c r="T754" s="37"/>
      <c r="U754" s="37"/>
      <c r="V754" s="37"/>
      <c r="W754" s="29">
        <f t="shared" si="35"/>
        <v>5</v>
      </c>
      <c r="X754" s="37"/>
      <c r="Y754" s="38">
        <v>54.35</v>
      </c>
      <c r="Z754" s="38">
        <f t="shared" si="36"/>
        <v>282.07650000000001</v>
      </c>
      <c r="AA754" s="37"/>
      <c r="AB754" s="32" t="s">
        <v>86</v>
      </c>
      <c r="AC754" s="35" t="s">
        <v>142</v>
      </c>
      <c r="AD754" s="36" t="s">
        <v>120</v>
      </c>
      <c r="AE754" s="36"/>
      <c r="AF754" s="35" t="s">
        <v>144</v>
      </c>
      <c r="AG754" s="35" t="s">
        <v>1322</v>
      </c>
      <c r="AH754" s="39" t="s">
        <v>230</v>
      </c>
      <c r="AI754" s="36" t="s">
        <v>141</v>
      </c>
    </row>
    <row r="755" spans="1:35" s="34" customFormat="1" ht="38.25" customHeight="1" x14ac:dyDescent="0.25">
      <c r="A755" s="37">
        <v>16</v>
      </c>
      <c r="B755" s="55" t="s">
        <v>826</v>
      </c>
      <c r="C755" s="55" t="s">
        <v>827</v>
      </c>
      <c r="D755" s="37"/>
      <c r="E755" s="26" t="s">
        <v>900</v>
      </c>
      <c r="F755" s="37"/>
      <c r="G755" s="56">
        <v>796</v>
      </c>
      <c r="H755" s="56" t="s">
        <v>231</v>
      </c>
      <c r="I755" s="36" t="s">
        <v>139</v>
      </c>
      <c r="J755" s="37"/>
      <c r="K755" s="37"/>
      <c r="L755" s="37"/>
      <c r="M755" s="37"/>
      <c r="N755" s="37"/>
      <c r="O755" s="37">
        <v>1</v>
      </c>
      <c r="P755" s="37">
        <v>1</v>
      </c>
      <c r="Q755" s="37">
        <v>1</v>
      </c>
      <c r="R755" s="37">
        <v>1</v>
      </c>
      <c r="S755" s="37">
        <v>1</v>
      </c>
      <c r="T755" s="37"/>
      <c r="U755" s="37"/>
      <c r="V755" s="37"/>
      <c r="W755" s="29">
        <f t="shared" si="35"/>
        <v>5</v>
      </c>
      <c r="X755" s="37"/>
      <c r="Y755" s="38">
        <v>121.14</v>
      </c>
      <c r="Z755" s="38">
        <f t="shared" si="36"/>
        <v>628.71660000000008</v>
      </c>
      <c r="AA755" s="37"/>
      <c r="AB755" s="32" t="s">
        <v>86</v>
      </c>
      <c r="AC755" s="35" t="s">
        <v>142</v>
      </c>
      <c r="AD755" s="36" t="s">
        <v>120</v>
      </c>
      <c r="AE755" s="36"/>
      <c r="AF755" s="35" t="s">
        <v>144</v>
      </c>
      <c r="AG755" s="35" t="s">
        <v>1322</v>
      </c>
      <c r="AH755" s="39" t="s">
        <v>230</v>
      </c>
      <c r="AI755" s="36" t="s">
        <v>141</v>
      </c>
    </row>
    <row r="756" spans="1:35" s="34" customFormat="1" ht="38.25" customHeight="1" x14ac:dyDescent="0.25">
      <c r="A756" s="37">
        <v>16</v>
      </c>
      <c r="B756" s="55" t="s">
        <v>826</v>
      </c>
      <c r="C756" s="55" t="s">
        <v>827</v>
      </c>
      <c r="D756" s="37"/>
      <c r="E756" s="26" t="s">
        <v>901</v>
      </c>
      <c r="F756" s="37"/>
      <c r="G756" s="56">
        <v>796</v>
      </c>
      <c r="H756" s="56" t="s">
        <v>231</v>
      </c>
      <c r="I756" s="36" t="s">
        <v>139</v>
      </c>
      <c r="J756" s="37"/>
      <c r="K756" s="37"/>
      <c r="L756" s="37">
        <v>3</v>
      </c>
      <c r="M756" s="37">
        <v>3</v>
      </c>
      <c r="N756" s="37">
        <v>3</v>
      </c>
      <c r="O756" s="37">
        <v>3</v>
      </c>
      <c r="P756" s="37">
        <v>3</v>
      </c>
      <c r="Q756" s="37">
        <v>3</v>
      </c>
      <c r="R756" s="37">
        <v>3</v>
      </c>
      <c r="S756" s="37">
        <v>3</v>
      </c>
      <c r="T756" s="37">
        <v>3</v>
      </c>
      <c r="U756" s="37">
        <v>3</v>
      </c>
      <c r="V756" s="37"/>
      <c r="W756" s="29">
        <f t="shared" si="35"/>
        <v>30</v>
      </c>
      <c r="X756" s="37"/>
      <c r="Y756" s="38">
        <v>48</v>
      </c>
      <c r="Z756" s="38">
        <f t="shared" si="36"/>
        <v>1494.72</v>
      </c>
      <c r="AA756" s="37"/>
      <c r="AB756" s="32" t="s">
        <v>86</v>
      </c>
      <c r="AC756" s="35" t="s">
        <v>142</v>
      </c>
      <c r="AD756" s="36" t="s">
        <v>120</v>
      </c>
      <c r="AE756" s="36"/>
      <c r="AF756" s="35" t="s">
        <v>144</v>
      </c>
      <c r="AG756" s="35" t="s">
        <v>1322</v>
      </c>
      <c r="AH756" s="39" t="s">
        <v>230</v>
      </c>
      <c r="AI756" s="36" t="s">
        <v>141</v>
      </c>
    </row>
    <row r="757" spans="1:35" s="34" customFormat="1" ht="38.25" customHeight="1" x14ac:dyDescent="0.25">
      <c r="A757" s="37">
        <v>16</v>
      </c>
      <c r="B757" s="55" t="s">
        <v>826</v>
      </c>
      <c r="C757" s="55" t="s">
        <v>827</v>
      </c>
      <c r="D757" s="37"/>
      <c r="E757" s="26" t="s">
        <v>902</v>
      </c>
      <c r="F757" s="37"/>
      <c r="G757" s="56">
        <v>796</v>
      </c>
      <c r="H757" s="56" t="s">
        <v>231</v>
      </c>
      <c r="I757" s="36" t="s">
        <v>139</v>
      </c>
      <c r="J757" s="37"/>
      <c r="K757" s="37"/>
      <c r="L757" s="37"/>
      <c r="M757" s="37"/>
      <c r="N757" s="37"/>
      <c r="O757" s="37">
        <v>1</v>
      </c>
      <c r="P757" s="37">
        <v>1</v>
      </c>
      <c r="Q757" s="37">
        <v>1</v>
      </c>
      <c r="R757" s="37">
        <v>1</v>
      </c>
      <c r="S757" s="37">
        <v>1</v>
      </c>
      <c r="T757" s="37"/>
      <c r="U757" s="37"/>
      <c r="V757" s="37"/>
      <c r="W757" s="29">
        <f t="shared" si="35"/>
        <v>5</v>
      </c>
      <c r="X757" s="37"/>
      <c r="Y757" s="38">
        <v>50.66</v>
      </c>
      <c r="Z757" s="38">
        <f t="shared" si="36"/>
        <v>262.92539999999997</v>
      </c>
      <c r="AA757" s="37"/>
      <c r="AB757" s="32" t="s">
        <v>86</v>
      </c>
      <c r="AC757" s="35" t="s">
        <v>142</v>
      </c>
      <c r="AD757" s="36" t="s">
        <v>120</v>
      </c>
      <c r="AE757" s="36"/>
      <c r="AF757" s="35" t="s">
        <v>144</v>
      </c>
      <c r="AG757" s="35" t="s">
        <v>1322</v>
      </c>
      <c r="AH757" s="39" t="s">
        <v>230</v>
      </c>
      <c r="AI757" s="36" t="s">
        <v>141</v>
      </c>
    </row>
    <row r="758" spans="1:35" s="34" customFormat="1" ht="38.25" customHeight="1" x14ac:dyDescent="0.25">
      <c r="A758" s="37">
        <v>16</v>
      </c>
      <c r="B758" s="55" t="s">
        <v>826</v>
      </c>
      <c r="C758" s="55" t="s">
        <v>827</v>
      </c>
      <c r="D758" s="37"/>
      <c r="E758" s="26" t="s">
        <v>903</v>
      </c>
      <c r="F758" s="37"/>
      <c r="G758" s="56">
        <v>796</v>
      </c>
      <c r="H758" s="56" t="s">
        <v>231</v>
      </c>
      <c r="I758" s="36" t="s">
        <v>139</v>
      </c>
      <c r="J758" s="37"/>
      <c r="K758" s="37">
        <v>2</v>
      </c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29">
        <f t="shared" si="35"/>
        <v>2</v>
      </c>
      <c r="X758" s="37"/>
      <c r="Y758" s="38">
        <v>350.73</v>
      </c>
      <c r="Z758" s="38">
        <f t="shared" si="36"/>
        <v>728.11548000000005</v>
      </c>
      <c r="AA758" s="37"/>
      <c r="AB758" s="32" t="s">
        <v>86</v>
      </c>
      <c r="AC758" s="35" t="s">
        <v>142</v>
      </c>
      <c r="AD758" s="36" t="s">
        <v>120</v>
      </c>
      <c r="AE758" s="36"/>
      <c r="AF758" s="35" t="s">
        <v>144</v>
      </c>
      <c r="AG758" s="35" t="s">
        <v>1322</v>
      </c>
      <c r="AH758" s="39" t="s">
        <v>230</v>
      </c>
      <c r="AI758" s="36" t="s">
        <v>141</v>
      </c>
    </row>
    <row r="759" spans="1:35" s="34" customFormat="1" ht="38.25" customHeight="1" x14ac:dyDescent="0.25">
      <c r="A759" s="37">
        <v>16</v>
      </c>
      <c r="B759" s="55" t="s">
        <v>826</v>
      </c>
      <c r="C759" s="55" t="s">
        <v>827</v>
      </c>
      <c r="D759" s="37"/>
      <c r="E759" s="26" t="s">
        <v>904</v>
      </c>
      <c r="F759" s="37"/>
      <c r="G759" s="56">
        <v>796</v>
      </c>
      <c r="H759" s="56" t="s">
        <v>231</v>
      </c>
      <c r="I759" s="36" t="s">
        <v>139</v>
      </c>
      <c r="J759" s="37"/>
      <c r="K759" s="37"/>
      <c r="L759" s="37">
        <v>2</v>
      </c>
      <c r="M759" s="37">
        <v>2</v>
      </c>
      <c r="N759" s="37">
        <v>2</v>
      </c>
      <c r="O759" s="37">
        <v>2</v>
      </c>
      <c r="P759" s="37">
        <v>2</v>
      </c>
      <c r="Q759" s="37">
        <v>2</v>
      </c>
      <c r="R759" s="37">
        <v>2</v>
      </c>
      <c r="S759" s="37">
        <v>2</v>
      </c>
      <c r="T759" s="37">
        <v>2</v>
      </c>
      <c r="U759" s="37">
        <v>2</v>
      </c>
      <c r="V759" s="37"/>
      <c r="W759" s="29">
        <f t="shared" si="35"/>
        <v>20</v>
      </c>
      <c r="X759" s="37"/>
      <c r="Y759" s="38">
        <v>51.77</v>
      </c>
      <c r="Z759" s="38">
        <f t="shared" si="36"/>
        <v>1074.7452000000001</v>
      </c>
      <c r="AA759" s="37"/>
      <c r="AB759" s="32" t="s">
        <v>86</v>
      </c>
      <c r="AC759" s="35" t="s">
        <v>142</v>
      </c>
      <c r="AD759" s="36" t="s">
        <v>120</v>
      </c>
      <c r="AE759" s="36"/>
      <c r="AF759" s="35" t="s">
        <v>144</v>
      </c>
      <c r="AG759" s="35" t="s">
        <v>1322</v>
      </c>
      <c r="AH759" s="39" t="s">
        <v>230</v>
      </c>
      <c r="AI759" s="36" t="s">
        <v>141</v>
      </c>
    </row>
    <row r="760" spans="1:35" s="34" customFormat="1" ht="38.25" customHeight="1" x14ac:dyDescent="0.25">
      <c r="A760" s="37">
        <v>16</v>
      </c>
      <c r="B760" s="55" t="s">
        <v>826</v>
      </c>
      <c r="C760" s="55" t="s">
        <v>827</v>
      </c>
      <c r="D760" s="37"/>
      <c r="E760" s="26" t="s">
        <v>905</v>
      </c>
      <c r="F760" s="37"/>
      <c r="G760" s="56">
        <v>796</v>
      </c>
      <c r="H760" s="56" t="s">
        <v>231</v>
      </c>
      <c r="I760" s="36" t="s">
        <v>139</v>
      </c>
      <c r="J760" s="37"/>
      <c r="K760" s="37"/>
      <c r="L760" s="37"/>
      <c r="M760" s="37"/>
      <c r="N760" s="37"/>
      <c r="O760" s="37"/>
      <c r="P760" s="37"/>
      <c r="Q760" s="37">
        <v>1</v>
      </c>
      <c r="R760" s="37"/>
      <c r="S760" s="37"/>
      <c r="T760" s="37"/>
      <c r="U760" s="37"/>
      <c r="V760" s="37"/>
      <c r="W760" s="29">
        <f t="shared" si="35"/>
        <v>1</v>
      </c>
      <c r="X760" s="37"/>
      <c r="Y760" s="38">
        <v>120.88</v>
      </c>
      <c r="Z760" s="38">
        <f t="shared" si="36"/>
        <v>125.47344</v>
      </c>
      <c r="AA760" s="37"/>
      <c r="AB760" s="32" t="s">
        <v>86</v>
      </c>
      <c r="AC760" s="35" t="s">
        <v>142</v>
      </c>
      <c r="AD760" s="36" t="s">
        <v>120</v>
      </c>
      <c r="AE760" s="36"/>
      <c r="AF760" s="35" t="s">
        <v>144</v>
      </c>
      <c r="AG760" s="35" t="s">
        <v>1322</v>
      </c>
      <c r="AH760" s="39" t="s">
        <v>230</v>
      </c>
      <c r="AI760" s="36" t="s">
        <v>141</v>
      </c>
    </row>
    <row r="761" spans="1:35" s="34" customFormat="1" ht="38.25" customHeight="1" x14ac:dyDescent="0.25">
      <c r="A761" s="37">
        <v>16</v>
      </c>
      <c r="B761" s="55" t="s">
        <v>826</v>
      </c>
      <c r="C761" s="55" t="s">
        <v>827</v>
      </c>
      <c r="D761" s="37"/>
      <c r="E761" s="26" t="s">
        <v>906</v>
      </c>
      <c r="F761" s="37"/>
      <c r="G761" s="56">
        <v>796</v>
      </c>
      <c r="H761" s="56" t="s">
        <v>231</v>
      </c>
      <c r="I761" s="36" t="s">
        <v>139</v>
      </c>
      <c r="J761" s="37"/>
      <c r="K761" s="37"/>
      <c r="L761" s="37">
        <v>1</v>
      </c>
      <c r="M761" s="37">
        <v>1</v>
      </c>
      <c r="N761" s="37">
        <v>1</v>
      </c>
      <c r="O761" s="37">
        <v>1</v>
      </c>
      <c r="P761" s="37">
        <v>1</v>
      </c>
      <c r="Q761" s="37">
        <v>1</v>
      </c>
      <c r="R761" s="37">
        <v>1</v>
      </c>
      <c r="S761" s="37">
        <v>1</v>
      </c>
      <c r="T761" s="37">
        <v>1</v>
      </c>
      <c r="U761" s="37">
        <v>1</v>
      </c>
      <c r="V761" s="37"/>
      <c r="W761" s="29">
        <f t="shared" si="35"/>
        <v>10</v>
      </c>
      <c r="X761" s="37"/>
      <c r="Y761" s="38">
        <v>90.15</v>
      </c>
      <c r="Z761" s="38">
        <f t="shared" si="36"/>
        <v>935.75700000000006</v>
      </c>
      <c r="AA761" s="37"/>
      <c r="AB761" s="32" t="s">
        <v>86</v>
      </c>
      <c r="AC761" s="35" t="s">
        <v>142</v>
      </c>
      <c r="AD761" s="36" t="s">
        <v>120</v>
      </c>
      <c r="AE761" s="36"/>
      <c r="AF761" s="35" t="s">
        <v>144</v>
      </c>
      <c r="AG761" s="35" t="s">
        <v>1322</v>
      </c>
      <c r="AH761" s="39" t="s">
        <v>230</v>
      </c>
      <c r="AI761" s="36" t="s">
        <v>141</v>
      </c>
    </row>
    <row r="762" spans="1:35" s="34" customFormat="1" ht="38.25" customHeight="1" x14ac:dyDescent="0.25">
      <c r="A762" s="37">
        <v>16</v>
      </c>
      <c r="B762" s="55" t="s">
        <v>826</v>
      </c>
      <c r="C762" s="55" t="s">
        <v>827</v>
      </c>
      <c r="D762" s="37"/>
      <c r="E762" s="26" t="s">
        <v>907</v>
      </c>
      <c r="F762" s="37"/>
      <c r="G762" s="56">
        <v>796</v>
      </c>
      <c r="H762" s="56" t="s">
        <v>231</v>
      </c>
      <c r="I762" s="36" t="s">
        <v>139</v>
      </c>
      <c r="J762" s="37"/>
      <c r="K762" s="37"/>
      <c r="L762" s="37"/>
      <c r="M762" s="37"/>
      <c r="N762" s="37"/>
      <c r="O762" s="37">
        <v>1</v>
      </c>
      <c r="P762" s="37">
        <v>1</v>
      </c>
      <c r="Q762" s="37">
        <v>1</v>
      </c>
      <c r="R762" s="37">
        <v>1</v>
      </c>
      <c r="S762" s="37">
        <v>1</v>
      </c>
      <c r="T762" s="37"/>
      <c r="U762" s="37"/>
      <c r="V762" s="37"/>
      <c r="W762" s="29">
        <f t="shared" si="35"/>
        <v>5</v>
      </c>
      <c r="X762" s="37"/>
      <c r="Y762" s="38">
        <v>34.35</v>
      </c>
      <c r="Z762" s="38">
        <f t="shared" si="36"/>
        <v>178.2765</v>
      </c>
      <c r="AA762" s="37"/>
      <c r="AB762" s="32" t="s">
        <v>86</v>
      </c>
      <c r="AC762" s="35" t="s">
        <v>142</v>
      </c>
      <c r="AD762" s="36" t="s">
        <v>120</v>
      </c>
      <c r="AE762" s="36"/>
      <c r="AF762" s="35" t="s">
        <v>144</v>
      </c>
      <c r="AG762" s="35" t="s">
        <v>1322</v>
      </c>
      <c r="AH762" s="39" t="s">
        <v>230</v>
      </c>
      <c r="AI762" s="36" t="s">
        <v>141</v>
      </c>
    </row>
    <row r="763" spans="1:35" s="34" customFormat="1" ht="38.25" customHeight="1" x14ac:dyDescent="0.25">
      <c r="A763" s="37">
        <v>16</v>
      </c>
      <c r="B763" s="55" t="s">
        <v>826</v>
      </c>
      <c r="C763" s="55" t="s">
        <v>827</v>
      </c>
      <c r="D763" s="37"/>
      <c r="E763" s="26" t="s">
        <v>908</v>
      </c>
      <c r="F763" s="37"/>
      <c r="G763" s="56">
        <v>796</v>
      </c>
      <c r="H763" s="56" t="s">
        <v>231</v>
      </c>
      <c r="I763" s="36" t="s">
        <v>139</v>
      </c>
      <c r="J763" s="37"/>
      <c r="K763" s="37"/>
      <c r="L763" s="37">
        <v>50</v>
      </c>
      <c r="M763" s="37">
        <v>50</v>
      </c>
      <c r="N763" s="37">
        <v>50</v>
      </c>
      <c r="O763" s="37">
        <v>50</v>
      </c>
      <c r="P763" s="37">
        <v>50</v>
      </c>
      <c r="Q763" s="37">
        <v>50</v>
      </c>
      <c r="R763" s="37">
        <v>50</v>
      </c>
      <c r="S763" s="37">
        <v>50</v>
      </c>
      <c r="T763" s="37">
        <v>50</v>
      </c>
      <c r="U763" s="37">
        <v>50</v>
      </c>
      <c r="V763" s="37"/>
      <c r="W763" s="29">
        <f t="shared" si="35"/>
        <v>500</v>
      </c>
      <c r="X763" s="37"/>
      <c r="Y763" s="38">
        <v>122.35</v>
      </c>
      <c r="Z763" s="38">
        <f t="shared" si="36"/>
        <v>63499.65</v>
      </c>
      <c r="AA763" s="37"/>
      <c r="AB763" s="32" t="s">
        <v>86</v>
      </c>
      <c r="AC763" s="35" t="s">
        <v>142</v>
      </c>
      <c r="AD763" s="36" t="s">
        <v>120</v>
      </c>
      <c r="AE763" s="36"/>
      <c r="AF763" s="35" t="s">
        <v>144</v>
      </c>
      <c r="AG763" s="35" t="s">
        <v>1322</v>
      </c>
      <c r="AH763" s="39" t="s">
        <v>230</v>
      </c>
      <c r="AI763" s="36" t="s">
        <v>141</v>
      </c>
    </row>
    <row r="764" spans="1:35" s="34" customFormat="1" ht="38.25" customHeight="1" x14ac:dyDescent="0.25">
      <c r="A764" s="37">
        <v>17</v>
      </c>
      <c r="B764" s="54" t="s">
        <v>234</v>
      </c>
      <c r="C764" s="54" t="s">
        <v>235</v>
      </c>
      <c r="D764" s="37"/>
      <c r="E764" s="26" t="s">
        <v>407</v>
      </c>
      <c r="F764" s="37"/>
      <c r="G764" s="81">
        <v>796</v>
      </c>
      <c r="H764" s="81" t="s">
        <v>231</v>
      </c>
      <c r="I764" s="27" t="s">
        <v>139</v>
      </c>
      <c r="J764" s="37"/>
      <c r="K764" s="37"/>
      <c r="L764" s="37"/>
      <c r="M764" s="37"/>
      <c r="N764" s="37"/>
      <c r="O764" s="37"/>
      <c r="P764" s="37"/>
      <c r="Q764" s="37">
        <v>8</v>
      </c>
      <c r="R764" s="37"/>
      <c r="S764" s="37"/>
      <c r="T764" s="37"/>
      <c r="U764" s="37"/>
      <c r="V764" s="37"/>
      <c r="W764" s="29">
        <f t="shared" si="35"/>
        <v>8</v>
      </c>
      <c r="X764" s="37"/>
      <c r="Y764" s="38">
        <v>161.66999999999999</v>
      </c>
      <c r="Z764" s="38">
        <f>Y764*W764*1.038</f>
        <v>1342.5076799999999</v>
      </c>
      <c r="AA764" s="37"/>
      <c r="AB764" s="32" t="s">
        <v>86</v>
      </c>
      <c r="AC764" s="25" t="s">
        <v>142</v>
      </c>
      <c r="AD764" s="27" t="s">
        <v>120</v>
      </c>
      <c r="AE764" s="27"/>
      <c r="AF764" s="25" t="s">
        <v>144</v>
      </c>
      <c r="AG764" s="25" t="s">
        <v>1323</v>
      </c>
      <c r="AH764" s="33" t="s">
        <v>236</v>
      </c>
      <c r="AI764" s="27" t="s">
        <v>141</v>
      </c>
    </row>
    <row r="765" spans="1:35" s="34" customFormat="1" ht="38.25" customHeight="1" x14ac:dyDescent="0.25">
      <c r="A765" s="37">
        <v>17</v>
      </c>
      <c r="B765" s="54" t="s">
        <v>234</v>
      </c>
      <c r="C765" s="54" t="s">
        <v>235</v>
      </c>
      <c r="D765" s="37"/>
      <c r="E765" s="26" t="s">
        <v>408</v>
      </c>
      <c r="F765" s="37"/>
      <c r="G765" s="81">
        <v>796</v>
      </c>
      <c r="H765" s="81" t="s">
        <v>231</v>
      </c>
      <c r="I765" s="27" t="s">
        <v>139</v>
      </c>
      <c r="J765" s="37"/>
      <c r="K765" s="37"/>
      <c r="L765" s="37"/>
      <c r="M765" s="37"/>
      <c r="N765" s="37"/>
      <c r="O765" s="37"/>
      <c r="P765" s="37"/>
      <c r="Q765" s="37">
        <v>10</v>
      </c>
      <c r="R765" s="37"/>
      <c r="S765" s="37"/>
      <c r="T765" s="37"/>
      <c r="U765" s="37"/>
      <c r="V765" s="37"/>
      <c r="W765" s="29">
        <f t="shared" si="35"/>
        <v>10</v>
      </c>
      <c r="X765" s="37"/>
      <c r="Y765" s="38">
        <v>1084.17</v>
      </c>
      <c r="Z765" s="38">
        <f t="shared" ref="Z765:Z769" si="37">Y765*W765*1.038</f>
        <v>11253.684600000001</v>
      </c>
      <c r="AA765" s="37"/>
      <c r="AB765" s="32" t="s">
        <v>86</v>
      </c>
      <c r="AC765" s="25" t="s">
        <v>142</v>
      </c>
      <c r="AD765" s="27" t="s">
        <v>120</v>
      </c>
      <c r="AE765" s="27"/>
      <c r="AF765" s="25" t="s">
        <v>144</v>
      </c>
      <c r="AG765" s="25" t="s">
        <v>1323</v>
      </c>
      <c r="AH765" s="33" t="s">
        <v>236</v>
      </c>
      <c r="AI765" s="27" t="s">
        <v>141</v>
      </c>
    </row>
    <row r="766" spans="1:35" s="34" customFormat="1" ht="38.25" customHeight="1" x14ac:dyDescent="0.25">
      <c r="A766" s="37">
        <v>17</v>
      </c>
      <c r="B766" s="54" t="s">
        <v>234</v>
      </c>
      <c r="C766" s="54" t="s">
        <v>235</v>
      </c>
      <c r="D766" s="37"/>
      <c r="E766" s="26" t="s">
        <v>409</v>
      </c>
      <c r="F766" s="37"/>
      <c r="G766" s="81">
        <v>796</v>
      </c>
      <c r="H766" s="81" t="s">
        <v>231</v>
      </c>
      <c r="I766" s="27" t="s">
        <v>139</v>
      </c>
      <c r="J766" s="37"/>
      <c r="K766" s="37"/>
      <c r="L766" s="37"/>
      <c r="M766" s="37"/>
      <c r="N766" s="37"/>
      <c r="O766" s="37"/>
      <c r="P766" s="37"/>
      <c r="Q766" s="37">
        <v>10</v>
      </c>
      <c r="R766" s="37"/>
      <c r="S766" s="37"/>
      <c r="T766" s="37"/>
      <c r="U766" s="37"/>
      <c r="V766" s="37"/>
      <c r="W766" s="29">
        <f t="shared" si="35"/>
        <v>10</v>
      </c>
      <c r="X766" s="37"/>
      <c r="Y766" s="38">
        <v>1390</v>
      </c>
      <c r="Z766" s="38">
        <f t="shared" si="37"/>
        <v>14428.2</v>
      </c>
      <c r="AA766" s="37"/>
      <c r="AB766" s="32" t="s">
        <v>86</v>
      </c>
      <c r="AC766" s="25" t="s">
        <v>142</v>
      </c>
      <c r="AD766" s="27" t="s">
        <v>120</v>
      </c>
      <c r="AE766" s="27"/>
      <c r="AF766" s="25" t="s">
        <v>144</v>
      </c>
      <c r="AG766" s="25" t="s">
        <v>1323</v>
      </c>
      <c r="AH766" s="33" t="s">
        <v>236</v>
      </c>
      <c r="AI766" s="27" t="s">
        <v>141</v>
      </c>
    </row>
    <row r="767" spans="1:35" s="34" customFormat="1" ht="38.25" customHeight="1" x14ac:dyDescent="0.25">
      <c r="A767" s="37">
        <v>17</v>
      </c>
      <c r="B767" s="54" t="s">
        <v>234</v>
      </c>
      <c r="C767" s="54" t="s">
        <v>235</v>
      </c>
      <c r="D767" s="37"/>
      <c r="E767" s="26" t="s">
        <v>410</v>
      </c>
      <c r="F767" s="37"/>
      <c r="G767" s="81">
        <v>796</v>
      </c>
      <c r="H767" s="81" t="s">
        <v>231</v>
      </c>
      <c r="I767" s="27" t="s">
        <v>139</v>
      </c>
      <c r="J767" s="37"/>
      <c r="K767" s="37"/>
      <c r="L767" s="37"/>
      <c r="M767" s="37"/>
      <c r="N767" s="37"/>
      <c r="O767" s="37"/>
      <c r="P767" s="37"/>
      <c r="Q767" s="37">
        <v>5</v>
      </c>
      <c r="R767" s="37"/>
      <c r="S767" s="37"/>
      <c r="T767" s="37"/>
      <c r="U767" s="37"/>
      <c r="V767" s="37"/>
      <c r="W767" s="29">
        <f t="shared" si="35"/>
        <v>5</v>
      </c>
      <c r="X767" s="37"/>
      <c r="Y767" s="38">
        <v>467.22</v>
      </c>
      <c r="Z767" s="38">
        <f t="shared" si="37"/>
        <v>2424.8718000000003</v>
      </c>
      <c r="AA767" s="37"/>
      <c r="AB767" s="32" t="s">
        <v>86</v>
      </c>
      <c r="AC767" s="25" t="s">
        <v>142</v>
      </c>
      <c r="AD767" s="27" t="s">
        <v>120</v>
      </c>
      <c r="AE767" s="27"/>
      <c r="AF767" s="25" t="s">
        <v>144</v>
      </c>
      <c r="AG767" s="25" t="s">
        <v>1323</v>
      </c>
      <c r="AH767" s="33" t="s">
        <v>236</v>
      </c>
      <c r="AI767" s="27" t="s">
        <v>141</v>
      </c>
    </row>
    <row r="768" spans="1:35" s="34" customFormat="1" ht="38.25" customHeight="1" x14ac:dyDescent="0.25">
      <c r="A768" s="37">
        <v>17</v>
      </c>
      <c r="B768" s="54" t="s">
        <v>234</v>
      </c>
      <c r="C768" s="54" t="s">
        <v>235</v>
      </c>
      <c r="D768" s="37"/>
      <c r="E768" s="26" t="s">
        <v>411</v>
      </c>
      <c r="F768" s="37"/>
      <c r="G768" s="81">
        <v>796</v>
      </c>
      <c r="H768" s="81" t="s">
        <v>231</v>
      </c>
      <c r="I768" s="27" t="s">
        <v>139</v>
      </c>
      <c r="J768" s="37"/>
      <c r="K768" s="37"/>
      <c r="L768" s="37"/>
      <c r="M768" s="37"/>
      <c r="N768" s="37"/>
      <c r="O768" s="37"/>
      <c r="P768" s="37"/>
      <c r="Q768" s="37">
        <v>8</v>
      </c>
      <c r="R768" s="37"/>
      <c r="S768" s="37"/>
      <c r="T768" s="37"/>
      <c r="U768" s="37"/>
      <c r="V768" s="37"/>
      <c r="W768" s="29">
        <f t="shared" si="35"/>
        <v>8</v>
      </c>
      <c r="X768" s="37"/>
      <c r="Y768" s="38">
        <v>1213.8900000000001</v>
      </c>
      <c r="Z768" s="38">
        <f t="shared" si="37"/>
        <v>10080.142560000002</v>
      </c>
      <c r="AA768" s="37"/>
      <c r="AB768" s="32" t="s">
        <v>86</v>
      </c>
      <c r="AC768" s="25" t="s">
        <v>142</v>
      </c>
      <c r="AD768" s="27" t="s">
        <v>120</v>
      </c>
      <c r="AE768" s="27"/>
      <c r="AF768" s="25" t="s">
        <v>144</v>
      </c>
      <c r="AG768" s="25" t="s">
        <v>1323</v>
      </c>
      <c r="AH768" s="33" t="s">
        <v>236</v>
      </c>
      <c r="AI768" s="27" t="s">
        <v>141</v>
      </c>
    </row>
    <row r="769" spans="1:35" s="34" customFormat="1" ht="38.25" customHeight="1" x14ac:dyDescent="0.25">
      <c r="A769" s="37">
        <v>17</v>
      </c>
      <c r="B769" s="54" t="s">
        <v>234</v>
      </c>
      <c r="C769" s="54" t="s">
        <v>235</v>
      </c>
      <c r="D769" s="37"/>
      <c r="E769" s="26" t="s">
        <v>412</v>
      </c>
      <c r="F769" s="37"/>
      <c r="G769" s="81">
        <v>796</v>
      </c>
      <c r="H769" s="81" t="s">
        <v>231</v>
      </c>
      <c r="I769" s="27" t="s">
        <v>139</v>
      </c>
      <c r="J769" s="37"/>
      <c r="K769" s="37"/>
      <c r="L769" s="37"/>
      <c r="M769" s="37"/>
      <c r="N769" s="37"/>
      <c r="O769" s="37"/>
      <c r="P769" s="37"/>
      <c r="Q769" s="37">
        <v>3</v>
      </c>
      <c r="R769" s="37"/>
      <c r="S769" s="37"/>
      <c r="T769" s="37"/>
      <c r="U769" s="37"/>
      <c r="V769" s="37"/>
      <c r="W769" s="29">
        <f t="shared" si="35"/>
        <v>3</v>
      </c>
      <c r="X769" s="37"/>
      <c r="Y769" s="38">
        <v>1198.33</v>
      </c>
      <c r="Z769" s="38">
        <f t="shared" si="37"/>
        <v>3731.59962</v>
      </c>
      <c r="AA769" s="37"/>
      <c r="AB769" s="32" t="s">
        <v>86</v>
      </c>
      <c r="AC769" s="25" t="s">
        <v>142</v>
      </c>
      <c r="AD769" s="27" t="s">
        <v>120</v>
      </c>
      <c r="AE769" s="27"/>
      <c r="AF769" s="25" t="s">
        <v>144</v>
      </c>
      <c r="AG769" s="25" t="s">
        <v>1323</v>
      </c>
      <c r="AH769" s="33" t="s">
        <v>236</v>
      </c>
      <c r="AI769" s="27" t="s">
        <v>141</v>
      </c>
    </row>
    <row r="770" spans="1:35" s="34" customFormat="1" ht="38.25" customHeight="1" x14ac:dyDescent="0.25">
      <c r="A770" s="37">
        <v>18</v>
      </c>
      <c r="B770" s="55" t="s">
        <v>238</v>
      </c>
      <c r="C770" s="55" t="s">
        <v>239</v>
      </c>
      <c r="D770" s="37"/>
      <c r="E770" s="26" t="s">
        <v>237</v>
      </c>
      <c r="F770" s="37"/>
      <c r="G770" s="56">
        <v>796</v>
      </c>
      <c r="H770" s="56" t="s">
        <v>231</v>
      </c>
      <c r="I770" s="27" t="s">
        <v>139</v>
      </c>
      <c r="J770" s="37"/>
      <c r="K770" s="37">
        <v>419.09160000000003</v>
      </c>
      <c r="L770" s="37">
        <v>419.09160000000003</v>
      </c>
      <c r="M770" s="37">
        <v>419.09160000000003</v>
      </c>
      <c r="N770" s="37">
        <v>419.09160000000003</v>
      </c>
      <c r="O770" s="37">
        <v>419.09160000000003</v>
      </c>
      <c r="P770" s="37">
        <v>419.09160000000003</v>
      </c>
      <c r="Q770" s="37">
        <v>419.09160000000003</v>
      </c>
      <c r="R770" s="37">
        <v>419.09160000000003</v>
      </c>
      <c r="S770" s="37">
        <v>419.09160000000003</v>
      </c>
      <c r="T770" s="37">
        <v>419.09160000000003</v>
      </c>
      <c r="U770" s="37">
        <v>419.0915</v>
      </c>
      <c r="V770" s="37">
        <v>419.0915</v>
      </c>
      <c r="W770" s="29">
        <f>SUM(J770:V770)</f>
        <v>5029.099000000002</v>
      </c>
      <c r="X770" s="37"/>
      <c r="Y770" s="38">
        <f>'[9]Расчет НМЦД'!$E$12</f>
        <v>35.791699999999999</v>
      </c>
      <c r="Z770" s="38">
        <f>Y770*W770</f>
        <v>180000.00267830005</v>
      </c>
      <c r="AA770" s="37"/>
      <c r="AB770" s="32" t="s">
        <v>86</v>
      </c>
      <c r="AC770" s="25" t="s">
        <v>142</v>
      </c>
      <c r="AD770" s="27" t="s">
        <v>120</v>
      </c>
      <c r="AE770" s="27"/>
      <c r="AF770" s="25" t="s">
        <v>144</v>
      </c>
      <c r="AG770" s="25" t="s">
        <v>640</v>
      </c>
      <c r="AH770" s="33" t="s">
        <v>240</v>
      </c>
      <c r="AI770" s="27" t="s">
        <v>141</v>
      </c>
    </row>
    <row r="771" spans="1:35" s="34" customFormat="1" ht="38.25" customHeight="1" x14ac:dyDescent="0.25">
      <c r="A771" s="37">
        <v>19</v>
      </c>
      <c r="B771" s="55" t="s">
        <v>243</v>
      </c>
      <c r="C771" s="55" t="s">
        <v>244</v>
      </c>
      <c r="D771" s="37"/>
      <c r="E771" s="26" t="s">
        <v>242</v>
      </c>
      <c r="F771" s="37"/>
      <c r="G771" s="56">
        <v>796</v>
      </c>
      <c r="H771" s="56" t="s">
        <v>231</v>
      </c>
      <c r="I771" s="27" t="s">
        <v>139</v>
      </c>
      <c r="J771" s="37"/>
      <c r="K771" s="37">
        <v>4110</v>
      </c>
      <c r="L771" s="37">
        <v>4110</v>
      </c>
      <c r="M771" s="37">
        <v>4110</v>
      </c>
      <c r="N771" s="37">
        <v>4110</v>
      </c>
      <c r="O771" s="37">
        <v>4110</v>
      </c>
      <c r="P771" s="37">
        <v>4110</v>
      </c>
      <c r="Q771" s="37">
        <v>4110</v>
      </c>
      <c r="R771" s="37">
        <v>4110</v>
      </c>
      <c r="S771" s="37">
        <v>4110</v>
      </c>
      <c r="T771" s="37">
        <v>4110</v>
      </c>
      <c r="U771" s="37">
        <v>4110</v>
      </c>
      <c r="V771" s="37">
        <v>4110</v>
      </c>
      <c r="W771" s="29">
        <f t="shared" ref="W771:W789" si="38">SUM(J771:V771)</f>
        <v>49320</v>
      </c>
      <c r="X771" s="37"/>
      <c r="Y771" s="38">
        <f>W771</f>
        <v>49320</v>
      </c>
      <c r="Z771" s="38">
        <f>Y771</f>
        <v>49320</v>
      </c>
      <c r="AA771" s="37"/>
      <c r="AB771" s="32" t="s">
        <v>84</v>
      </c>
      <c r="AC771" s="25" t="s">
        <v>246</v>
      </c>
      <c r="AD771" s="27" t="s">
        <v>120</v>
      </c>
      <c r="AE771" s="27"/>
      <c r="AF771" s="25" t="s">
        <v>144</v>
      </c>
      <c r="AG771" s="25" t="s">
        <v>705</v>
      </c>
      <c r="AH771" s="33" t="s">
        <v>241</v>
      </c>
      <c r="AI771" s="27" t="s">
        <v>141</v>
      </c>
    </row>
    <row r="772" spans="1:35" s="34" customFormat="1" ht="38.25" customHeight="1" x14ac:dyDescent="0.25">
      <c r="A772" s="37">
        <v>20</v>
      </c>
      <c r="B772" s="55" t="s">
        <v>574</v>
      </c>
      <c r="C772" s="55" t="s">
        <v>248</v>
      </c>
      <c r="D772" s="37"/>
      <c r="E772" s="58" t="s">
        <v>247</v>
      </c>
      <c r="F772" s="37"/>
      <c r="G772" s="56">
        <v>796</v>
      </c>
      <c r="H772" s="56" t="s">
        <v>231</v>
      </c>
      <c r="I772" s="27" t="s">
        <v>139</v>
      </c>
      <c r="J772" s="37"/>
      <c r="K772" s="37">
        <v>2208.1999999999998</v>
      </c>
      <c r="L772" s="37">
        <v>2208.1999999999998</v>
      </c>
      <c r="M772" s="37">
        <v>2208.1999999999998</v>
      </c>
      <c r="N772" s="37">
        <v>2208.1999999999998</v>
      </c>
      <c r="O772" s="37">
        <v>2208.1999999999998</v>
      </c>
      <c r="P772" s="37">
        <v>2208.1999999999998</v>
      </c>
      <c r="Q772" s="37">
        <v>2208.1999999999998</v>
      </c>
      <c r="R772" s="37">
        <v>2208.1999999999998</v>
      </c>
      <c r="S772" s="37">
        <v>2208.1999999999998</v>
      </c>
      <c r="T772" s="37">
        <v>2208.1999999999998</v>
      </c>
      <c r="U772" s="37">
        <v>2208.1999999999998</v>
      </c>
      <c r="V772" s="37">
        <v>2208.2399999999998</v>
      </c>
      <c r="W772" s="29">
        <f t="shared" si="38"/>
        <v>26498.440000000002</v>
      </c>
      <c r="X772" s="37"/>
      <c r="Y772" s="38">
        <f>W772</f>
        <v>26498.440000000002</v>
      </c>
      <c r="Z772" s="38">
        <f>Y772</f>
        <v>26498.440000000002</v>
      </c>
      <c r="AA772" s="37"/>
      <c r="AB772" s="32" t="s">
        <v>84</v>
      </c>
      <c r="AC772" s="25" t="s">
        <v>246</v>
      </c>
      <c r="AD772" s="27" t="s">
        <v>120</v>
      </c>
      <c r="AE772" s="27"/>
      <c r="AF772" s="25" t="s">
        <v>144</v>
      </c>
      <c r="AG772" s="25" t="s">
        <v>598</v>
      </c>
      <c r="AH772" s="33" t="s">
        <v>245</v>
      </c>
      <c r="AI772" s="27" t="s">
        <v>141</v>
      </c>
    </row>
    <row r="773" spans="1:35" s="34" customFormat="1" ht="38.25" customHeight="1" x14ac:dyDescent="0.25">
      <c r="A773" s="37">
        <v>21</v>
      </c>
      <c r="B773" s="55" t="s">
        <v>258</v>
      </c>
      <c r="C773" s="55" t="s">
        <v>259</v>
      </c>
      <c r="D773" s="37"/>
      <c r="E773" s="26" t="s">
        <v>661</v>
      </c>
      <c r="F773" s="37"/>
      <c r="G773" s="56">
        <v>796</v>
      </c>
      <c r="H773" s="56" t="s">
        <v>231</v>
      </c>
      <c r="I773" s="27" t="s">
        <v>139</v>
      </c>
      <c r="J773" s="37"/>
      <c r="K773" s="37"/>
      <c r="L773" s="37">
        <v>3</v>
      </c>
      <c r="M773" s="37">
        <v>3</v>
      </c>
      <c r="N773" s="37">
        <v>3</v>
      </c>
      <c r="O773" s="37">
        <v>3</v>
      </c>
      <c r="P773" s="37">
        <v>3</v>
      </c>
      <c r="Q773" s="37">
        <v>3</v>
      </c>
      <c r="R773" s="37">
        <v>3</v>
      </c>
      <c r="S773" s="37">
        <v>3</v>
      </c>
      <c r="T773" s="37">
        <v>3</v>
      </c>
      <c r="U773" s="37">
        <v>3</v>
      </c>
      <c r="V773" s="37"/>
      <c r="W773" s="29">
        <f t="shared" si="38"/>
        <v>30</v>
      </c>
      <c r="X773" s="37"/>
      <c r="Y773" s="38">
        <v>585</v>
      </c>
      <c r="Z773" s="96">
        <f>Y773*W773*1.038</f>
        <v>18216.900000000001</v>
      </c>
      <c r="AA773" s="37"/>
      <c r="AB773" s="32" t="s">
        <v>86</v>
      </c>
      <c r="AC773" s="25" t="s">
        <v>142</v>
      </c>
      <c r="AD773" s="27" t="s">
        <v>120</v>
      </c>
      <c r="AE773" s="27"/>
      <c r="AF773" s="25" t="s">
        <v>144</v>
      </c>
      <c r="AG773" s="25" t="s">
        <v>1208</v>
      </c>
      <c r="AH773" s="33" t="s">
        <v>260</v>
      </c>
      <c r="AI773" s="27" t="s">
        <v>141</v>
      </c>
    </row>
    <row r="774" spans="1:35" s="34" customFormat="1" ht="38.25" customHeight="1" x14ac:dyDescent="0.25">
      <c r="A774" s="37">
        <v>21</v>
      </c>
      <c r="B774" s="55" t="s">
        <v>258</v>
      </c>
      <c r="C774" s="55" t="s">
        <v>259</v>
      </c>
      <c r="D774" s="37"/>
      <c r="E774" s="26" t="s">
        <v>662</v>
      </c>
      <c r="F774" s="37"/>
      <c r="G774" s="56">
        <v>796</v>
      </c>
      <c r="H774" s="56" t="s">
        <v>231</v>
      </c>
      <c r="I774" s="27" t="s">
        <v>139</v>
      </c>
      <c r="J774" s="37"/>
      <c r="K774" s="37">
        <v>17.5</v>
      </c>
      <c r="L774" s="37">
        <v>17.5</v>
      </c>
      <c r="M774" s="37">
        <v>17.5</v>
      </c>
      <c r="N774" s="37">
        <v>17.5</v>
      </c>
      <c r="O774" s="37">
        <v>17.5</v>
      </c>
      <c r="P774" s="37">
        <v>17.5</v>
      </c>
      <c r="Q774" s="37">
        <v>17.5</v>
      </c>
      <c r="R774" s="37">
        <v>17.5</v>
      </c>
      <c r="S774" s="37">
        <v>17.5</v>
      </c>
      <c r="T774" s="37">
        <v>17.5</v>
      </c>
      <c r="U774" s="37">
        <v>17.5</v>
      </c>
      <c r="V774" s="37">
        <v>17.5</v>
      </c>
      <c r="W774" s="29">
        <f t="shared" si="38"/>
        <v>210</v>
      </c>
      <c r="X774" s="37"/>
      <c r="Y774" s="38">
        <v>36.44</v>
      </c>
      <c r="Z774" s="96">
        <f t="shared" ref="Z774:Z806" si="39">Y774*W774*1.038</f>
        <v>7943.1912000000002</v>
      </c>
      <c r="AA774" s="37"/>
      <c r="AB774" s="32" t="s">
        <v>86</v>
      </c>
      <c r="AC774" s="25" t="s">
        <v>142</v>
      </c>
      <c r="AD774" s="27" t="s">
        <v>120</v>
      </c>
      <c r="AE774" s="27"/>
      <c r="AF774" s="25" t="s">
        <v>144</v>
      </c>
      <c r="AG774" s="25" t="s">
        <v>1208</v>
      </c>
      <c r="AH774" s="33" t="s">
        <v>260</v>
      </c>
      <c r="AI774" s="27" t="s">
        <v>141</v>
      </c>
    </row>
    <row r="775" spans="1:35" s="34" customFormat="1" ht="38.25" customHeight="1" x14ac:dyDescent="0.25">
      <c r="A775" s="37">
        <v>21</v>
      </c>
      <c r="B775" s="55" t="s">
        <v>258</v>
      </c>
      <c r="C775" s="55" t="s">
        <v>259</v>
      </c>
      <c r="D775" s="37"/>
      <c r="E775" s="26" t="s">
        <v>249</v>
      </c>
      <c r="F775" s="37"/>
      <c r="G775" s="56">
        <v>796</v>
      </c>
      <c r="H775" s="56" t="s">
        <v>231</v>
      </c>
      <c r="I775" s="27" t="s">
        <v>139</v>
      </c>
      <c r="J775" s="37"/>
      <c r="K775" s="37">
        <v>19.170000000000002</v>
      </c>
      <c r="L775" s="37">
        <v>19.170000000000002</v>
      </c>
      <c r="M775" s="37">
        <v>19.170000000000002</v>
      </c>
      <c r="N775" s="37">
        <v>19.170000000000002</v>
      </c>
      <c r="O775" s="37">
        <v>19.170000000000002</v>
      </c>
      <c r="P775" s="37">
        <v>19.170000000000002</v>
      </c>
      <c r="Q775" s="37">
        <v>19.170000000000002</v>
      </c>
      <c r="R775" s="37">
        <v>19.170000000000002</v>
      </c>
      <c r="S775" s="37">
        <v>19.170000000000002</v>
      </c>
      <c r="T775" s="37">
        <v>19.170000000000002</v>
      </c>
      <c r="U775" s="37">
        <v>19.170000000000002</v>
      </c>
      <c r="V775" s="37">
        <v>19.13</v>
      </c>
      <c r="W775" s="29">
        <f t="shared" ref="W775:W776" si="40">SUM(J775:V775)</f>
        <v>230.00000000000006</v>
      </c>
      <c r="X775" s="37"/>
      <c r="Y775" s="38">
        <v>28.33</v>
      </c>
      <c r="Z775" s="96">
        <f t="shared" si="39"/>
        <v>6763.5042000000021</v>
      </c>
      <c r="AA775" s="37"/>
      <c r="AB775" s="32" t="s">
        <v>86</v>
      </c>
      <c r="AC775" s="25" t="s">
        <v>142</v>
      </c>
      <c r="AD775" s="27" t="s">
        <v>120</v>
      </c>
      <c r="AE775" s="27"/>
      <c r="AF775" s="25" t="s">
        <v>144</v>
      </c>
      <c r="AG775" s="25" t="s">
        <v>1208</v>
      </c>
      <c r="AH775" s="33" t="s">
        <v>260</v>
      </c>
      <c r="AI775" s="27" t="s">
        <v>141</v>
      </c>
    </row>
    <row r="776" spans="1:35" s="34" customFormat="1" ht="38.25" customHeight="1" x14ac:dyDescent="0.25">
      <c r="A776" s="37">
        <v>21</v>
      </c>
      <c r="B776" s="55" t="s">
        <v>258</v>
      </c>
      <c r="C776" s="55" t="s">
        <v>259</v>
      </c>
      <c r="D776" s="37"/>
      <c r="E776" s="26" t="s">
        <v>663</v>
      </c>
      <c r="F776" s="37"/>
      <c r="G776" s="56">
        <v>796</v>
      </c>
      <c r="H776" s="56" t="s">
        <v>231</v>
      </c>
      <c r="I776" s="27" t="s">
        <v>139</v>
      </c>
      <c r="J776" s="37"/>
      <c r="K776" s="37">
        <v>41.67</v>
      </c>
      <c r="L776" s="37">
        <v>41.67</v>
      </c>
      <c r="M776" s="37">
        <v>41.67</v>
      </c>
      <c r="N776" s="37">
        <v>41.67</v>
      </c>
      <c r="O776" s="37">
        <v>41.67</v>
      </c>
      <c r="P776" s="37">
        <v>41.67</v>
      </c>
      <c r="Q776" s="37">
        <v>41.67</v>
      </c>
      <c r="R776" s="37">
        <v>41.67</v>
      </c>
      <c r="S776" s="37">
        <v>41.67</v>
      </c>
      <c r="T776" s="37">
        <v>41.67</v>
      </c>
      <c r="U776" s="37">
        <v>41.67</v>
      </c>
      <c r="V776" s="37">
        <v>41.63</v>
      </c>
      <c r="W776" s="29">
        <f t="shared" si="40"/>
        <v>500.00000000000011</v>
      </c>
      <c r="X776" s="37"/>
      <c r="Y776" s="38">
        <v>49.28</v>
      </c>
      <c r="Z776" s="96">
        <f t="shared" si="39"/>
        <v>25576.320000000007</v>
      </c>
      <c r="AA776" s="37"/>
      <c r="AB776" s="32" t="s">
        <v>86</v>
      </c>
      <c r="AC776" s="25" t="s">
        <v>142</v>
      </c>
      <c r="AD776" s="27" t="s">
        <v>120</v>
      </c>
      <c r="AE776" s="27"/>
      <c r="AF776" s="25" t="s">
        <v>144</v>
      </c>
      <c r="AG776" s="25" t="s">
        <v>1208</v>
      </c>
      <c r="AH776" s="33" t="s">
        <v>260</v>
      </c>
      <c r="AI776" s="27" t="s">
        <v>141</v>
      </c>
    </row>
    <row r="777" spans="1:35" s="34" customFormat="1" ht="38.25" customHeight="1" x14ac:dyDescent="0.25">
      <c r="A777" s="37">
        <v>21</v>
      </c>
      <c r="B777" s="55" t="s">
        <v>258</v>
      </c>
      <c r="C777" s="55" t="s">
        <v>259</v>
      </c>
      <c r="D777" s="37"/>
      <c r="E777" s="26" t="s">
        <v>664</v>
      </c>
      <c r="F777" s="37"/>
      <c r="G777" s="56">
        <v>796</v>
      </c>
      <c r="H777" s="56" t="s">
        <v>231</v>
      </c>
      <c r="I777" s="27" t="s">
        <v>139</v>
      </c>
      <c r="J777" s="37"/>
      <c r="K777" s="37">
        <v>41.67</v>
      </c>
      <c r="L777" s="37">
        <v>41.67</v>
      </c>
      <c r="M777" s="37">
        <v>41.67</v>
      </c>
      <c r="N777" s="37">
        <v>41.67</v>
      </c>
      <c r="O777" s="37">
        <v>41.67</v>
      </c>
      <c r="P777" s="37">
        <v>41.67</v>
      </c>
      <c r="Q777" s="37">
        <v>41.67</v>
      </c>
      <c r="R777" s="37">
        <v>41.67</v>
      </c>
      <c r="S777" s="37">
        <v>41.67</v>
      </c>
      <c r="T777" s="37">
        <v>41.67</v>
      </c>
      <c r="U777" s="37">
        <v>41.67</v>
      </c>
      <c r="V777" s="37">
        <v>41.63</v>
      </c>
      <c r="W777" s="29">
        <f t="shared" si="38"/>
        <v>500.00000000000011</v>
      </c>
      <c r="X777" s="37"/>
      <c r="Y777" s="38">
        <v>56.11</v>
      </c>
      <c r="Z777" s="96">
        <f t="shared" si="39"/>
        <v>29121.090000000007</v>
      </c>
      <c r="AA777" s="37"/>
      <c r="AB777" s="32" t="s">
        <v>86</v>
      </c>
      <c r="AC777" s="25" t="s">
        <v>142</v>
      </c>
      <c r="AD777" s="27" t="s">
        <v>120</v>
      </c>
      <c r="AE777" s="27"/>
      <c r="AF777" s="25" t="s">
        <v>144</v>
      </c>
      <c r="AG777" s="25" t="s">
        <v>1208</v>
      </c>
      <c r="AH777" s="33" t="s">
        <v>260</v>
      </c>
      <c r="AI777" s="27" t="s">
        <v>141</v>
      </c>
    </row>
    <row r="778" spans="1:35" s="34" customFormat="1" ht="38.25" customHeight="1" x14ac:dyDescent="0.25">
      <c r="A778" s="37">
        <v>21</v>
      </c>
      <c r="B778" s="55" t="s">
        <v>258</v>
      </c>
      <c r="C778" s="55" t="s">
        <v>259</v>
      </c>
      <c r="D778" s="37"/>
      <c r="E778" s="26" t="s">
        <v>250</v>
      </c>
      <c r="F778" s="37"/>
      <c r="G778" s="56">
        <v>796</v>
      </c>
      <c r="H778" s="56" t="s">
        <v>231</v>
      </c>
      <c r="I778" s="27" t="s">
        <v>139</v>
      </c>
      <c r="J778" s="37"/>
      <c r="K778" s="37">
        <v>5.83</v>
      </c>
      <c r="L778" s="37">
        <v>5.83</v>
      </c>
      <c r="M778" s="37">
        <v>5.83</v>
      </c>
      <c r="N778" s="37">
        <v>5.83</v>
      </c>
      <c r="O778" s="37">
        <v>5.83</v>
      </c>
      <c r="P778" s="37">
        <v>5.83</v>
      </c>
      <c r="Q778" s="37">
        <v>5.83</v>
      </c>
      <c r="R778" s="37">
        <v>5.83</v>
      </c>
      <c r="S778" s="37">
        <v>5.83</v>
      </c>
      <c r="T778" s="37">
        <v>5.83</v>
      </c>
      <c r="U778" s="37">
        <v>5.83</v>
      </c>
      <c r="V778" s="37">
        <v>5.87</v>
      </c>
      <c r="W778" s="29">
        <f t="shared" si="38"/>
        <v>70</v>
      </c>
      <c r="X778" s="37"/>
      <c r="Y778" s="38">
        <v>41.39</v>
      </c>
      <c r="Z778" s="96">
        <f t="shared" si="39"/>
        <v>3007.3974000000003</v>
      </c>
      <c r="AA778" s="37"/>
      <c r="AB778" s="32" t="s">
        <v>86</v>
      </c>
      <c r="AC778" s="25" t="s">
        <v>142</v>
      </c>
      <c r="AD778" s="27" t="s">
        <v>120</v>
      </c>
      <c r="AE778" s="27"/>
      <c r="AF778" s="25" t="s">
        <v>144</v>
      </c>
      <c r="AG778" s="25" t="s">
        <v>1208</v>
      </c>
      <c r="AH778" s="33" t="s">
        <v>260</v>
      </c>
      <c r="AI778" s="27" t="s">
        <v>141</v>
      </c>
    </row>
    <row r="779" spans="1:35" s="34" customFormat="1" ht="38.25" customHeight="1" x14ac:dyDescent="0.25">
      <c r="A779" s="37">
        <v>21</v>
      </c>
      <c r="B779" s="55" t="s">
        <v>258</v>
      </c>
      <c r="C779" s="55" t="s">
        <v>259</v>
      </c>
      <c r="D779" s="37"/>
      <c r="E779" s="26" t="s">
        <v>665</v>
      </c>
      <c r="F779" s="37"/>
      <c r="G779" s="56">
        <v>796</v>
      </c>
      <c r="H779" s="56" t="s">
        <v>231</v>
      </c>
      <c r="I779" s="27" t="s">
        <v>139</v>
      </c>
      <c r="J779" s="37"/>
      <c r="K779" s="37">
        <v>12.5</v>
      </c>
      <c r="L779" s="37">
        <v>12.5</v>
      </c>
      <c r="M779" s="37">
        <v>12.5</v>
      </c>
      <c r="N779" s="37">
        <v>12.5</v>
      </c>
      <c r="O779" s="37">
        <v>12.5</v>
      </c>
      <c r="P779" s="37">
        <v>12.5</v>
      </c>
      <c r="Q779" s="37">
        <v>12.5</v>
      </c>
      <c r="R779" s="37">
        <v>12.5</v>
      </c>
      <c r="S779" s="37">
        <v>12.5</v>
      </c>
      <c r="T779" s="37">
        <v>12.5</v>
      </c>
      <c r="U779" s="37">
        <v>12.5</v>
      </c>
      <c r="V779" s="37">
        <v>12.5</v>
      </c>
      <c r="W779" s="29">
        <f t="shared" si="38"/>
        <v>150</v>
      </c>
      <c r="X779" s="37"/>
      <c r="Y779" s="38">
        <v>41.22</v>
      </c>
      <c r="Z779" s="96">
        <f t="shared" si="39"/>
        <v>6417.9540000000006</v>
      </c>
      <c r="AA779" s="37"/>
      <c r="AB779" s="32" t="s">
        <v>86</v>
      </c>
      <c r="AC779" s="25" t="s">
        <v>142</v>
      </c>
      <c r="AD779" s="27" t="s">
        <v>120</v>
      </c>
      <c r="AE779" s="27"/>
      <c r="AF779" s="25" t="s">
        <v>144</v>
      </c>
      <c r="AG779" s="25" t="s">
        <v>1208</v>
      </c>
      <c r="AH779" s="33" t="s">
        <v>260</v>
      </c>
      <c r="AI779" s="27" t="s">
        <v>141</v>
      </c>
    </row>
    <row r="780" spans="1:35" s="34" customFormat="1" ht="38.25" customHeight="1" x14ac:dyDescent="0.25">
      <c r="A780" s="37">
        <v>21</v>
      </c>
      <c r="B780" s="55" t="s">
        <v>258</v>
      </c>
      <c r="C780" s="55" t="s">
        <v>259</v>
      </c>
      <c r="D780" s="37"/>
      <c r="E780" s="26" t="s">
        <v>666</v>
      </c>
      <c r="F780" s="37"/>
      <c r="G780" s="56">
        <v>796</v>
      </c>
      <c r="H780" s="56" t="s">
        <v>231</v>
      </c>
      <c r="I780" s="27" t="s">
        <v>139</v>
      </c>
      <c r="J780" s="37"/>
      <c r="K780" s="37"/>
      <c r="L780" s="37">
        <v>1</v>
      </c>
      <c r="M780" s="37">
        <v>1</v>
      </c>
      <c r="N780" s="37">
        <v>1</v>
      </c>
      <c r="O780" s="37">
        <v>1</v>
      </c>
      <c r="P780" s="37">
        <v>1</v>
      </c>
      <c r="Q780" s="37">
        <v>1</v>
      </c>
      <c r="R780" s="37">
        <v>1</v>
      </c>
      <c r="S780" s="37">
        <v>1</v>
      </c>
      <c r="T780" s="37">
        <v>1</v>
      </c>
      <c r="U780" s="37">
        <v>1</v>
      </c>
      <c r="V780" s="37"/>
      <c r="W780" s="29">
        <f t="shared" si="38"/>
        <v>10</v>
      </c>
      <c r="X780" s="37"/>
      <c r="Y780" s="38">
        <v>49.5</v>
      </c>
      <c r="Z780" s="96">
        <f t="shared" si="39"/>
        <v>513.81000000000006</v>
      </c>
      <c r="AA780" s="37"/>
      <c r="AB780" s="32" t="s">
        <v>86</v>
      </c>
      <c r="AC780" s="25" t="s">
        <v>142</v>
      </c>
      <c r="AD780" s="27" t="s">
        <v>120</v>
      </c>
      <c r="AE780" s="27"/>
      <c r="AF780" s="25" t="s">
        <v>144</v>
      </c>
      <c r="AG780" s="25" t="s">
        <v>1208</v>
      </c>
      <c r="AH780" s="33" t="s">
        <v>260</v>
      </c>
      <c r="AI780" s="27" t="s">
        <v>141</v>
      </c>
    </row>
    <row r="781" spans="1:35" s="34" customFormat="1" ht="38.25" customHeight="1" x14ac:dyDescent="0.25">
      <c r="A781" s="37">
        <v>21</v>
      </c>
      <c r="B781" s="55" t="s">
        <v>258</v>
      </c>
      <c r="C781" s="55" t="s">
        <v>259</v>
      </c>
      <c r="D781" s="37"/>
      <c r="E781" s="26" t="s">
        <v>667</v>
      </c>
      <c r="F781" s="37"/>
      <c r="G781" s="56">
        <v>796</v>
      </c>
      <c r="H781" s="56" t="s">
        <v>231</v>
      </c>
      <c r="I781" s="27" t="s">
        <v>139</v>
      </c>
      <c r="J781" s="37"/>
      <c r="K781" s="37">
        <v>5</v>
      </c>
      <c r="L781" s="37">
        <v>5</v>
      </c>
      <c r="M781" s="37">
        <v>5</v>
      </c>
      <c r="N781" s="37">
        <v>5</v>
      </c>
      <c r="O781" s="37">
        <v>5</v>
      </c>
      <c r="P781" s="37">
        <v>5</v>
      </c>
      <c r="Q781" s="37">
        <v>5</v>
      </c>
      <c r="R781" s="37">
        <v>5</v>
      </c>
      <c r="S781" s="37">
        <v>5</v>
      </c>
      <c r="T781" s="37">
        <v>5</v>
      </c>
      <c r="U781" s="37">
        <v>5</v>
      </c>
      <c r="V781" s="37">
        <v>5</v>
      </c>
      <c r="W781" s="29">
        <f t="shared" si="38"/>
        <v>60</v>
      </c>
      <c r="X781" s="37"/>
      <c r="Y781" s="38">
        <v>58.33</v>
      </c>
      <c r="Z781" s="96">
        <f t="shared" si="39"/>
        <v>3632.7923999999998</v>
      </c>
      <c r="AA781" s="37"/>
      <c r="AB781" s="32" t="s">
        <v>86</v>
      </c>
      <c r="AC781" s="25" t="s">
        <v>142</v>
      </c>
      <c r="AD781" s="27" t="s">
        <v>120</v>
      </c>
      <c r="AE781" s="27"/>
      <c r="AF781" s="25" t="s">
        <v>144</v>
      </c>
      <c r="AG781" s="25" t="s">
        <v>1208</v>
      </c>
      <c r="AH781" s="33" t="s">
        <v>260</v>
      </c>
      <c r="AI781" s="27" t="s">
        <v>141</v>
      </c>
    </row>
    <row r="782" spans="1:35" s="34" customFormat="1" ht="38.25" customHeight="1" x14ac:dyDescent="0.25">
      <c r="A782" s="37">
        <v>21</v>
      </c>
      <c r="B782" s="55" t="s">
        <v>258</v>
      </c>
      <c r="C782" s="55" t="s">
        <v>259</v>
      </c>
      <c r="D782" s="37"/>
      <c r="E782" s="26" t="s">
        <v>251</v>
      </c>
      <c r="F782" s="37"/>
      <c r="G782" s="56">
        <v>796</v>
      </c>
      <c r="H782" s="56" t="s">
        <v>231</v>
      </c>
      <c r="I782" s="27" t="s">
        <v>139</v>
      </c>
      <c r="J782" s="37"/>
      <c r="K782" s="37">
        <v>8.33</v>
      </c>
      <c r="L782" s="37">
        <v>8.33</v>
      </c>
      <c r="M782" s="37">
        <v>8.33</v>
      </c>
      <c r="N782" s="37">
        <v>8.33</v>
      </c>
      <c r="O782" s="37">
        <v>8.33</v>
      </c>
      <c r="P782" s="37">
        <v>8.33</v>
      </c>
      <c r="Q782" s="37">
        <v>8.33</v>
      </c>
      <c r="R782" s="37">
        <v>8.33</v>
      </c>
      <c r="S782" s="37">
        <v>8.33</v>
      </c>
      <c r="T782" s="37">
        <v>8.33</v>
      </c>
      <c r="U782" s="37">
        <v>8.33</v>
      </c>
      <c r="V782" s="37">
        <v>8.3699999999999992</v>
      </c>
      <c r="W782" s="29">
        <f t="shared" si="38"/>
        <v>100</v>
      </c>
      <c r="X782" s="37"/>
      <c r="Y782" s="38">
        <v>38.33</v>
      </c>
      <c r="Z782" s="96">
        <f t="shared" si="39"/>
        <v>3978.654</v>
      </c>
      <c r="AA782" s="37"/>
      <c r="AB782" s="32" t="s">
        <v>86</v>
      </c>
      <c r="AC782" s="25" t="s">
        <v>142</v>
      </c>
      <c r="AD782" s="27" t="s">
        <v>120</v>
      </c>
      <c r="AE782" s="27"/>
      <c r="AF782" s="25" t="s">
        <v>144</v>
      </c>
      <c r="AG782" s="25" t="s">
        <v>1208</v>
      </c>
      <c r="AH782" s="33" t="s">
        <v>260</v>
      </c>
      <c r="AI782" s="27" t="s">
        <v>141</v>
      </c>
    </row>
    <row r="783" spans="1:35" s="34" customFormat="1" ht="38.25" customHeight="1" x14ac:dyDescent="0.25">
      <c r="A783" s="37">
        <v>21</v>
      </c>
      <c r="B783" s="55" t="s">
        <v>258</v>
      </c>
      <c r="C783" s="55" t="s">
        <v>259</v>
      </c>
      <c r="D783" s="37"/>
      <c r="E783" s="26" t="s">
        <v>668</v>
      </c>
      <c r="F783" s="37"/>
      <c r="G783" s="56">
        <v>796</v>
      </c>
      <c r="H783" s="56" t="s">
        <v>231</v>
      </c>
      <c r="I783" s="27" t="s">
        <v>139</v>
      </c>
      <c r="J783" s="37"/>
      <c r="K783" s="37">
        <v>100</v>
      </c>
      <c r="L783" s="37">
        <v>100</v>
      </c>
      <c r="M783" s="37">
        <v>100</v>
      </c>
      <c r="N783" s="37">
        <v>100</v>
      </c>
      <c r="O783" s="37">
        <v>100</v>
      </c>
      <c r="P783" s="37">
        <v>100</v>
      </c>
      <c r="Q783" s="37">
        <v>100</v>
      </c>
      <c r="R783" s="37">
        <v>100</v>
      </c>
      <c r="S783" s="37">
        <v>100</v>
      </c>
      <c r="T783" s="37">
        <v>100</v>
      </c>
      <c r="U783" s="37">
        <v>100</v>
      </c>
      <c r="V783" s="37">
        <v>100</v>
      </c>
      <c r="W783" s="29">
        <f t="shared" si="38"/>
        <v>1200</v>
      </c>
      <c r="X783" s="37"/>
      <c r="Y783" s="38">
        <v>12.44</v>
      </c>
      <c r="Z783" s="96">
        <f t="shared" si="39"/>
        <v>15495.264000000001</v>
      </c>
      <c r="AA783" s="37"/>
      <c r="AB783" s="32" t="s">
        <v>86</v>
      </c>
      <c r="AC783" s="25" t="s">
        <v>142</v>
      </c>
      <c r="AD783" s="27" t="s">
        <v>120</v>
      </c>
      <c r="AE783" s="27"/>
      <c r="AF783" s="25" t="s">
        <v>144</v>
      </c>
      <c r="AG783" s="25" t="s">
        <v>1208</v>
      </c>
      <c r="AH783" s="33" t="s">
        <v>260</v>
      </c>
      <c r="AI783" s="27" t="s">
        <v>141</v>
      </c>
    </row>
    <row r="784" spans="1:35" s="34" customFormat="1" ht="38.25" customHeight="1" x14ac:dyDescent="0.25">
      <c r="A784" s="37">
        <v>21</v>
      </c>
      <c r="B784" s="55" t="s">
        <v>258</v>
      </c>
      <c r="C784" s="55" t="s">
        <v>259</v>
      </c>
      <c r="D784" s="37"/>
      <c r="E784" s="26" t="s">
        <v>669</v>
      </c>
      <c r="F784" s="37"/>
      <c r="G784" s="56">
        <v>796</v>
      </c>
      <c r="H784" s="56" t="s">
        <v>231</v>
      </c>
      <c r="I784" s="27" t="s">
        <v>139</v>
      </c>
      <c r="J784" s="37"/>
      <c r="K784" s="37">
        <v>1</v>
      </c>
      <c r="L784" s="37">
        <v>1</v>
      </c>
      <c r="M784" s="37">
        <v>1</v>
      </c>
      <c r="N784" s="37">
        <v>1</v>
      </c>
      <c r="O784" s="37">
        <v>1</v>
      </c>
      <c r="P784" s="37">
        <v>2</v>
      </c>
      <c r="Q784" s="37">
        <v>1</v>
      </c>
      <c r="R784" s="37">
        <v>2</v>
      </c>
      <c r="S784" s="37">
        <v>2</v>
      </c>
      <c r="T784" s="37">
        <v>1</v>
      </c>
      <c r="U784" s="37">
        <v>1</v>
      </c>
      <c r="V784" s="37">
        <v>1</v>
      </c>
      <c r="W784" s="29">
        <f t="shared" si="38"/>
        <v>15</v>
      </c>
      <c r="X784" s="37"/>
      <c r="Y784" s="38">
        <v>136.66999999999999</v>
      </c>
      <c r="Z784" s="96">
        <f t="shared" si="39"/>
        <v>2127.9518999999996</v>
      </c>
      <c r="AA784" s="37"/>
      <c r="AB784" s="32" t="s">
        <v>86</v>
      </c>
      <c r="AC784" s="25" t="s">
        <v>142</v>
      </c>
      <c r="AD784" s="27" t="s">
        <v>120</v>
      </c>
      <c r="AE784" s="27"/>
      <c r="AF784" s="25" t="s">
        <v>144</v>
      </c>
      <c r="AG784" s="25" t="s">
        <v>1208</v>
      </c>
      <c r="AH784" s="33" t="s">
        <v>260</v>
      </c>
      <c r="AI784" s="27" t="s">
        <v>141</v>
      </c>
    </row>
    <row r="785" spans="1:35" s="34" customFormat="1" ht="38.25" customHeight="1" x14ac:dyDescent="0.25">
      <c r="A785" s="37">
        <v>21</v>
      </c>
      <c r="B785" s="55" t="s">
        <v>258</v>
      </c>
      <c r="C785" s="55" t="s">
        <v>259</v>
      </c>
      <c r="D785" s="37"/>
      <c r="E785" s="26" t="s">
        <v>670</v>
      </c>
      <c r="F785" s="37"/>
      <c r="G785" s="56">
        <v>796</v>
      </c>
      <c r="H785" s="56" t="s">
        <v>231</v>
      </c>
      <c r="I785" s="27" t="s">
        <v>139</v>
      </c>
      <c r="J785" s="37"/>
      <c r="K785" s="37">
        <v>1</v>
      </c>
      <c r="L785" s="37">
        <v>1</v>
      </c>
      <c r="M785" s="37">
        <v>1</v>
      </c>
      <c r="N785" s="37">
        <v>1</v>
      </c>
      <c r="O785" s="37">
        <v>1</v>
      </c>
      <c r="P785" s="37">
        <v>2</v>
      </c>
      <c r="Q785" s="37">
        <v>1</v>
      </c>
      <c r="R785" s="37">
        <v>2</v>
      </c>
      <c r="S785" s="37">
        <v>2</v>
      </c>
      <c r="T785" s="37">
        <v>1</v>
      </c>
      <c r="U785" s="37">
        <v>1</v>
      </c>
      <c r="V785" s="37">
        <v>1</v>
      </c>
      <c r="W785" s="29">
        <f t="shared" si="38"/>
        <v>15</v>
      </c>
      <c r="X785" s="37"/>
      <c r="Y785" s="38">
        <v>32.5</v>
      </c>
      <c r="Z785" s="96">
        <f t="shared" si="39"/>
        <v>506.02500000000003</v>
      </c>
      <c r="AA785" s="37"/>
      <c r="AB785" s="32" t="s">
        <v>86</v>
      </c>
      <c r="AC785" s="25" t="s">
        <v>142</v>
      </c>
      <c r="AD785" s="27" t="s">
        <v>120</v>
      </c>
      <c r="AE785" s="27"/>
      <c r="AF785" s="25" t="s">
        <v>144</v>
      </c>
      <c r="AG785" s="25" t="s">
        <v>1208</v>
      </c>
      <c r="AH785" s="33" t="s">
        <v>260</v>
      </c>
      <c r="AI785" s="27" t="s">
        <v>141</v>
      </c>
    </row>
    <row r="786" spans="1:35" s="34" customFormat="1" ht="38.25" customHeight="1" x14ac:dyDescent="0.25">
      <c r="A786" s="37">
        <v>21</v>
      </c>
      <c r="B786" s="55" t="s">
        <v>258</v>
      </c>
      <c r="C786" s="55" t="s">
        <v>259</v>
      </c>
      <c r="D786" s="37"/>
      <c r="E786" s="26" t="s">
        <v>671</v>
      </c>
      <c r="F786" s="37"/>
      <c r="G786" s="56">
        <v>796</v>
      </c>
      <c r="H786" s="56" t="s">
        <v>231</v>
      </c>
      <c r="I786" s="27" t="s">
        <v>139</v>
      </c>
      <c r="J786" s="37"/>
      <c r="K786" s="37">
        <v>50</v>
      </c>
      <c r="L786" s="37">
        <v>50</v>
      </c>
      <c r="M786" s="37">
        <v>50</v>
      </c>
      <c r="N786" s="37">
        <v>50</v>
      </c>
      <c r="O786" s="37">
        <v>50</v>
      </c>
      <c r="P786" s="37">
        <v>50</v>
      </c>
      <c r="Q786" s="37">
        <v>50</v>
      </c>
      <c r="R786" s="37">
        <v>50</v>
      </c>
      <c r="S786" s="37">
        <v>50</v>
      </c>
      <c r="T786" s="37">
        <v>50</v>
      </c>
      <c r="U786" s="37">
        <v>50</v>
      </c>
      <c r="V786" s="37">
        <v>50</v>
      </c>
      <c r="W786" s="29">
        <f t="shared" si="38"/>
        <v>600</v>
      </c>
      <c r="X786" s="37"/>
      <c r="Y786" s="38">
        <v>10.94</v>
      </c>
      <c r="Z786" s="96">
        <f t="shared" si="39"/>
        <v>6813.4319999999998</v>
      </c>
      <c r="AA786" s="37"/>
      <c r="AB786" s="32" t="s">
        <v>86</v>
      </c>
      <c r="AC786" s="25" t="s">
        <v>142</v>
      </c>
      <c r="AD786" s="27" t="s">
        <v>120</v>
      </c>
      <c r="AE786" s="27"/>
      <c r="AF786" s="25" t="s">
        <v>144</v>
      </c>
      <c r="AG786" s="25" t="s">
        <v>1208</v>
      </c>
      <c r="AH786" s="33" t="s">
        <v>260</v>
      </c>
      <c r="AI786" s="27" t="s">
        <v>141</v>
      </c>
    </row>
    <row r="787" spans="1:35" s="34" customFormat="1" ht="38.25" customHeight="1" x14ac:dyDescent="0.25">
      <c r="A787" s="37">
        <v>21</v>
      </c>
      <c r="B787" s="55" t="s">
        <v>258</v>
      </c>
      <c r="C787" s="55" t="s">
        <v>259</v>
      </c>
      <c r="D787" s="37"/>
      <c r="E787" s="26" t="s">
        <v>672</v>
      </c>
      <c r="F787" s="37"/>
      <c r="G787" s="56">
        <v>796</v>
      </c>
      <c r="H787" s="56" t="s">
        <v>231</v>
      </c>
      <c r="I787" s="27" t="s">
        <v>139</v>
      </c>
      <c r="J787" s="37"/>
      <c r="K787" s="37">
        <v>15</v>
      </c>
      <c r="L787" s="37">
        <v>15</v>
      </c>
      <c r="M787" s="37">
        <v>15</v>
      </c>
      <c r="N787" s="37">
        <v>15</v>
      </c>
      <c r="O787" s="37">
        <v>15</v>
      </c>
      <c r="P787" s="37">
        <v>15</v>
      </c>
      <c r="Q787" s="37">
        <v>15</v>
      </c>
      <c r="R787" s="37">
        <v>15</v>
      </c>
      <c r="S787" s="37">
        <v>15</v>
      </c>
      <c r="T787" s="37">
        <v>15</v>
      </c>
      <c r="U787" s="37">
        <v>15</v>
      </c>
      <c r="V787" s="37">
        <v>15</v>
      </c>
      <c r="W787" s="29">
        <f t="shared" si="38"/>
        <v>180</v>
      </c>
      <c r="X787" s="37"/>
      <c r="Y787" s="38">
        <v>10.61</v>
      </c>
      <c r="Z787" s="96">
        <f t="shared" si="39"/>
        <v>1982.3724</v>
      </c>
      <c r="AA787" s="37"/>
      <c r="AB787" s="32" t="s">
        <v>86</v>
      </c>
      <c r="AC787" s="25" t="s">
        <v>142</v>
      </c>
      <c r="AD787" s="27" t="s">
        <v>120</v>
      </c>
      <c r="AE787" s="27"/>
      <c r="AF787" s="25" t="s">
        <v>144</v>
      </c>
      <c r="AG787" s="25" t="s">
        <v>1208</v>
      </c>
      <c r="AH787" s="33" t="s">
        <v>260</v>
      </c>
      <c r="AI787" s="27" t="s">
        <v>141</v>
      </c>
    </row>
    <row r="788" spans="1:35" s="34" customFormat="1" ht="38.25" customHeight="1" x14ac:dyDescent="0.25">
      <c r="A788" s="37">
        <v>21</v>
      </c>
      <c r="B788" s="55" t="s">
        <v>258</v>
      </c>
      <c r="C788" s="55" t="s">
        <v>259</v>
      </c>
      <c r="D788" s="37"/>
      <c r="E788" s="26" t="s">
        <v>252</v>
      </c>
      <c r="F788" s="37"/>
      <c r="G788" s="56">
        <v>796</v>
      </c>
      <c r="H788" s="56" t="s">
        <v>231</v>
      </c>
      <c r="I788" s="27" t="s">
        <v>139</v>
      </c>
      <c r="J788" s="37"/>
      <c r="K788" s="37">
        <v>8.33</v>
      </c>
      <c r="L788" s="37">
        <v>8.33</v>
      </c>
      <c r="M788" s="37">
        <v>8.33</v>
      </c>
      <c r="N788" s="37">
        <v>8.33</v>
      </c>
      <c r="O788" s="37">
        <v>8.33</v>
      </c>
      <c r="P788" s="37">
        <v>8.33</v>
      </c>
      <c r="Q788" s="37">
        <v>8.33</v>
      </c>
      <c r="R788" s="37">
        <v>8.33</v>
      </c>
      <c r="S788" s="37">
        <v>8.33</v>
      </c>
      <c r="T788" s="37">
        <v>8.33</v>
      </c>
      <c r="U788" s="37">
        <v>8.33</v>
      </c>
      <c r="V788" s="37">
        <v>8.3699999999999992</v>
      </c>
      <c r="W788" s="29">
        <f t="shared" ref="W788" si="41">SUM(J788:V788)</f>
        <v>100</v>
      </c>
      <c r="X788" s="37"/>
      <c r="Y788" s="38">
        <v>26.94</v>
      </c>
      <c r="Z788" s="96">
        <f t="shared" si="39"/>
        <v>2796.3720000000003</v>
      </c>
      <c r="AA788" s="37"/>
      <c r="AB788" s="32" t="s">
        <v>86</v>
      </c>
      <c r="AC788" s="25" t="s">
        <v>142</v>
      </c>
      <c r="AD788" s="27" t="s">
        <v>120</v>
      </c>
      <c r="AE788" s="27"/>
      <c r="AF788" s="25" t="s">
        <v>144</v>
      </c>
      <c r="AG788" s="25" t="s">
        <v>1208</v>
      </c>
      <c r="AH788" s="33" t="s">
        <v>260</v>
      </c>
      <c r="AI788" s="27" t="s">
        <v>141</v>
      </c>
    </row>
    <row r="789" spans="1:35" s="34" customFormat="1" ht="38.25" customHeight="1" x14ac:dyDescent="0.25">
      <c r="A789" s="37">
        <v>21</v>
      </c>
      <c r="B789" s="55" t="s">
        <v>258</v>
      </c>
      <c r="C789" s="55" t="s">
        <v>259</v>
      </c>
      <c r="D789" s="37"/>
      <c r="E789" s="26" t="s">
        <v>673</v>
      </c>
      <c r="F789" s="37"/>
      <c r="G789" s="56">
        <v>796</v>
      </c>
      <c r="H789" s="56" t="s">
        <v>231</v>
      </c>
      <c r="I789" s="27" t="s">
        <v>139</v>
      </c>
      <c r="J789" s="37"/>
      <c r="K789" s="37">
        <v>4.17</v>
      </c>
      <c r="L789" s="37">
        <v>4.17</v>
      </c>
      <c r="M789" s="37">
        <v>4.17</v>
      </c>
      <c r="N789" s="37">
        <v>4.17</v>
      </c>
      <c r="O789" s="37">
        <v>4.17</v>
      </c>
      <c r="P789" s="37">
        <v>4.17</v>
      </c>
      <c r="Q789" s="37">
        <v>4.17</v>
      </c>
      <c r="R789" s="37">
        <v>4.17</v>
      </c>
      <c r="S789" s="37">
        <v>4.17</v>
      </c>
      <c r="T789" s="37">
        <v>4.17</v>
      </c>
      <c r="U789" s="37">
        <v>4.17</v>
      </c>
      <c r="V789" s="37">
        <v>4.13</v>
      </c>
      <c r="W789" s="29">
        <f t="shared" si="38"/>
        <v>50.000000000000014</v>
      </c>
      <c r="X789" s="37"/>
      <c r="Y789" s="38">
        <v>36.11</v>
      </c>
      <c r="Z789" s="96">
        <f t="shared" si="39"/>
        <v>1874.1090000000006</v>
      </c>
      <c r="AA789" s="37"/>
      <c r="AB789" s="32" t="s">
        <v>86</v>
      </c>
      <c r="AC789" s="25" t="s">
        <v>142</v>
      </c>
      <c r="AD789" s="27" t="s">
        <v>120</v>
      </c>
      <c r="AE789" s="27"/>
      <c r="AF789" s="25" t="s">
        <v>144</v>
      </c>
      <c r="AG789" s="25" t="s">
        <v>1208</v>
      </c>
      <c r="AH789" s="33" t="s">
        <v>260</v>
      </c>
      <c r="AI789" s="27" t="s">
        <v>141</v>
      </c>
    </row>
    <row r="790" spans="1:35" s="34" customFormat="1" ht="38.25" customHeight="1" x14ac:dyDescent="0.25">
      <c r="A790" s="37">
        <v>21</v>
      </c>
      <c r="B790" s="55" t="s">
        <v>258</v>
      </c>
      <c r="C790" s="55" t="s">
        <v>259</v>
      </c>
      <c r="D790" s="37"/>
      <c r="E790" s="26" t="s">
        <v>674</v>
      </c>
      <c r="F790" s="37"/>
      <c r="G790" s="56">
        <v>796</v>
      </c>
      <c r="H790" s="56" t="s">
        <v>231</v>
      </c>
      <c r="I790" s="27" t="s">
        <v>139</v>
      </c>
      <c r="J790" s="37"/>
      <c r="K790" s="37">
        <v>58.33</v>
      </c>
      <c r="L790" s="37">
        <v>58.33</v>
      </c>
      <c r="M790" s="37">
        <v>58.33</v>
      </c>
      <c r="N790" s="37">
        <v>58.33</v>
      </c>
      <c r="O790" s="37">
        <v>58.33</v>
      </c>
      <c r="P790" s="37">
        <v>58.33</v>
      </c>
      <c r="Q790" s="37">
        <v>58.33</v>
      </c>
      <c r="R790" s="37">
        <v>58.33</v>
      </c>
      <c r="S790" s="37">
        <v>58.33</v>
      </c>
      <c r="T790" s="37">
        <v>58.33</v>
      </c>
      <c r="U790" s="37">
        <v>58.33</v>
      </c>
      <c r="V790" s="37">
        <v>58.37</v>
      </c>
      <c r="W790" s="29">
        <f t="shared" ref="W790:W797" si="42">SUM(J790:V790)</f>
        <v>700</v>
      </c>
      <c r="X790" s="37"/>
      <c r="Y790" s="38">
        <v>16.809999999999999</v>
      </c>
      <c r="Z790" s="96">
        <f t="shared" si="39"/>
        <v>12214.146000000001</v>
      </c>
      <c r="AA790" s="37"/>
      <c r="AB790" s="32" t="s">
        <v>86</v>
      </c>
      <c r="AC790" s="25" t="s">
        <v>142</v>
      </c>
      <c r="AD790" s="27" t="s">
        <v>120</v>
      </c>
      <c r="AE790" s="27"/>
      <c r="AF790" s="25" t="s">
        <v>144</v>
      </c>
      <c r="AG790" s="25" t="s">
        <v>1208</v>
      </c>
      <c r="AH790" s="33" t="s">
        <v>260</v>
      </c>
      <c r="AI790" s="27" t="s">
        <v>141</v>
      </c>
    </row>
    <row r="791" spans="1:35" s="34" customFormat="1" ht="38.25" customHeight="1" x14ac:dyDescent="0.25">
      <c r="A791" s="37">
        <v>21</v>
      </c>
      <c r="B791" s="55" t="s">
        <v>258</v>
      </c>
      <c r="C791" s="55" t="s">
        <v>259</v>
      </c>
      <c r="D791" s="37"/>
      <c r="E791" s="26" t="s">
        <v>253</v>
      </c>
      <c r="F791" s="37"/>
      <c r="G791" s="56">
        <v>796</v>
      </c>
      <c r="H791" s="56" t="s">
        <v>231</v>
      </c>
      <c r="I791" s="27" t="s">
        <v>139</v>
      </c>
      <c r="J791" s="37"/>
      <c r="K791" s="37">
        <v>1.67</v>
      </c>
      <c r="L791" s="37">
        <v>1.67</v>
      </c>
      <c r="M791" s="37">
        <v>1.67</v>
      </c>
      <c r="N791" s="37">
        <v>1.67</v>
      </c>
      <c r="O791" s="37">
        <v>1.67</v>
      </c>
      <c r="P791" s="37">
        <v>1.67</v>
      </c>
      <c r="Q791" s="37">
        <v>1.67</v>
      </c>
      <c r="R791" s="37">
        <v>1.67</v>
      </c>
      <c r="S791" s="37">
        <v>1.67</v>
      </c>
      <c r="T791" s="37">
        <v>1.67</v>
      </c>
      <c r="U791" s="37">
        <v>1.67</v>
      </c>
      <c r="V791" s="37">
        <v>1.63</v>
      </c>
      <c r="W791" s="29">
        <f t="shared" si="42"/>
        <v>19.999999999999996</v>
      </c>
      <c r="X791" s="37"/>
      <c r="Y791" s="38">
        <v>36.83</v>
      </c>
      <c r="Z791" s="96">
        <f t="shared" si="39"/>
        <v>764.59079999999983</v>
      </c>
      <c r="AA791" s="37"/>
      <c r="AB791" s="32" t="s">
        <v>86</v>
      </c>
      <c r="AC791" s="25" t="s">
        <v>142</v>
      </c>
      <c r="AD791" s="27" t="s">
        <v>120</v>
      </c>
      <c r="AE791" s="27"/>
      <c r="AF791" s="25" t="s">
        <v>144</v>
      </c>
      <c r="AG791" s="25" t="s">
        <v>1208</v>
      </c>
      <c r="AH791" s="33" t="s">
        <v>260</v>
      </c>
      <c r="AI791" s="27" t="s">
        <v>141</v>
      </c>
    </row>
    <row r="792" spans="1:35" s="34" customFormat="1" ht="38.25" customHeight="1" x14ac:dyDescent="0.25">
      <c r="A792" s="37">
        <v>21</v>
      </c>
      <c r="B792" s="55" t="s">
        <v>258</v>
      </c>
      <c r="C792" s="55" t="s">
        <v>259</v>
      </c>
      <c r="D792" s="37"/>
      <c r="E792" s="26" t="s">
        <v>254</v>
      </c>
      <c r="F792" s="37"/>
      <c r="G792" s="56">
        <v>796</v>
      </c>
      <c r="H792" s="56" t="s">
        <v>231</v>
      </c>
      <c r="I792" s="27" t="s">
        <v>139</v>
      </c>
      <c r="J792" s="37"/>
      <c r="K792" s="37">
        <v>12.5</v>
      </c>
      <c r="L792" s="37">
        <v>12.5</v>
      </c>
      <c r="M792" s="37">
        <v>12.5</v>
      </c>
      <c r="N792" s="37">
        <v>12.5</v>
      </c>
      <c r="O792" s="37">
        <v>12.5</v>
      </c>
      <c r="P792" s="37">
        <v>12.5</v>
      </c>
      <c r="Q792" s="37">
        <v>12.5</v>
      </c>
      <c r="R792" s="37">
        <v>12.5</v>
      </c>
      <c r="S792" s="37">
        <v>12.5</v>
      </c>
      <c r="T792" s="37">
        <v>12.5</v>
      </c>
      <c r="U792" s="37">
        <v>12.5</v>
      </c>
      <c r="V792" s="37">
        <v>12.5</v>
      </c>
      <c r="W792" s="29">
        <f t="shared" si="42"/>
        <v>150</v>
      </c>
      <c r="X792" s="37"/>
      <c r="Y792" s="38">
        <v>47.22</v>
      </c>
      <c r="Z792" s="96">
        <f t="shared" si="39"/>
        <v>7352.1540000000005</v>
      </c>
      <c r="AA792" s="37"/>
      <c r="AB792" s="32" t="s">
        <v>86</v>
      </c>
      <c r="AC792" s="25" t="s">
        <v>142</v>
      </c>
      <c r="AD792" s="27" t="s">
        <v>120</v>
      </c>
      <c r="AE792" s="27"/>
      <c r="AF792" s="25" t="s">
        <v>144</v>
      </c>
      <c r="AG792" s="25" t="s">
        <v>1208</v>
      </c>
      <c r="AH792" s="33" t="s">
        <v>260</v>
      </c>
      <c r="AI792" s="27" t="s">
        <v>141</v>
      </c>
    </row>
    <row r="793" spans="1:35" s="34" customFormat="1" ht="38.25" customHeight="1" x14ac:dyDescent="0.25">
      <c r="A793" s="37">
        <v>21</v>
      </c>
      <c r="B793" s="55" t="s">
        <v>258</v>
      </c>
      <c r="C793" s="55" t="s">
        <v>259</v>
      </c>
      <c r="D793" s="37"/>
      <c r="E793" s="26" t="s">
        <v>255</v>
      </c>
      <c r="F793" s="37"/>
      <c r="G793" s="56">
        <v>796</v>
      </c>
      <c r="H793" s="56" t="s">
        <v>231</v>
      </c>
      <c r="I793" s="27" t="s">
        <v>139</v>
      </c>
      <c r="J793" s="37"/>
      <c r="K793" s="37">
        <v>3.33</v>
      </c>
      <c r="L793" s="37">
        <v>3.33</v>
      </c>
      <c r="M793" s="37">
        <v>3.33</v>
      </c>
      <c r="N793" s="37">
        <v>3.33</v>
      </c>
      <c r="O793" s="37">
        <v>3.33</v>
      </c>
      <c r="P793" s="37">
        <v>3.33</v>
      </c>
      <c r="Q793" s="37">
        <v>3.33</v>
      </c>
      <c r="R793" s="37">
        <v>3.33</v>
      </c>
      <c r="S793" s="37">
        <v>3.33</v>
      </c>
      <c r="T793" s="37">
        <v>3.33</v>
      </c>
      <c r="U793" s="37">
        <v>3.33</v>
      </c>
      <c r="V793" s="37">
        <v>3.37</v>
      </c>
      <c r="W793" s="29">
        <f t="shared" si="42"/>
        <v>39.999999999999986</v>
      </c>
      <c r="X793" s="37"/>
      <c r="Y793" s="38">
        <v>59.94</v>
      </c>
      <c r="Z793" s="96">
        <f t="shared" si="39"/>
        <v>2488.708799999999</v>
      </c>
      <c r="AA793" s="37"/>
      <c r="AB793" s="32" t="s">
        <v>86</v>
      </c>
      <c r="AC793" s="25" t="s">
        <v>142</v>
      </c>
      <c r="AD793" s="27" t="s">
        <v>120</v>
      </c>
      <c r="AE793" s="27"/>
      <c r="AF793" s="25" t="s">
        <v>144</v>
      </c>
      <c r="AG793" s="25" t="s">
        <v>1208</v>
      </c>
      <c r="AH793" s="33" t="s">
        <v>260</v>
      </c>
      <c r="AI793" s="27" t="s">
        <v>141</v>
      </c>
    </row>
    <row r="794" spans="1:35" s="34" customFormat="1" ht="38.25" customHeight="1" x14ac:dyDescent="0.25">
      <c r="A794" s="37">
        <v>21</v>
      </c>
      <c r="B794" s="55" t="s">
        <v>258</v>
      </c>
      <c r="C794" s="55" t="s">
        <v>259</v>
      </c>
      <c r="D794" s="37"/>
      <c r="E794" s="26" t="s">
        <v>256</v>
      </c>
      <c r="F794" s="37"/>
      <c r="G794" s="56">
        <v>796</v>
      </c>
      <c r="H794" s="56" t="s">
        <v>231</v>
      </c>
      <c r="I794" s="27" t="s">
        <v>139</v>
      </c>
      <c r="J794" s="37"/>
      <c r="K794" s="37">
        <v>6</v>
      </c>
      <c r="L794" s="37">
        <v>6</v>
      </c>
      <c r="M794" s="37">
        <v>6</v>
      </c>
      <c r="N794" s="37">
        <v>6</v>
      </c>
      <c r="O794" s="37">
        <v>6</v>
      </c>
      <c r="P794" s="37">
        <v>6</v>
      </c>
      <c r="Q794" s="37">
        <v>6</v>
      </c>
      <c r="R794" s="37">
        <v>6</v>
      </c>
      <c r="S794" s="37">
        <v>6</v>
      </c>
      <c r="T794" s="37">
        <v>6</v>
      </c>
      <c r="U794" s="37">
        <v>6</v>
      </c>
      <c r="V794" s="37">
        <v>6</v>
      </c>
      <c r="W794" s="29">
        <f t="shared" si="42"/>
        <v>72</v>
      </c>
      <c r="X794" s="37"/>
      <c r="Y794" s="38">
        <v>80.19</v>
      </c>
      <c r="Z794" s="96">
        <f t="shared" si="39"/>
        <v>5993.0798400000003</v>
      </c>
      <c r="AA794" s="37"/>
      <c r="AB794" s="32" t="s">
        <v>86</v>
      </c>
      <c r="AC794" s="25" t="s">
        <v>142</v>
      </c>
      <c r="AD794" s="27" t="s">
        <v>120</v>
      </c>
      <c r="AE794" s="27"/>
      <c r="AF794" s="25" t="s">
        <v>144</v>
      </c>
      <c r="AG794" s="25" t="s">
        <v>1208</v>
      </c>
      <c r="AH794" s="33" t="s">
        <v>260</v>
      </c>
      <c r="AI794" s="27" t="s">
        <v>141</v>
      </c>
    </row>
    <row r="795" spans="1:35" s="34" customFormat="1" ht="38.25" customHeight="1" x14ac:dyDescent="0.25">
      <c r="A795" s="37">
        <v>21</v>
      </c>
      <c r="B795" s="55" t="s">
        <v>258</v>
      </c>
      <c r="C795" s="55" t="s">
        <v>259</v>
      </c>
      <c r="D795" s="37"/>
      <c r="E795" s="26" t="s">
        <v>675</v>
      </c>
      <c r="F795" s="37"/>
      <c r="G795" s="56">
        <v>796</v>
      </c>
      <c r="H795" s="56" t="s">
        <v>231</v>
      </c>
      <c r="I795" s="27" t="s">
        <v>139</v>
      </c>
      <c r="J795" s="37"/>
      <c r="K795" s="37">
        <v>8.33</v>
      </c>
      <c r="L795" s="37">
        <v>8.33</v>
      </c>
      <c r="M795" s="37">
        <v>8.33</v>
      </c>
      <c r="N795" s="37">
        <v>8.33</v>
      </c>
      <c r="O795" s="37">
        <v>8.33</v>
      </c>
      <c r="P795" s="37">
        <v>8.33</v>
      </c>
      <c r="Q795" s="37">
        <v>8.33</v>
      </c>
      <c r="R795" s="37">
        <v>8.33</v>
      </c>
      <c r="S795" s="37">
        <v>8.33</v>
      </c>
      <c r="T795" s="37">
        <v>8.33</v>
      </c>
      <c r="U795" s="37">
        <v>8.33</v>
      </c>
      <c r="V795" s="37">
        <v>8.3699999999999992</v>
      </c>
      <c r="W795" s="29">
        <f t="shared" si="42"/>
        <v>100</v>
      </c>
      <c r="X795" s="37"/>
      <c r="Y795" s="38">
        <v>28.06</v>
      </c>
      <c r="Z795" s="96">
        <f t="shared" si="39"/>
        <v>2912.6280000000002</v>
      </c>
      <c r="AA795" s="37"/>
      <c r="AB795" s="32" t="s">
        <v>86</v>
      </c>
      <c r="AC795" s="25" t="s">
        <v>142</v>
      </c>
      <c r="AD795" s="27" t="s">
        <v>120</v>
      </c>
      <c r="AE795" s="27"/>
      <c r="AF795" s="25" t="s">
        <v>144</v>
      </c>
      <c r="AG795" s="25" t="s">
        <v>1208</v>
      </c>
      <c r="AH795" s="33" t="s">
        <v>260</v>
      </c>
      <c r="AI795" s="27" t="s">
        <v>141</v>
      </c>
    </row>
    <row r="796" spans="1:35" s="34" customFormat="1" ht="38.25" customHeight="1" x14ac:dyDescent="0.25">
      <c r="A796" s="37">
        <v>21</v>
      </c>
      <c r="B796" s="55" t="s">
        <v>258</v>
      </c>
      <c r="C796" s="55" t="s">
        <v>259</v>
      </c>
      <c r="D796" s="37"/>
      <c r="E796" s="26" t="s">
        <v>676</v>
      </c>
      <c r="F796" s="37"/>
      <c r="G796" s="56">
        <v>796</v>
      </c>
      <c r="H796" s="56" t="s">
        <v>231</v>
      </c>
      <c r="I796" s="27" t="s">
        <v>139</v>
      </c>
      <c r="J796" s="37"/>
      <c r="K796" s="37">
        <v>4.17</v>
      </c>
      <c r="L796" s="37">
        <v>4.17</v>
      </c>
      <c r="M796" s="37">
        <v>4.17</v>
      </c>
      <c r="N796" s="37">
        <v>4.17</v>
      </c>
      <c r="O796" s="37">
        <v>4.17</v>
      </c>
      <c r="P796" s="37">
        <v>4.17</v>
      </c>
      <c r="Q796" s="37">
        <v>4.17</v>
      </c>
      <c r="R796" s="37">
        <v>4.17</v>
      </c>
      <c r="S796" s="37">
        <v>4.17</v>
      </c>
      <c r="T796" s="37">
        <v>4.17</v>
      </c>
      <c r="U796" s="37">
        <v>4.17</v>
      </c>
      <c r="V796" s="37">
        <v>4.13</v>
      </c>
      <c r="W796" s="29">
        <f t="shared" si="42"/>
        <v>50.000000000000014</v>
      </c>
      <c r="X796" s="37"/>
      <c r="Y796" s="38">
        <v>78.89</v>
      </c>
      <c r="Z796" s="96">
        <f t="shared" si="39"/>
        <v>4094.3910000000014</v>
      </c>
      <c r="AA796" s="37"/>
      <c r="AB796" s="32" t="s">
        <v>86</v>
      </c>
      <c r="AC796" s="25" t="s">
        <v>142</v>
      </c>
      <c r="AD796" s="27" t="s">
        <v>120</v>
      </c>
      <c r="AE796" s="27"/>
      <c r="AF796" s="25" t="s">
        <v>144</v>
      </c>
      <c r="AG796" s="25" t="s">
        <v>1208</v>
      </c>
      <c r="AH796" s="33" t="s">
        <v>260</v>
      </c>
      <c r="AI796" s="27" t="s">
        <v>141</v>
      </c>
    </row>
    <row r="797" spans="1:35" s="34" customFormat="1" ht="38.25" customHeight="1" x14ac:dyDescent="0.25">
      <c r="A797" s="37">
        <v>21</v>
      </c>
      <c r="B797" s="55" t="s">
        <v>258</v>
      </c>
      <c r="C797" s="55" t="s">
        <v>259</v>
      </c>
      <c r="D797" s="37"/>
      <c r="E797" s="26" t="s">
        <v>677</v>
      </c>
      <c r="F797" s="37"/>
      <c r="G797" s="56">
        <v>796</v>
      </c>
      <c r="H797" s="56" t="s">
        <v>231</v>
      </c>
      <c r="I797" s="27" t="s">
        <v>139</v>
      </c>
      <c r="J797" s="37"/>
      <c r="K797" s="37">
        <v>1</v>
      </c>
      <c r="L797" s="37">
        <v>1</v>
      </c>
      <c r="M797" s="37">
        <v>1</v>
      </c>
      <c r="N797" s="37">
        <v>1</v>
      </c>
      <c r="O797" s="37">
        <v>1</v>
      </c>
      <c r="P797" s="37">
        <v>1</v>
      </c>
      <c r="Q797" s="37">
        <v>1</v>
      </c>
      <c r="R797" s="37">
        <v>1</v>
      </c>
      <c r="S797" s="37">
        <v>1</v>
      </c>
      <c r="T797" s="37">
        <v>1</v>
      </c>
      <c r="U797" s="37">
        <v>1</v>
      </c>
      <c r="V797" s="37">
        <v>1</v>
      </c>
      <c r="W797" s="29">
        <f t="shared" si="42"/>
        <v>12</v>
      </c>
      <c r="X797" s="37"/>
      <c r="Y797" s="38">
        <v>2109.0300000000002</v>
      </c>
      <c r="Z797" s="96">
        <f t="shared" si="39"/>
        <v>26270.077680000002</v>
      </c>
      <c r="AA797" s="37"/>
      <c r="AB797" s="32" t="s">
        <v>86</v>
      </c>
      <c r="AC797" s="25" t="s">
        <v>142</v>
      </c>
      <c r="AD797" s="27" t="s">
        <v>120</v>
      </c>
      <c r="AE797" s="27"/>
      <c r="AF797" s="25" t="s">
        <v>144</v>
      </c>
      <c r="AG797" s="25" t="s">
        <v>1208</v>
      </c>
      <c r="AH797" s="33" t="s">
        <v>260</v>
      </c>
      <c r="AI797" s="27" t="s">
        <v>141</v>
      </c>
    </row>
    <row r="798" spans="1:35" s="34" customFormat="1" ht="38.25" customHeight="1" x14ac:dyDescent="0.25">
      <c r="A798" s="37">
        <v>21</v>
      </c>
      <c r="B798" s="55" t="s">
        <v>258</v>
      </c>
      <c r="C798" s="55" t="s">
        <v>259</v>
      </c>
      <c r="D798" s="37"/>
      <c r="E798" s="26" t="s">
        <v>257</v>
      </c>
      <c r="F798" s="37"/>
      <c r="G798" s="56">
        <v>796</v>
      </c>
      <c r="H798" s="56" t="s">
        <v>231</v>
      </c>
      <c r="I798" s="27" t="s">
        <v>139</v>
      </c>
      <c r="J798" s="37"/>
      <c r="K798" s="37">
        <v>25</v>
      </c>
      <c r="L798" s="37">
        <v>25</v>
      </c>
      <c r="M798" s="37">
        <v>25</v>
      </c>
      <c r="N798" s="37">
        <v>25</v>
      </c>
      <c r="O798" s="37">
        <v>25</v>
      </c>
      <c r="P798" s="37">
        <v>25</v>
      </c>
      <c r="Q798" s="37">
        <v>25</v>
      </c>
      <c r="R798" s="37">
        <v>25</v>
      </c>
      <c r="S798" s="37">
        <v>25</v>
      </c>
      <c r="T798" s="37">
        <v>25</v>
      </c>
      <c r="U798" s="37">
        <v>25</v>
      </c>
      <c r="V798" s="37">
        <v>25</v>
      </c>
      <c r="W798" s="29">
        <f t="shared" ref="W798:W836" si="43">SUM(J798:V798)</f>
        <v>300</v>
      </c>
      <c r="X798" s="37"/>
      <c r="Y798" s="38">
        <v>28.33</v>
      </c>
      <c r="Z798" s="96">
        <f t="shared" si="39"/>
        <v>8821.9619999999995</v>
      </c>
      <c r="AA798" s="37"/>
      <c r="AB798" s="32" t="s">
        <v>86</v>
      </c>
      <c r="AC798" s="25" t="s">
        <v>142</v>
      </c>
      <c r="AD798" s="27" t="s">
        <v>120</v>
      </c>
      <c r="AE798" s="27"/>
      <c r="AF798" s="25" t="s">
        <v>144</v>
      </c>
      <c r="AG798" s="25" t="s">
        <v>1208</v>
      </c>
      <c r="AH798" s="33" t="s">
        <v>260</v>
      </c>
      <c r="AI798" s="27" t="s">
        <v>141</v>
      </c>
    </row>
    <row r="799" spans="1:35" s="34" customFormat="1" ht="38.25" customHeight="1" x14ac:dyDescent="0.25">
      <c r="A799" s="37">
        <v>21</v>
      </c>
      <c r="B799" s="55" t="s">
        <v>258</v>
      </c>
      <c r="C799" s="55" t="s">
        <v>259</v>
      </c>
      <c r="D799" s="37"/>
      <c r="E799" s="26" t="s">
        <v>678</v>
      </c>
      <c r="F799" s="37"/>
      <c r="G799" s="56">
        <v>796</v>
      </c>
      <c r="H799" s="56" t="s">
        <v>231</v>
      </c>
      <c r="I799" s="27" t="s">
        <v>139</v>
      </c>
      <c r="J799" s="37"/>
      <c r="K799" s="37">
        <v>2.5</v>
      </c>
      <c r="L799" s="37">
        <v>2.5</v>
      </c>
      <c r="M799" s="37">
        <v>2.5</v>
      </c>
      <c r="N799" s="37">
        <v>2.5</v>
      </c>
      <c r="O799" s="37">
        <v>2.5</v>
      </c>
      <c r="P799" s="37">
        <v>2.5</v>
      </c>
      <c r="Q799" s="37">
        <v>2.5</v>
      </c>
      <c r="R799" s="37">
        <v>2.5</v>
      </c>
      <c r="S799" s="37">
        <v>2.5</v>
      </c>
      <c r="T799" s="37">
        <v>2.5</v>
      </c>
      <c r="U799" s="37">
        <v>2.5</v>
      </c>
      <c r="V799" s="37">
        <v>2.5</v>
      </c>
      <c r="W799" s="29">
        <f t="shared" si="43"/>
        <v>30</v>
      </c>
      <c r="X799" s="37"/>
      <c r="Y799" s="38">
        <v>151.38999999999999</v>
      </c>
      <c r="Z799" s="96">
        <f t="shared" si="39"/>
        <v>4714.2846</v>
      </c>
      <c r="AA799" s="37"/>
      <c r="AB799" s="32" t="s">
        <v>86</v>
      </c>
      <c r="AC799" s="25" t="s">
        <v>142</v>
      </c>
      <c r="AD799" s="27" t="s">
        <v>120</v>
      </c>
      <c r="AE799" s="27"/>
      <c r="AF799" s="25" t="s">
        <v>144</v>
      </c>
      <c r="AG799" s="25" t="s">
        <v>1208</v>
      </c>
      <c r="AH799" s="33" t="s">
        <v>260</v>
      </c>
      <c r="AI799" s="27" t="s">
        <v>141</v>
      </c>
    </row>
    <row r="800" spans="1:35" s="34" customFormat="1" ht="38.25" customHeight="1" x14ac:dyDescent="0.25">
      <c r="A800" s="37">
        <v>21</v>
      </c>
      <c r="B800" s="55" t="s">
        <v>258</v>
      </c>
      <c r="C800" s="55" t="s">
        <v>259</v>
      </c>
      <c r="D800" s="37"/>
      <c r="E800" s="26" t="s">
        <v>679</v>
      </c>
      <c r="F800" s="37"/>
      <c r="G800" s="56">
        <v>796</v>
      </c>
      <c r="H800" s="56" t="s">
        <v>231</v>
      </c>
      <c r="I800" s="27" t="s">
        <v>139</v>
      </c>
      <c r="J800" s="37"/>
      <c r="K800" s="37"/>
      <c r="L800" s="37">
        <v>1</v>
      </c>
      <c r="M800" s="37">
        <v>1</v>
      </c>
      <c r="N800" s="37">
        <v>1</v>
      </c>
      <c r="O800" s="37">
        <v>1</v>
      </c>
      <c r="P800" s="37">
        <v>1</v>
      </c>
      <c r="Q800" s="37">
        <v>1</v>
      </c>
      <c r="R800" s="37">
        <v>1</v>
      </c>
      <c r="S800" s="37">
        <v>1</v>
      </c>
      <c r="T800" s="37">
        <v>1</v>
      </c>
      <c r="U800" s="37">
        <v>1</v>
      </c>
      <c r="V800" s="37"/>
      <c r="W800" s="29">
        <f t="shared" si="43"/>
        <v>10</v>
      </c>
      <c r="X800" s="37"/>
      <c r="Y800" s="38">
        <v>30.83</v>
      </c>
      <c r="Z800" s="96">
        <f t="shared" si="39"/>
        <v>320.01539999999994</v>
      </c>
      <c r="AA800" s="37"/>
      <c r="AB800" s="32" t="s">
        <v>86</v>
      </c>
      <c r="AC800" s="25" t="s">
        <v>142</v>
      </c>
      <c r="AD800" s="27" t="s">
        <v>120</v>
      </c>
      <c r="AE800" s="27"/>
      <c r="AF800" s="25" t="s">
        <v>144</v>
      </c>
      <c r="AG800" s="25" t="s">
        <v>1208</v>
      </c>
      <c r="AH800" s="33" t="s">
        <v>260</v>
      </c>
      <c r="AI800" s="27" t="s">
        <v>141</v>
      </c>
    </row>
    <row r="801" spans="1:35" s="34" customFormat="1" ht="38.25" customHeight="1" x14ac:dyDescent="0.25">
      <c r="A801" s="37">
        <v>21</v>
      </c>
      <c r="B801" s="55" t="s">
        <v>258</v>
      </c>
      <c r="C801" s="55" t="s">
        <v>259</v>
      </c>
      <c r="D801" s="37"/>
      <c r="E801" s="26" t="s">
        <v>680</v>
      </c>
      <c r="F801" s="37"/>
      <c r="G801" s="56">
        <v>796</v>
      </c>
      <c r="H801" s="56" t="s">
        <v>231</v>
      </c>
      <c r="I801" s="27" t="s">
        <v>139</v>
      </c>
      <c r="J801" s="37"/>
      <c r="K801" s="37"/>
      <c r="L801" s="37">
        <v>1</v>
      </c>
      <c r="M801" s="37">
        <v>1</v>
      </c>
      <c r="N801" s="37">
        <v>1</v>
      </c>
      <c r="O801" s="37">
        <v>1</v>
      </c>
      <c r="P801" s="37">
        <v>1</v>
      </c>
      <c r="Q801" s="37">
        <v>1</v>
      </c>
      <c r="R801" s="37">
        <v>1</v>
      </c>
      <c r="S801" s="37">
        <v>1</v>
      </c>
      <c r="T801" s="37">
        <v>1</v>
      </c>
      <c r="U801" s="37">
        <v>1</v>
      </c>
      <c r="V801" s="37"/>
      <c r="W801" s="29">
        <f t="shared" si="43"/>
        <v>10</v>
      </c>
      <c r="X801" s="37"/>
      <c r="Y801" s="38">
        <v>17.39</v>
      </c>
      <c r="Z801" s="96">
        <f t="shared" si="39"/>
        <v>180.50820000000002</v>
      </c>
      <c r="AA801" s="37"/>
      <c r="AB801" s="32" t="s">
        <v>86</v>
      </c>
      <c r="AC801" s="25" t="s">
        <v>142</v>
      </c>
      <c r="AD801" s="27" t="s">
        <v>120</v>
      </c>
      <c r="AE801" s="27"/>
      <c r="AF801" s="25" t="s">
        <v>144</v>
      </c>
      <c r="AG801" s="25" t="s">
        <v>1208</v>
      </c>
      <c r="AH801" s="33" t="s">
        <v>260</v>
      </c>
      <c r="AI801" s="27" t="s">
        <v>141</v>
      </c>
    </row>
    <row r="802" spans="1:35" s="34" customFormat="1" ht="38.25" customHeight="1" x14ac:dyDescent="0.25">
      <c r="A802" s="37">
        <v>21</v>
      </c>
      <c r="B802" s="55" t="s">
        <v>258</v>
      </c>
      <c r="C802" s="55" t="s">
        <v>259</v>
      </c>
      <c r="D802" s="37"/>
      <c r="E802" s="26" t="s">
        <v>681</v>
      </c>
      <c r="F802" s="37"/>
      <c r="G802" s="56">
        <v>796</v>
      </c>
      <c r="H802" s="56" t="s">
        <v>231</v>
      </c>
      <c r="I802" s="27" t="s">
        <v>139</v>
      </c>
      <c r="J802" s="37"/>
      <c r="K802" s="37"/>
      <c r="L802" s="37">
        <v>1</v>
      </c>
      <c r="M802" s="37">
        <v>1</v>
      </c>
      <c r="N802" s="37">
        <v>1</v>
      </c>
      <c r="O802" s="37">
        <v>1</v>
      </c>
      <c r="P802" s="37">
        <v>1</v>
      </c>
      <c r="Q802" s="37">
        <v>1</v>
      </c>
      <c r="R802" s="37">
        <v>1</v>
      </c>
      <c r="S802" s="37">
        <v>1</v>
      </c>
      <c r="T802" s="37">
        <v>1</v>
      </c>
      <c r="U802" s="37">
        <v>1</v>
      </c>
      <c r="V802" s="37"/>
      <c r="W802" s="29">
        <f t="shared" si="43"/>
        <v>10</v>
      </c>
      <c r="X802" s="37"/>
      <c r="Y802" s="38">
        <v>109.17</v>
      </c>
      <c r="Z802" s="96">
        <f t="shared" si="39"/>
        <v>1133.1846</v>
      </c>
      <c r="AA802" s="37"/>
      <c r="AB802" s="32" t="s">
        <v>86</v>
      </c>
      <c r="AC802" s="25" t="s">
        <v>142</v>
      </c>
      <c r="AD802" s="27" t="s">
        <v>120</v>
      </c>
      <c r="AE802" s="27"/>
      <c r="AF802" s="25" t="s">
        <v>144</v>
      </c>
      <c r="AG802" s="25" t="s">
        <v>1208</v>
      </c>
      <c r="AH802" s="33" t="s">
        <v>260</v>
      </c>
      <c r="AI802" s="27" t="s">
        <v>141</v>
      </c>
    </row>
    <row r="803" spans="1:35" s="34" customFormat="1" ht="38.25" customHeight="1" x14ac:dyDescent="0.25">
      <c r="A803" s="37">
        <v>21</v>
      </c>
      <c r="B803" s="55" t="s">
        <v>258</v>
      </c>
      <c r="C803" s="55" t="s">
        <v>259</v>
      </c>
      <c r="D803" s="37"/>
      <c r="E803" s="26" t="s">
        <v>682</v>
      </c>
      <c r="F803" s="37"/>
      <c r="G803" s="56">
        <v>796</v>
      </c>
      <c r="H803" s="56" t="s">
        <v>231</v>
      </c>
      <c r="I803" s="27" t="s">
        <v>139</v>
      </c>
      <c r="J803" s="37"/>
      <c r="K803" s="37">
        <v>1</v>
      </c>
      <c r="L803" s="37">
        <v>1</v>
      </c>
      <c r="M803" s="37">
        <v>1</v>
      </c>
      <c r="N803" s="37">
        <v>1</v>
      </c>
      <c r="O803" s="37">
        <v>1</v>
      </c>
      <c r="P803" s="37">
        <v>2</v>
      </c>
      <c r="Q803" s="37">
        <v>1</v>
      </c>
      <c r="R803" s="37">
        <v>2</v>
      </c>
      <c r="S803" s="37">
        <v>2</v>
      </c>
      <c r="T803" s="37">
        <v>1</v>
      </c>
      <c r="U803" s="37">
        <v>1</v>
      </c>
      <c r="V803" s="37">
        <v>1</v>
      </c>
      <c r="W803" s="29">
        <f t="shared" si="43"/>
        <v>15</v>
      </c>
      <c r="X803" s="37"/>
      <c r="Y803" s="38">
        <v>81.11</v>
      </c>
      <c r="Z803" s="96">
        <f t="shared" si="39"/>
        <v>1262.8827000000001</v>
      </c>
      <c r="AA803" s="37"/>
      <c r="AB803" s="32" t="s">
        <v>86</v>
      </c>
      <c r="AC803" s="25" t="s">
        <v>142</v>
      </c>
      <c r="AD803" s="27" t="s">
        <v>120</v>
      </c>
      <c r="AE803" s="27"/>
      <c r="AF803" s="25" t="s">
        <v>144</v>
      </c>
      <c r="AG803" s="25" t="s">
        <v>1208</v>
      </c>
      <c r="AH803" s="33" t="s">
        <v>260</v>
      </c>
      <c r="AI803" s="27" t="s">
        <v>141</v>
      </c>
    </row>
    <row r="804" spans="1:35" s="34" customFormat="1" ht="38.25" customHeight="1" x14ac:dyDescent="0.25">
      <c r="A804" s="37">
        <v>21</v>
      </c>
      <c r="B804" s="55" t="s">
        <v>258</v>
      </c>
      <c r="C804" s="55" t="s">
        <v>259</v>
      </c>
      <c r="D804" s="37"/>
      <c r="E804" s="26" t="s">
        <v>683</v>
      </c>
      <c r="F804" s="37"/>
      <c r="G804" s="56">
        <v>796</v>
      </c>
      <c r="H804" s="56" t="s">
        <v>231</v>
      </c>
      <c r="I804" s="27" t="s">
        <v>139</v>
      </c>
      <c r="J804" s="37"/>
      <c r="K804" s="37">
        <v>8.33</v>
      </c>
      <c r="L804" s="37">
        <v>8.33</v>
      </c>
      <c r="M804" s="37">
        <v>8.33</v>
      </c>
      <c r="N804" s="37">
        <v>8.33</v>
      </c>
      <c r="O804" s="37">
        <v>8.33</v>
      </c>
      <c r="P804" s="37">
        <v>8.33</v>
      </c>
      <c r="Q804" s="37">
        <v>8.33</v>
      </c>
      <c r="R804" s="37">
        <v>8.33</v>
      </c>
      <c r="S804" s="37">
        <v>8.33</v>
      </c>
      <c r="T804" s="37">
        <v>8.33</v>
      </c>
      <c r="U804" s="37">
        <v>8.33</v>
      </c>
      <c r="V804" s="37">
        <v>8.3699999999999992</v>
      </c>
      <c r="W804" s="29">
        <f t="shared" si="43"/>
        <v>100</v>
      </c>
      <c r="X804" s="37"/>
      <c r="Y804" s="38">
        <v>12.61</v>
      </c>
      <c r="Z804" s="96">
        <f t="shared" si="39"/>
        <v>1308.9180000000001</v>
      </c>
      <c r="AA804" s="37"/>
      <c r="AB804" s="32" t="s">
        <v>86</v>
      </c>
      <c r="AC804" s="25" t="s">
        <v>142</v>
      </c>
      <c r="AD804" s="27" t="s">
        <v>120</v>
      </c>
      <c r="AE804" s="27"/>
      <c r="AF804" s="25" t="s">
        <v>144</v>
      </c>
      <c r="AG804" s="25" t="s">
        <v>1208</v>
      </c>
      <c r="AH804" s="33" t="s">
        <v>260</v>
      </c>
      <c r="AI804" s="27" t="s">
        <v>141</v>
      </c>
    </row>
    <row r="805" spans="1:35" s="34" customFormat="1" ht="38.25" customHeight="1" x14ac:dyDescent="0.25">
      <c r="A805" s="37">
        <v>21</v>
      </c>
      <c r="B805" s="55" t="s">
        <v>258</v>
      </c>
      <c r="C805" s="55" t="s">
        <v>259</v>
      </c>
      <c r="D805" s="37"/>
      <c r="E805" s="26" t="s">
        <v>684</v>
      </c>
      <c r="F805" s="37"/>
      <c r="G805" s="56">
        <v>796</v>
      </c>
      <c r="H805" s="56" t="s">
        <v>231</v>
      </c>
      <c r="I805" s="27" t="s">
        <v>139</v>
      </c>
      <c r="J805" s="37"/>
      <c r="K805" s="37">
        <v>4.17</v>
      </c>
      <c r="L805" s="37">
        <v>4.17</v>
      </c>
      <c r="M805" s="37">
        <v>4.17</v>
      </c>
      <c r="N805" s="37">
        <v>4.17</v>
      </c>
      <c r="O805" s="37">
        <v>4.17</v>
      </c>
      <c r="P805" s="37">
        <v>4.17</v>
      </c>
      <c r="Q805" s="37">
        <v>4.17</v>
      </c>
      <c r="R805" s="37">
        <v>4.17</v>
      </c>
      <c r="S805" s="37">
        <v>4.17</v>
      </c>
      <c r="T805" s="37">
        <v>4.17</v>
      </c>
      <c r="U805" s="37">
        <v>4.17</v>
      </c>
      <c r="V805" s="37">
        <v>4.13</v>
      </c>
      <c r="W805" s="29">
        <f t="shared" si="43"/>
        <v>50.000000000000014</v>
      </c>
      <c r="X805" s="37"/>
      <c r="Y805" s="38">
        <v>41.94</v>
      </c>
      <c r="Z805" s="96">
        <f t="shared" si="39"/>
        <v>2176.6860000000006</v>
      </c>
      <c r="AA805" s="37"/>
      <c r="AB805" s="32" t="s">
        <v>86</v>
      </c>
      <c r="AC805" s="25" t="s">
        <v>142</v>
      </c>
      <c r="AD805" s="27" t="s">
        <v>120</v>
      </c>
      <c r="AE805" s="27"/>
      <c r="AF805" s="25" t="s">
        <v>144</v>
      </c>
      <c r="AG805" s="25" t="s">
        <v>1208</v>
      </c>
      <c r="AH805" s="33" t="s">
        <v>260</v>
      </c>
      <c r="AI805" s="27" t="s">
        <v>141</v>
      </c>
    </row>
    <row r="806" spans="1:35" s="34" customFormat="1" ht="38.25" customHeight="1" x14ac:dyDescent="0.25">
      <c r="A806" s="37">
        <v>21</v>
      </c>
      <c r="B806" s="55" t="s">
        <v>258</v>
      </c>
      <c r="C806" s="55" t="s">
        <v>259</v>
      </c>
      <c r="D806" s="37"/>
      <c r="E806" s="26" t="s">
        <v>685</v>
      </c>
      <c r="F806" s="37"/>
      <c r="G806" s="56">
        <v>796</v>
      </c>
      <c r="H806" s="56" t="s">
        <v>231</v>
      </c>
      <c r="I806" s="27" t="s">
        <v>139</v>
      </c>
      <c r="J806" s="37"/>
      <c r="K806" s="37">
        <v>12.5</v>
      </c>
      <c r="L806" s="37">
        <v>12.5</v>
      </c>
      <c r="M806" s="37">
        <v>12.5</v>
      </c>
      <c r="N806" s="37">
        <v>12.5</v>
      </c>
      <c r="O806" s="37">
        <v>12.5</v>
      </c>
      <c r="P806" s="37">
        <v>12.5</v>
      </c>
      <c r="Q806" s="37">
        <v>12.5</v>
      </c>
      <c r="R806" s="37">
        <v>12.5</v>
      </c>
      <c r="S806" s="37">
        <v>12.5</v>
      </c>
      <c r="T806" s="37">
        <v>12.5</v>
      </c>
      <c r="U806" s="37">
        <v>12.5</v>
      </c>
      <c r="V806" s="37">
        <v>12.5</v>
      </c>
      <c r="W806" s="29">
        <f t="shared" si="43"/>
        <v>150</v>
      </c>
      <c r="X806" s="37"/>
      <c r="Y806" s="38">
        <v>20</v>
      </c>
      <c r="Z806" s="96">
        <f t="shared" si="39"/>
        <v>3114</v>
      </c>
      <c r="AA806" s="37"/>
      <c r="AB806" s="32" t="s">
        <v>86</v>
      </c>
      <c r="AC806" s="25" t="s">
        <v>142</v>
      </c>
      <c r="AD806" s="27" t="s">
        <v>120</v>
      </c>
      <c r="AE806" s="27"/>
      <c r="AF806" s="25" t="s">
        <v>144</v>
      </c>
      <c r="AG806" s="25" t="s">
        <v>1208</v>
      </c>
      <c r="AH806" s="33" t="s">
        <v>260</v>
      </c>
      <c r="AI806" s="27" t="s">
        <v>141</v>
      </c>
    </row>
    <row r="807" spans="1:35" s="34" customFormat="1" ht="38.25" customHeight="1" x14ac:dyDescent="0.25">
      <c r="A807" s="37">
        <v>22</v>
      </c>
      <c r="B807" s="55" t="s">
        <v>261</v>
      </c>
      <c r="C807" s="55" t="s">
        <v>806</v>
      </c>
      <c r="D807" s="37"/>
      <c r="E807" s="26" t="s">
        <v>793</v>
      </c>
      <c r="F807" s="37"/>
      <c r="G807" s="56">
        <v>796</v>
      </c>
      <c r="H807" s="56" t="s">
        <v>231</v>
      </c>
      <c r="I807" s="27" t="s">
        <v>139</v>
      </c>
      <c r="J807" s="37"/>
      <c r="K807" s="37"/>
      <c r="L807" s="37"/>
      <c r="M807" s="37"/>
      <c r="N807" s="37"/>
      <c r="O807" s="37">
        <v>1</v>
      </c>
      <c r="P807" s="37">
        <v>1</v>
      </c>
      <c r="Q807" s="37">
        <v>1</v>
      </c>
      <c r="R807" s="37">
        <v>1</v>
      </c>
      <c r="S807" s="37"/>
      <c r="T807" s="37"/>
      <c r="U807" s="37"/>
      <c r="V807" s="37"/>
      <c r="W807" s="29">
        <f t="shared" si="43"/>
        <v>4</v>
      </c>
      <c r="X807" s="37"/>
      <c r="Y807" s="38">
        <v>378.64</v>
      </c>
      <c r="Z807" s="38">
        <f>Y807*W807*1.038</f>
        <v>1572.11328</v>
      </c>
      <c r="AA807" s="37"/>
      <c r="AB807" s="32" t="s">
        <v>86</v>
      </c>
      <c r="AC807" s="25" t="s">
        <v>142</v>
      </c>
      <c r="AD807" s="27" t="s">
        <v>120</v>
      </c>
      <c r="AE807" s="27"/>
      <c r="AF807" s="25" t="s">
        <v>144</v>
      </c>
      <c r="AG807" s="25" t="s">
        <v>1182</v>
      </c>
      <c r="AH807" s="33" t="s">
        <v>263</v>
      </c>
      <c r="AI807" s="27" t="s">
        <v>141</v>
      </c>
    </row>
    <row r="808" spans="1:35" s="34" customFormat="1" ht="38.25" customHeight="1" x14ac:dyDescent="0.25">
      <c r="A808" s="37">
        <v>22</v>
      </c>
      <c r="B808" s="55" t="s">
        <v>261</v>
      </c>
      <c r="C808" s="55" t="s">
        <v>806</v>
      </c>
      <c r="D808" s="37"/>
      <c r="E808" s="26" t="s">
        <v>794</v>
      </c>
      <c r="F808" s="37"/>
      <c r="G808" s="56">
        <v>796</v>
      </c>
      <c r="H808" s="56" t="s">
        <v>231</v>
      </c>
      <c r="I808" s="27" t="s">
        <v>139</v>
      </c>
      <c r="J808" s="37"/>
      <c r="K808" s="37"/>
      <c r="L808" s="37"/>
      <c r="M808" s="37"/>
      <c r="N808" s="37"/>
      <c r="O808" s="37">
        <v>1</v>
      </c>
      <c r="P808" s="37">
        <v>1</v>
      </c>
      <c r="Q808" s="37">
        <v>1</v>
      </c>
      <c r="R808" s="37">
        <v>1</v>
      </c>
      <c r="S808" s="37"/>
      <c r="T808" s="37"/>
      <c r="U808" s="37"/>
      <c r="V808" s="37"/>
      <c r="W808" s="29">
        <f t="shared" si="43"/>
        <v>4</v>
      </c>
      <c r="X808" s="37"/>
      <c r="Y808" s="38">
        <v>472.82</v>
      </c>
      <c r="Z808" s="38">
        <f t="shared" ref="Z808:Z836" si="44">Y808*W808*1.038</f>
        <v>1963.1486400000001</v>
      </c>
      <c r="AA808" s="37"/>
      <c r="AB808" s="32" t="s">
        <v>86</v>
      </c>
      <c r="AC808" s="25" t="s">
        <v>142</v>
      </c>
      <c r="AD808" s="27" t="s">
        <v>120</v>
      </c>
      <c r="AE808" s="37"/>
      <c r="AF808" s="25" t="s">
        <v>144</v>
      </c>
      <c r="AG808" s="25" t="s">
        <v>1182</v>
      </c>
      <c r="AH808" s="33" t="s">
        <v>263</v>
      </c>
      <c r="AI808" s="27" t="s">
        <v>141</v>
      </c>
    </row>
    <row r="809" spans="1:35" s="34" customFormat="1" ht="38.25" customHeight="1" x14ac:dyDescent="0.25">
      <c r="A809" s="37">
        <v>22</v>
      </c>
      <c r="B809" s="55" t="s">
        <v>261</v>
      </c>
      <c r="C809" s="55" t="s">
        <v>806</v>
      </c>
      <c r="D809" s="37"/>
      <c r="E809" s="26" t="s">
        <v>795</v>
      </c>
      <c r="F809" s="37"/>
      <c r="G809" s="56">
        <v>796</v>
      </c>
      <c r="H809" s="56" t="s">
        <v>231</v>
      </c>
      <c r="I809" s="27" t="s">
        <v>139</v>
      </c>
      <c r="J809" s="37"/>
      <c r="K809" s="37"/>
      <c r="L809" s="37"/>
      <c r="M809" s="37"/>
      <c r="N809" s="37"/>
      <c r="O809" s="37">
        <v>1</v>
      </c>
      <c r="P809" s="37">
        <v>1</v>
      </c>
      <c r="Q809" s="37">
        <v>1</v>
      </c>
      <c r="R809" s="37">
        <v>1</v>
      </c>
      <c r="S809" s="37"/>
      <c r="T809" s="37"/>
      <c r="U809" s="37"/>
      <c r="V809" s="37"/>
      <c r="W809" s="29">
        <f t="shared" si="43"/>
        <v>4</v>
      </c>
      <c r="X809" s="37"/>
      <c r="Y809" s="38">
        <v>476.17</v>
      </c>
      <c r="Z809" s="38">
        <f t="shared" si="44"/>
        <v>1977.0578400000002</v>
      </c>
      <c r="AA809" s="37"/>
      <c r="AB809" s="32" t="s">
        <v>86</v>
      </c>
      <c r="AC809" s="25" t="s">
        <v>142</v>
      </c>
      <c r="AD809" s="27" t="s">
        <v>120</v>
      </c>
      <c r="AE809" s="37"/>
      <c r="AF809" s="25" t="s">
        <v>144</v>
      </c>
      <c r="AG809" s="25" t="s">
        <v>1182</v>
      </c>
      <c r="AH809" s="33" t="s">
        <v>263</v>
      </c>
      <c r="AI809" s="27" t="s">
        <v>141</v>
      </c>
    </row>
    <row r="810" spans="1:35" s="34" customFormat="1" ht="38.25" customHeight="1" x14ac:dyDescent="0.25">
      <c r="A810" s="37">
        <v>22</v>
      </c>
      <c r="B810" s="55" t="s">
        <v>261</v>
      </c>
      <c r="C810" s="55" t="s">
        <v>806</v>
      </c>
      <c r="D810" s="37"/>
      <c r="E810" s="26" t="s">
        <v>796</v>
      </c>
      <c r="F810" s="37"/>
      <c r="G810" s="56">
        <v>796</v>
      </c>
      <c r="H810" s="56" t="s">
        <v>231</v>
      </c>
      <c r="I810" s="27" t="s">
        <v>139</v>
      </c>
      <c r="J810" s="37"/>
      <c r="K810" s="37"/>
      <c r="L810" s="37"/>
      <c r="M810" s="37"/>
      <c r="N810" s="37"/>
      <c r="O810" s="37">
        <v>1</v>
      </c>
      <c r="P810" s="37">
        <v>1</v>
      </c>
      <c r="Q810" s="37">
        <v>1</v>
      </c>
      <c r="R810" s="37">
        <v>1</v>
      </c>
      <c r="S810" s="37"/>
      <c r="T810" s="37"/>
      <c r="U810" s="37"/>
      <c r="V810" s="37"/>
      <c r="W810" s="29">
        <f t="shared" si="43"/>
        <v>4</v>
      </c>
      <c r="X810" s="37"/>
      <c r="Y810" s="38">
        <v>132.27000000000001</v>
      </c>
      <c r="Z810" s="38">
        <f t="shared" si="44"/>
        <v>549.18504000000007</v>
      </c>
      <c r="AA810" s="37"/>
      <c r="AB810" s="32" t="s">
        <v>86</v>
      </c>
      <c r="AC810" s="25" t="s">
        <v>142</v>
      </c>
      <c r="AD810" s="27" t="s">
        <v>120</v>
      </c>
      <c r="AE810" s="37"/>
      <c r="AF810" s="25" t="s">
        <v>144</v>
      </c>
      <c r="AG810" s="25" t="s">
        <v>1182</v>
      </c>
      <c r="AH810" s="33" t="s">
        <v>263</v>
      </c>
      <c r="AI810" s="27" t="s">
        <v>141</v>
      </c>
    </row>
    <row r="811" spans="1:35" s="34" customFormat="1" ht="38.25" customHeight="1" x14ac:dyDescent="0.25">
      <c r="A811" s="37">
        <v>22</v>
      </c>
      <c r="B811" s="55" t="s">
        <v>261</v>
      </c>
      <c r="C811" s="55" t="s">
        <v>806</v>
      </c>
      <c r="D811" s="37"/>
      <c r="E811" s="26" t="s">
        <v>797</v>
      </c>
      <c r="F811" s="37"/>
      <c r="G811" s="56">
        <v>796</v>
      </c>
      <c r="H811" s="56" t="s">
        <v>231</v>
      </c>
      <c r="I811" s="27" t="s">
        <v>139</v>
      </c>
      <c r="J811" s="37"/>
      <c r="K811" s="37"/>
      <c r="L811" s="37"/>
      <c r="M811" s="37"/>
      <c r="N811" s="37"/>
      <c r="O811" s="37">
        <v>1</v>
      </c>
      <c r="P811" s="37">
        <v>1</v>
      </c>
      <c r="Q811" s="37">
        <v>1</v>
      </c>
      <c r="R811" s="37">
        <v>1</v>
      </c>
      <c r="S811" s="37"/>
      <c r="T811" s="37"/>
      <c r="U811" s="37"/>
      <c r="V811" s="37"/>
      <c r="W811" s="29">
        <f t="shared" si="43"/>
        <v>4</v>
      </c>
      <c r="X811" s="37"/>
      <c r="Y811" s="38">
        <v>103.33</v>
      </c>
      <c r="Z811" s="38">
        <f t="shared" si="44"/>
        <v>429.02616</v>
      </c>
      <c r="AA811" s="37"/>
      <c r="AB811" s="32" t="s">
        <v>86</v>
      </c>
      <c r="AC811" s="25" t="s">
        <v>142</v>
      </c>
      <c r="AD811" s="27" t="s">
        <v>120</v>
      </c>
      <c r="AE811" s="37"/>
      <c r="AF811" s="25" t="s">
        <v>144</v>
      </c>
      <c r="AG811" s="25" t="s">
        <v>1182</v>
      </c>
      <c r="AH811" s="33" t="s">
        <v>263</v>
      </c>
      <c r="AI811" s="27" t="s">
        <v>141</v>
      </c>
    </row>
    <row r="812" spans="1:35" s="34" customFormat="1" ht="38.25" customHeight="1" x14ac:dyDescent="0.25">
      <c r="A812" s="37">
        <v>22</v>
      </c>
      <c r="B812" s="55" t="s">
        <v>261</v>
      </c>
      <c r="C812" s="55" t="s">
        <v>806</v>
      </c>
      <c r="D812" s="37"/>
      <c r="E812" s="26" t="s">
        <v>798</v>
      </c>
      <c r="F812" s="37"/>
      <c r="G812" s="56">
        <v>796</v>
      </c>
      <c r="H812" s="56" t="s">
        <v>231</v>
      </c>
      <c r="I812" s="27" t="s">
        <v>139</v>
      </c>
      <c r="J812" s="37"/>
      <c r="K812" s="37"/>
      <c r="L812" s="37"/>
      <c r="M812" s="37"/>
      <c r="N812" s="37"/>
      <c r="O812" s="37">
        <v>4</v>
      </c>
      <c r="P812" s="37">
        <v>4</v>
      </c>
      <c r="Q812" s="37">
        <v>4</v>
      </c>
      <c r="R812" s="37">
        <v>4</v>
      </c>
      <c r="S812" s="37"/>
      <c r="T812" s="37"/>
      <c r="U812" s="37"/>
      <c r="V812" s="37"/>
      <c r="W812" s="29">
        <v>12</v>
      </c>
      <c r="X812" s="37"/>
      <c r="Y812" s="38">
        <v>34.35</v>
      </c>
      <c r="Z812" s="38">
        <f t="shared" si="44"/>
        <v>427.86360000000008</v>
      </c>
      <c r="AA812" s="37"/>
      <c r="AB812" s="32" t="s">
        <v>86</v>
      </c>
      <c r="AC812" s="25" t="s">
        <v>142</v>
      </c>
      <c r="AD812" s="27" t="s">
        <v>120</v>
      </c>
      <c r="AE812" s="37"/>
      <c r="AF812" s="25" t="s">
        <v>144</v>
      </c>
      <c r="AG812" s="25" t="s">
        <v>1182</v>
      </c>
      <c r="AH812" s="33" t="s">
        <v>263</v>
      </c>
      <c r="AI812" s="27" t="s">
        <v>141</v>
      </c>
    </row>
    <row r="813" spans="1:35" s="34" customFormat="1" ht="38.25" customHeight="1" x14ac:dyDescent="0.25">
      <c r="A813" s="37">
        <v>22</v>
      </c>
      <c r="B813" s="55" t="s">
        <v>261</v>
      </c>
      <c r="C813" s="55" t="s">
        <v>806</v>
      </c>
      <c r="D813" s="37"/>
      <c r="E813" s="26" t="s">
        <v>799</v>
      </c>
      <c r="F813" s="37"/>
      <c r="G813" s="56">
        <v>796</v>
      </c>
      <c r="H813" s="56" t="s">
        <v>231</v>
      </c>
      <c r="I813" s="27" t="s">
        <v>139</v>
      </c>
      <c r="J813" s="37"/>
      <c r="K813" s="37"/>
      <c r="L813" s="37"/>
      <c r="M813" s="37"/>
      <c r="N813" s="37"/>
      <c r="O813" s="37">
        <v>1</v>
      </c>
      <c r="P813" s="37">
        <v>1</v>
      </c>
      <c r="Q813" s="37">
        <v>1</v>
      </c>
      <c r="R813" s="37">
        <v>1</v>
      </c>
      <c r="S813" s="37"/>
      <c r="T813" s="37"/>
      <c r="U813" s="37"/>
      <c r="V813" s="37"/>
      <c r="W813" s="29">
        <f t="shared" si="43"/>
        <v>4</v>
      </c>
      <c r="X813" s="37"/>
      <c r="Y813" s="38">
        <v>111.27</v>
      </c>
      <c r="Z813" s="38">
        <f t="shared" si="44"/>
        <v>461.99304000000001</v>
      </c>
      <c r="AA813" s="37"/>
      <c r="AB813" s="32" t="s">
        <v>86</v>
      </c>
      <c r="AC813" s="25" t="s">
        <v>142</v>
      </c>
      <c r="AD813" s="27" t="s">
        <v>120</v>
      </c>
      <c r="AE813" s="37"/>
      <c r="AF813" s="25" t="s">
        <v>144</v>
      </c>
      <c r="AG813" s="25" t="s">
        <v>1182</v>
      </c>
      <c r="AH813" s="33" t="s">
        <v>263</v>
      </c>
      <c r="AI813" s="27" t="s">
        <v>141</v>
      </c>
    </row>
    <row r="814" spans="1:35" s="34" customFormat="1" ht="38.25" customHeight="1" x14ac:dyDescent="0.25">
      <c r="A814" s="37">
        <v>22</v>
      </c>
      <c r="B814" s="55" t="s">
        <v>261</v>
      </c>
      <c r="C814" s="55" t="s">
        <v>806</v>
      </c>
      <c r="D814" s="37"/>
      <c r="E814" s="26" t="s">
        <v>800</v>
      </c>
      <c r="F814" s="37"/>
      <c r="G814" s="56">
        <v>796</v>
      </c>
      <c r="H814" s="56" t="s">
        <v>231</v>
      </c>
      <c r="I814" s="27" t="s">
        <v>139</v>
      </c>
      <c r="J814" s="37"/>
      <c r="K814" s="37"/>
      <c r="L814" s="37"/>
      <c r="M814" s="37"/>
      <c r="N814" s="37"/>
      <c r="O814" s="37">
        <v>1</v>
      </c>
      <c r="P814" s="37"/>
      <c r="Q814" s="37">
        <v>1</v>
      </c>
      <c r="R814" s="37"/>
      <c r="S814" s="37"/>
      <c r="T814" s="37"/>
      <c r="U814" s="37"/>
      <c r="V814" s="37"/>
      <c r="W814" s="29">
        <f t="shared" si="43"/>
        <v>2</v>
      </c>
      <c r="X814" s="37"/>
      <c r="Y814" s="38">
        <v>262.43</v>
      </c>
      <c r="Z814" s="38">
        <f t="shared" si="44"/>
        <v>544.80468000000008</v>
      </c>
      <c r="AA814" s="37"/>
      <c r="AB814" s="32" t="s">
        <v>86</v>
      </c>
      <c r="AC814" s="25" t="s">
        <v>142</v>
      </c>
      <c r="AD814" s="27" t="s">
        <v>120</v>
      </c>
      <c r="AE814" s="37"/>
      <c r="AF814" s="25" t="s">
        <v>144</v>
      </c>
      <c r="AG814" s="25" t="s">
        <v>1182</v>
      </c>
      <c r="AH814" s="33" t="s">
        <v>263</v>
      </c>
      <c r="AI814" s="27" t="s">
        <v>141</v>
      </c>
    </row>
    <row r="815" spans="1:35" s="34" customFormat="1" ht="38.25" customHeight="1" x14ac:dyDescent="0.25">
      <c r="A815" s="37">
        <v>22</v>
      </c>
      <c r="B815" s="55" t="s">
        <v>261</v>
      </c>
      <c r="C815" s="55" t="s">
        <v>806</v>
      </c>
      <c r="D815" s="37"/>
      <c r="E815" s="26" t="s">
        <v>801</v>
      </c>
      <c r="F815" s="37"/>
      <c r="G815" s="56">
        <v>796</v>
      </c>
      <c r="H815" s="56" t="s">
        <v>231</v>
      </c>
      <c r="I815" s="27" t="s">
        <v>139</v>
      </c>
      <c r="J815" s="37"/>
      <c r="K815" s="37"/>
      <c r="L815" s="37"/>
      <c r="M815" s="37"/>
      <c r="N815" s="37"/>
      <c r="O815" s="37">
        <v>1</v>
      </c>
      <c r="P815" s="37"/>
      <c r="Q815" s="37"/>
      <c r="R815" s="37"/>
      <c r="S815" s="37"/>
      <c r="T815" s="37"/>
      <c r="U815" s="37"/>
      <c r="V815" s="37"/>
      <c r="W815" s="29">
        <f t="shared" si="43"/>
        <v>1</v>
      </c>
      <c r="X815" s="37"/>
      <c r="Y815" s="38">
        <v>1682.82</v>
      </c>
      <c r="Z815" s="38">
        <f t="shared" si="44"/>
        <v>1746.7671600000001</v>
      </c>
      <c r="AA815" s="37"/>
      <c r="AB815" s="32" t="s">
        <v>86</v>
      </c>
      <c r="AC815" s="25" t="s">
        <v>142</v>
      </c>
      <c r="AD815" s="27" t="s">
        <v>120</v>
      </c>
      <c r="AE815" s="37"/>
      <c r="AF815" s="25" t="s">
        <v>144</v>
      </c>
      <c r="AG815" s="25" t="s">
        <v>1182</v>
      </c>
      <c r="AH815" s="33" t="s">
        <v>263</v>
      </c>
      <c r="AI815" s="27" t="s">
        <v>141</v>
      </c>
    </row>
    <row r="816" spans="1:35" s="34" customFormat="1" ht="38.25" customHeight="1" x14ac:dyDescent="0.25">
      <c r="A816" s="37">
        <v>22</v>
      </c>
      <c r="B816" s="55" t="s">
        <v>261</v>
      </c>
      <c r="C816" s="55" t="s">
        <v>806</v>
      </c>
      <c r="D816" s="37"/>
      <c r="E816" s="26" t="s">
        <v>802</v>
      </c>
      <c r="F816" s="37"/>
      <c r="G816" s="56">
        <v>796</v>
      </c>
      <c r="H816" s="56" t="s">
        <v>231</v>
      </c>
      <c r="I816" s="27" t="s">
        <v>139</v>
      </c>
      <c r="J816" s="37"/>
      <c r="K816" s="37"/>
      <c r="L816" s="37"/>
      <c r="M816" s="37"/>
      <c r="N816" s="37"/>
      <c r="O816" s="37">
        <v>1</v>
      </c>
      <c r="P816" s="37">
        <v>1</v>
      </c>
      <c r="Q816" s="37">
        <v>1</v>
      </c>
      <c r="R816" s="37">
        <v>1</v>
      </c>
      <c r="S816" s="37"/>
      <c r="T816" s="37"/>
      <c r="U816" s="37"/>
      <c r="V816" s="37"/>
      <c r="W816" s="29">
        <f t="shared" si="43"/>
        <v>4</v>
      </c>
      <c r="X816" s="37"/>
      <c r="Y816" s="38">
        <v>137.94</v>
      </c>
      <c r="Z816" s="38">
        <f t="shared" si="44"/>
        <v>572.72688000000005</v>
      </c>
      <c r="AA816" s="37"/>
      <c r="AB816" s="32" t="s">
        <v>86</v>
      </c>
      <c r="AC816" s="25" t="s">
        <v>142</v>
      </c>
      <c r="AD816" s="27" t="s">
        <v>120</v>
      </c>
      <c r="AE816" s="37"/>
      <c r="AF816" s="25" t="s">
        <v>144</v>
      </c>
      <c r="AG816" s="25" t="s">
        <v>1182</v>
      </c>
      <c r="AH816" s="33" t="s">
        <v>263</v>
      </c>
      <c r="AI816" s="27" t="s">
        <v>141</v>
      </c>
    </row>
    <row r="817" spans="1:35" s="34" customFormat="1" ht="38.25" customHeight="1" x14ac:dyDescent="0.25">
      <c r="A817" s="37">
        <v>22</v>
      </c>
      <c r="B817" s="55" t="s">
        <v>261</v>
      </c>
      <c r="C817" s="55" t="s">
        <v>806</v>
      </c>
      <c r="D817" s="37"/>
      <c r="E817" s="26" t="s">
        <v>803</v>
      </c>
      <c r="F817" s="37"/>
      <c r="G817" s="56">
        <v>796</v>
      </c>
      <c r="H817" s="56" t="s">
        <v>231</v>
      </c>
      <c r="I817" s="27" t="s">
        <v>139</v>
      </c>
      <c r="J817" s="37"/>
      <c r="K817" s="37"/>
      <c r="L817" s="37"/>
      <c r="M817" s="37"/>
      <c r="N817" s="37"/>
      <c r="O817" s="37">
        <v>1</v>
      </c>
      <c r="P817" s="37">
        <v>1</v>
      </c>
      <c r="Q817" s="37">
        <v>1</v>
      </c>
      <c r="R817" s="37">
        <v>1</v>
      </c>
      <c r="S817" s="37"/>
      <c r="T817" s="37"/>
      <c r="U817" s="37"/>
      <c r="V817" s="37"/>
      <c r="W817" s="29">
        <f t="shared" si="43"/>
        <v>4</v>
      </c>
      <c r="X817" s="37"/>
      <c r="Y817" s="38">
        <v>188.2</v>
      </c>
      <c r="Z817" s="38">
        <f t="shared" si="44"/>
        <v>781.40639999999996</v>
      </c>
      <c r="AA817" s="37"/>
      <c r="AB817" s="32" t="s">
        <v>86</v>
      </c>
      <c r="AC817" s="25" t="s">
        <v>142</v>
      </c>
      <c r="AD817" s="27" t="s">
        <v>120</v>
      </c>
      <c r="AE817" s="37"/>
      <c r="AF817" s="25" t="s">
        <v>144</v>
      </c>
      <c r="AG817" s="25" t="s">
        <v>1182</v>
      </c>
      <c r="AH817" s="33" t="s">
        <v>263</v>
      </c>
      <c r="AI817" s="27" t="s">
        <v>141</v>
      </c>
    </row>
    <row r="818" spans="1:35" s="34" customFormat="1" ht="38.25" customHeight="1" x14ac:dyDescent="0.25">
      <c r="A818" s="37">
        <v>22</v>
      </c>
      <c r="B818" s="55" t="s">
        <v>261</v>
      </c>
      <c r="C818" s="55" t="s">
        <v>806</v>
      </c>
      <c r="D818" s="37"/>
      <c r="E818" s="26" t="s">
        <v>804</v>
      </c>
      <c r="F818" s="37"/>
      <c r="G818" s="56">
        <v>796</v>
      </c>
      <c r="H818" s="56" t="s">
        <v>231</v>
      </c>
      <c r="I818" s="27" t="s">
        <v>139</v>
      </c>
      <c r="J818" s="37"/>
      <c r="K818" s="37"/>
      <c r="L818" s="37"/>
      <c r="M818" s="37"/>
      <c r="N818" s="37"/>
      <c r="O818" s="37">
        <v>1</v>
      </c>
      <c r="P818" s="37">
        <v>1</v>
      </c>
      <c r="Q818" s="37">
        <v>1</v>
      </c>
      <c r="R818" s="37">
        <v>1</v>
      </c>
      <c r="S818" s="37"/>
      <c r="T818" s="37"/>
      <c r="U818" s="37"/>
      <c r="V818" s="37"/>
      <c r="W818" s="29">
        <f t="shared" si="43"/>
        <v>4</v>
      </c>
      <c r="X818" s="37"/>
      <c r="Y818" s="38">
        <v>180.65</v>
      </c>
      <c r="Z818" s="38">
        <f t="shared" si="44"/>
        <v>750.05880000000002</v>
      </c>
      <c r="AA818" s="37"/>
      <c r="AB818" s="32" t="s">
        <v>86</v>
      </c>
      <c r="AC818" s="25" t="s">
        <v>142</v>
      </c>
      <c r="AD818" s="27" t="s">
        <v>120</v>
      </c>
      <c r="AE818" s="37"/>
      <c r="AF818" s="25" t="s">
        <v>144</v>
      </c>
      <c r="AG818" s="25" t="s">
        <v>1182</v>
      </c>
      <c r="AH818" s="33" t="s">
        <v>263</v>
      </c>
      <c r="AI818" s="27" t="s">
        <v>141</v>
      </c>
    </row>
    <row r="819" spans="1:35" s="34" customFormat="1" ht="38.25" customHeight="1" x14ac:dyDescent="0.25">
      <c r="A819" s="37">
        <v>22</v>
      </c>
      <c r="B819" s="55" t="s">
        <v>261</v>
      </c>
      <c r="C819" s="55" t="s">
        <v>806</v>
      </c>
      <c r="D819" s="37"/>
      <c r="E819" s="26" t="s">
        <v>805</v>
      </c>
      <c r="F819" s="37"/>
      <c r="G819" s="56">
        <v>796</v>
      </c>
      <c r="H819" s="56" t="s">
        <v>231</v>
      </c>
      <c r="I819" s="27" t="s">
        <v>139</v>
      </c>
      <c r="J819" s="37"/>
      <c r="K819" s="37"/>
      <c r="L819" s="37"/>
      <c r="M819" s="37"/>
      <c r="N819" s="37"/>
      <c r="O819" s="37">
        <v>1</v>
      </c>
      <c r="P819" s="37">
        <v>1</v>
      </c>
      <c r="Q819" s="37">
        <v>1</v>
      </c>
      <c r="R819" s="37">
        <v>1</v>
      </c>
      <c r="S819" s="37"/>
      <c r="T819" s="37"/>
      <c r="U819" s="37"/>
      <c r="V819" s="37"/>
      <c r="W819" s="29">
        <f t="shared" si="43"/>
        <v>4</v>
      </c>
      <c r="X819" s="37"/>
      <c r="Y819" s="38">
        <v>77.650000000000006</v>
      </c>
      <c r="Z819" s="38">
        <f t="shared" si="44"/>
        <v>322.40280000000001</v>
      </c>
      <c r="AA819" s="37"/>
      <c r="AB819" s="32" t="s">
        <v>86</v>
      </c>
      <c r="AC819" s="25" t="s">
        <v>142</v>
      </c>
      <c r="AD819" s="27" t="s">
        <v>120</v>
      </c>
      <c r="AE819" s="37"/>
      <c r="AF819" s="25" t="s">
        <v>144</v>
      </c>
      <c r="AG819" s="25" t="s">
        <v>1182</v>
      </c>
      <c r="AH819" s="33" t="s">
        <v>263</v>
      </c>
      <c r="AI819" s="27" t="s">
        <v>141</v>
      </c>
    </row>
    <row r="820" spans="1:35" s="34" customFormat="1" ht="38.25" customHeight="1" x14ac:dyDescent="0.25">
      <c r="A820" s="37">
        <v>22</v>
      </c>
      <c r="B820" s="55" t="s">
        <v>824</v>
      </c>
      <c r="C820" s="55" t="s">
        <v>825</v>
      </c>
      <c r="D820" s="37"/>
      <c r="E820" s="26" t="s">
        <v>808</v>
      </c>
      <c r="F820" s="37"/>
      <c r="G820" s="56">
        <v>796</v>
      </c>
      <c r="H820" s="56" t="s">
        <v>231</v>
      </c>
      <c r="I820" s="36" t="s">
        <v>139</v>
      </c>
      <c r="J820" s="37"/>
      <c r="K820" s="37"/>
      <c r="L820" s="37"/>
      <c r="M820" s="37"/>
      <c r="N820" s="37"/>
      <c r="O820" s="37">
        <v>1</v>
      </c>
      <c r="P820" s="37">
        <v>1</v>
      </c>
      <c r="Q820" s="37">
        <v>1</v>
      </c>
      <c r="R820" s="37">
        <v>1</v>
      </c>
      <c r="S820" s="37"/>
      <c r="T820" s="37"/>
      <c r="U820" s="37"/>
      <c r="V820" s="37"/>
      <c r="W820" s="29">
        <f t="shared" si="43"/>
        <v>4</v>
      </c>
      <c r="X820" s="37"/>
      <c r="Y820" s="38">
        <v>212.58</v>
      </c>
      <c r="Z820" s="38">
        <f t="shared" si="44"/>
        <v>882.63216000000011</v>
      </c>
      <c r="AA820" s="37"/>
      <c r="AB820" s="32" t="s">
        <v>86</v>
      </c>
      <c r="AC820" s="35" t="s">
        <v>142</v>
      </c>
      <c r="AD820" s="36" t="s">
        <v>120</v>
      </c>
      <c r="AE820" s="37"/>
      <c r="AF820" s="35" t="s">
        <v>144</v>
      </c>
      <c r="AG820" s="35" t="s">
        <v>1182</v>
      </c>
      <c r="AH820" s="33" t="s">
        <v>263</v>
      </c>
      <c r="AI820" s="36" t="s">
        <v>141</v>
      </c>
    </row>
    <row r="821" spans="1:35" s="34" customFormat="1" ht="38.25" customHeight="1" x14ac:dyDescent="0.25">
      <c r="A821" s="37">
        <v>22</v>
      </c>
      <c r="B821" s="55" t="s">
        <v>824</v>
      </c>
      <c r="C821" s="55" t="s">
        <v>825</v>
      </c>
      <c r="D821" s="37"/>
      <c r="E821" s="26" t="s">
        <v>809</v>
      </c>
      <c r="F821" s="37"/>
      <c r="G821" s="56">
        <v>796</v>
      </c>
      <c r="H821" s="56" t="s">
        <v>231</v>
      </c>
      <c r="I821" s="36" t="s">
        <v>139</v>
      </c>
      <c r="J821" s="37"/>
      <c r="K821" s="37"/>
      <c r="L821" s="37"/>
      <c r="M821" s="37"/>
      <c r="N821" s="37"/>
      <c r="O821" s="37">
        <v>3</v>
      </c>
      <c r="P821" s="37">
        <v>3</v>
      </c>
      <c r="Q821" s="37">
        <v>3</v>
      </c>
      <c r="R821" s="37">
        <v>3</v>
      </c>
      <c r="S821" s="37"/>
      <c r="T821" s="37"/>
      <c r="U821" s="37"/>
      <c r="V821" s="37"/>
      <c r="W821" s="29">
        <f t="shared" si="43"/>
        <v>12</v>
      </c>
      <c r="X821" s="37"/>
      <c r="Y821" s="38">
        <v>45.16</v>
      </c>
      <c r="Z821" s="38">
        <f t="shared" si="44"/>
        <v>562.51296000000002</v>
      </c>
      <c r="AA821" s="37"/>
      <c r="AB821" s="32" t="s">
        <v>86</v>
      </c>
      <c r="AC821" s="35" t="s">
        <v>142</v>
      </c>
      <c r="AD821" s="36" t="s">
        <v>120</v>
      </c>
      <c r="AE821" s="37"/>
      <c r="AF821" s="35" t="s">
        <v>144</v>
      </c>
      <c r="AG821" s="35" t="s">
        <v>1182</v>
      </c>
      <c r="AH821" s="33" t="s">
        <v>263</v>
      </c>
      <c r="AI821" s="36" t="s">
        <v>141</v>
      </c>
    </row>
    <row r="822" spans="1:35" s="34" customFormat="1" ht="38.25" customHeight="1" x14ac:dyDescent="0.25">
      <c r="A822" s="37">
        <v>22</v>
      </c>
      <c r="B822" s="55" t="s">
        <v>824</v>
      </c>
      <c r="C822" s="55" t="s">
        <v>825</v>
      </c>
      <c r="D822" s="37"/>
      <c r="E822" s="26" t="s">
        <v>810</v>
      </c>
      <c r="F822" s="37"/>
      <c r="G822" s="56">
        <v>796</v>
      </c>
      <c r="H822" s="56" t="s">
        <v>231</v>
      </c>
      <c r="I822" s="36" t="s">
        <v>139</v>
      </c>
      <c r="J822" s="37"/>
      <c r="K822" s="37"/>
      <c r="L822" s="37"/>
      <c r="M822" s="37"/>
      <c r="N822" s="37"/>
      <c r="O822" s="37">
        <v>3</v>
      </c>
      <c r="P822" s="37">
        <v>3</v>
      </c>
      <c r="Q822" s="37">
        <v>3</v>
      </c>
      <c r="R822" s="37">
        <v>3</v>
      </c>
      <c r="S822" s="37"/>
      <c r="T822" s="37"/>
      <c r="U822" s="37"/>
      <c r="V822" s="37"/>
      <c r="W822" s="29">
        <f t="shared" si="43"/>
        <v>12</v>
      </c>
      <c r="X822" s="37"/>
      <c r="Y822" s="38">
        <v>77.03</v>
      </c>
      <c r="Z822" s="38">
        <f t="shared" si="44"/>
        <v>959.48568</v>
      </c>
      <c r="AA822" s="37"/>
      <c r="AB822" s="32" t="s">
        <v>86</v>
      </c>
      <c r="AC822" s="35" t="s">
        <v>142</v>
      </c>
      <c r="AD822" s="36" t="s">
        <v>120</v>
      </c>
      <c r="AE822" s="37"/>
      <c r="AF822" s="35" t="s">
        <v>144</v>
      </c>
      <c r="AG822" s="35" t="s">
        <v>1182</v>
      </c>
      <c r="AH822" s="33" t="s">
        <v>263</v>
      </c>
      <c r="AI822" s="36" t="s">
        <v>141</v>
      </c>
    </row>
    <row r="823" spans="1:35" s="34" customFormat="1" ht="38.25" customHeight="1" x14ac:dyDescent="0.25">
      <c r="A823" s="37">
        <v>22</v>
      </c>
      <c r="B823" s="55" t="s">
        <v>824</v>
      </c>
      <c r="C823" s="55" t="s">
        <v>825</v>
      </c>
      <c r="D823" s="37"/>
      <c r="E823" s="26" t="s">
        <v>811</v>
      </c>
      <c r="F823" s="37"/>
      <c r="G823" s="56">
        <v>796</v>
      </c>
      <c r="H823" s="56" t="s">
        <v>231</v>
      </c>
      <c r="I823" s="36" t="s">
        <v>139</v>
      </c>
      <c r="J823" s="37"/>
      <c r="K823" s="37"/>
      <c r="L823" s="37"/>
      <c r="M823" s="37"/>
      <c r="N823" s="37"/>
      <c r="O823" s="37">
        <v>3</v>
      </c>
      <c r="P823" s="37">
        <v>3</v>
      </c>
      <c r="Q823" s="37">
        <v>3</v>
      </c>
      <c r="R823" s="37">
        <v>3</v>
      </c>
      <c r="S823" s="37"/>
      <c r="T823" s="37"/>
      <c r="U823" s="37"/>
      <c r="V823" s="37"/>
      <c r="W823" s="29">
        <f t="shared" si="43"/>
        <v>12</v>
      </c>
      <c r="X823" s="37"/>
      <c r="Y823" s="38">
        <v>82.43</v>
      </c>
      <c r="Z823" s="38">
        <f t="shared" si="44"/>
        <v>1026.7480800000001</v>
      </c>
      <c r="AA823" s="37"/>
      <c r="AB823" s="32" t="s">
        <v>86</v>
      </c>
      <c r="AC823" s="35" t="s">
        <v>142</v>
      </c>
      <c r="AD823" s="36" t="s">
        <v>120</v>
      </c>
      <c r="AE823" s="37"/>
      <c r="AF823" s="35" t="s">
        <v>144</v>
      </c>
      <c r="AG823" s="35" t="s">
        <v>1182</v>
      </c>
      <c r="AH823" s="33" t="s">
        <v>263</v>
      </c>
      <c r="AI823" s="36" t="s">
        <v>141</v>
      </c>
    </row>
    <row r="824" spans="1:35" s="34" customFormat="1" ht="38.25" customHeight="1" x14ac:dyDescent="0.25">
      <c r="A824" s="37">
        <v>22</v>
      </c>
      <c r="B824" s="55" t="s">
        <v>824</v>
      </c>
      <c r="C824" s="55" t="s">
        <v>825</v>
      </c>
      <c r="D824" s="37"/>
      <c r="E824" s="26" t="s">
        <v>812</v>
      </c>
      <c r="F824" s="37"/>
      <c r="G824" s="56">
        <v>796</v>
      </c>
      <c r="H824" s="56" t="s">
        <v>231</v>
      </c>
      <c r="I824" s="36" t="s">
        <v>139</v>
      </c>
      <c r="J824" s="37"/>
      <c r="K824" s="37"/>
      <c r="L824" s="37"/>
      <c r="M824" s="37"/>
      <c r="N824" s="37"/>
      <c r="O824" s="37">
        <v>3</v>
      </c>
      <c r="P824" s="37">
        <v>3</v>
      </c>
      <c r="Q824" s="37">
        <v>3</v>
      </c>
      <c r="R824" s="37">
        <v>3</v>
      </c>
      <c r="S824" s="37"/>
      <c r="T824" s="37"/>
      <c r="U824" s="37"/>
      <c r="V824" s="37"/>
      <c r="W824" s="29">
        <f t="shared" si="43"/>
        <v>12</v>
      </c>
      <c r="X824" s="37"/>
      <c r="Y824" s="38">
        <v>113.86</v>
      </c>
      <c r="Z824" s="38">
        <f t="shared" si="44"/>
        <v>1418.2401600000001</v>
      </c>
      <c r="AA824" s="37"/>
      <c r="AB824" s="32" t="s">
        <v>86</v>
      </c>
      <c r="AC824" s="35" t="s">
        <v>142</v>
      </c>
      <c r="AD824" s="36" t="s">
        <v>120</v>
      </c>
      <c r="AE824" s="37"/>
      <c r="AF824" s="35" t="s">
        <v>144</v>
      </c>
      <c r="AG824" s="35" t="s">
        <v>1182</v>
      </c>
      <c r="AH824" s="33" t="s">
        <v>263</v>
      </c>
      <c r="AI824" s="36" t="s">
        <v>141</v>
      </c>
    </row>
    <row r="825" spans="1:35" s="34" customFormat="1" ht="38.25" customHeight="1" x14ac:dyDescent="0.25">
      <c r="A825" s="37">
        <v>22</v>
      </c>
      <c r="B825" s="55" t="s">
        <v>824</v>
      </c>
      <c r="C825" s="55" t="s">
        <v>825</v>
      </c>
      <c r="D825" s="37"/>
      <c r="E825" s="26" t="s">
        <v>813</v>
      </c>
      <c r="F825" s="37"/>
      <c r="G825" s="56">
        <v>796</v>
      </c>
      <c r="H825" s="56" t="s">
        <v>231</v>
      </c>
      <c r="I825" s="36" t="s">
        <v>139</v>
      </c>
      <c r="J825" s="37"/>
      <c r="K825" s="37"/>
      <c r="L825" s="37"/>
      <c r="M825" s="37"/>
      <c r="N825" s="37"/>
      <c r="O825" s="37">
        <v>3</v>
      </c>
      <c r="P825" s="37">
        <v>3</v>
      </c>
      <c r="Q825" s="37">
        <v>3</v>
      </c>
      <c r="R825" s="37">
        <v>3</v>
      </c>
      <c r="S825" s="37"/>
      <c r="T825" s="37"/>
      <c r="U825" s="37"/>
      <c r="V825" s="37"/>
      <c r="W825" s="29">
        <f t="shared" si="43"/>
        <v>12</v>
      </c>
      <c r="X825" s="37"/>
      <c r="Y825" s="38">
        <v>224.97</v>
      </c>
      <c r="Z825" s="38">
        <f t="shared" si="44"/>
        <v>2802.2263199999998</v>
      </c>
      <c r="AA825" s="37"/>
      <c r="AB825" s="32" t="s">
        <v>86</v>
      </c>
      <c r="AC825" s="35" t="s">
        <v>142</v>
      </c>
      <c r="AD825" s="36" t="s">
        <v>120</v>
      </c>
      <c r="AE825" s="37"/>
      <c r="AF825" s="35" t="s">
        <v>144</v>
      </c>
      <c r="AG825" s="35" t="s">
        <v>1182</v>
      </c>
      <c r="AH825" s="33" t="s">
        <v>263</v>
      </c>
      <c r="AI825" s="36" t="s">
        <v>141</v>
      </c>
    </row>
    <row r="826" spans="1:35" s="34" customFormat="1" ht="38.25" customHeight="1" x14ac:dyDescent="0.25">
      <c r="A826" s="37">
        <v>22</v>
      </c>
      <c r="B826" s="55" t="s">
        <v>824</v>
      </c>
      <c r="C826" s="55" t="s">
        <v>825</v>
      </c>
      <c r="D826" s="37"/>
      <c r="E826" s="26" t="s">
        <v>814</v>
      </c>
      <c r="F826" s="37"/>
      <c r="G826" s="56">
        <v>796</v>
      </c>
      <c r="H826" s="56" t="s">
        <v>231</v>
      </c>
      <c r="I826" s="36" t="s">
        <v>139</v>
      </c>
      <c r="J826" s="37"/>
      <c r="K826" s="37"/>
      <c r="L826" s="37"/>
      <c r="M826" s="37"/>
      <c r="N826" s="37"/>
      <c r="O826" s="37">
        <v>1</v>
      </c>
      <c r="P826" s="37">
        <v>1</v>
      </c>
      <c r="Q826" s="37">
        <v>1</v>
      </c>
      <c r="R826" s="37">
        <v>1</v>
      </c>
      <c r="S826" s="37"/>
      <c r="T826" s="37"/>
      <c r="U826" s="37"/>
      <c r="V826" s="37"/>
      <c r="W826" s="29">
        <f t="shared" si="43"/>
        <v>4</v>
      </c>
      <c r="X826" s="37"/>
      <c r="Y826" s="38">
        <v>79.95</v>
      </c>
      <c r="Z826" s="38">
        <f t="shared" si="44"/>
        <v>331.95240000000001</v>
      </c>
      <c r="AA826" s="37"/>
      <c r="AB826" s="32" t="s">
        <v>86</v>
      </c>
      <c r="AC826" s="35" t="s">
        <v>142</v>
      </c>
      <c r="AD826" s="36" t="s">
        <v>120</v>
      </c>
      <c r="AE826" s="37"/>
      <c r="AF826" s="35" t="s">
        <v>144</v>
      </c>
      <c r="AG826" s="35" t="s">
        <v>1182</v>
      </c>
      <c r="AH826" s="33" t="s">
        <v>263</v>
      </c>
      <c r="AI826" s="36" t="s">
        <v>141</v>
      </c>
    </row>
    <row r="827" spans="1:35" s="34" customFormat="1" ht="38.25" customHeight="1" x14ac:dyDescent="0.25">
      <c r="A827" s="37">
        <v>22</v>
      </c>
      <c r="B827" s="55" t="s">
        <v>824</v>
      </c>
      <c r="C827" s="55" t="s">
        <v>825</v>
      </c>
      <c r="D827" s="37"/>
      <c r="E827" s="26" t="s">
        <v>815</v>
      </c>
      <c r="F827" s="37"/>
      <c r="G827" s="56">
        <v>796</v>
      </c>
      <c r="H827" s="56" t="s">
        <v>231</v>
      </c>
      <c r="I827" s="36" t="s">
        <v>139</v>
      </c>
      <c r="J827" s="37"/>
      <c r="K827" s="37"/>
      <c r="L827" s="37"/>
      <c r="M827" s="37"/>
      <c r="N827" s="37"/>
      <c r="O827" s="37">
        <v>1</v>
      </c>
      <c r="P827" s="37">
        <v>1</v>
      </c>
      <c r="Q827" s="37">
        <v>1</v>
      </c>
      <c r="R827" s="37">
        <v>1</v>
      </c>
      <c r="S827" s="37"/>
      <c r="T827" s="37"/>
      <c r="U827" s="37"/>
      <c r="V827" s="37"/>
      <c r="W827" s="29">
        <f t="shared" si="43"/>
        <v>4</v>
      </c>
      <c r="X827" s="37"/>
      <c r="Y827" s="38">
        <v>82.34</v>
      </c>
      <c r="Z827" s="38">
        <f t="shared" si="44"/>
        <v>341.87568000000005</v>
      </c>
      <c r="AA827" s="37"/>
      <c r="AB827" s="32" t="s">
        <v>86</v>
      </c>
      <c r="AC827" s="35" t="s">
        <v>142</v>
      </c>
      <c r="AD827" s="36" t="s">
        <v>120</v>
      </c>
      <c r="AE827" s="37"/>
      <c r="AF827" s="35" t="s">
        <v>144</v>
      </c>
      <c r="AG827" s="35" t="s">
        <v>1182</v>
      </c>
      <c r="AH827" s="33" t="s">
        <v>263</v>
      </c>
      <c r="AI827" s="36" t="s">
        <v>141</v>
      </c>
    </row>
    <row r="828" spans="1:35" s="34" customFormat="1" ht="38.25" customHeight="1" x14ac:dyDescent="0.25">
      <c r="A828" s="37">
        <v>22</v>
      </c>
      <c r="B828" s="55" t="s">
        <v>824</v>
      </c>
      <c r="C828" s="55" t="s">
        <v>825</v>
      </c>
      <c r="D828" s="37"/>
      <c r="E828" s="26" t="s">
        <v>816</v>
      </c>
      <c r="F828" s="37"/>
      <c r="G828" s="56">
        <v>796</v>
      </c>
      <c r="H828" s="56" t="s">
        <v>231</v>
      </c>
      <c r="I828" s="36" t="s">
        <v>139</v>
      </c>
      <c r="J828" s="37"/>
      <c r="K828" s="37"/>
      <c r="L828" s="37"/>
      <c r="M828" s="37"/>
      <c r="N828" s="37"/>
      <c r="O828" s="37">
        <v>1</v>
      </c>
      <c r="P828" s="37">
        <v>1</v>
      </c>
      <c r="Q828" s="37">
        <v>1</v>
      </c>
      <c r="R828" s="37">
        <v>1</v>
      </c>
      <c r="S828" s="37"/>
      <c r="T828" s="37"/>
      <c r="U828" s="37"/>
      <c r="V828" s="37"/>
      <c r="W828" s="29">
        <f t="shared" si="43"/>
        <v>4</v>
      </c>
      <c r="X828" s="37"/>
      <c r="Y828" s="38">
        <v>185.4</v>
      </c>
      <c r="Z828" s="38">
        <f t="shared" si="44"/>
        <v>769.7808</v>
      </c>
      <c r="AA828" s="37"/>
      <c r="AB828" s="32" t="s">
        <v>86</v>
      </c>
      <c r="AC828" s="35" t="s">
        <v>142</v>
      </c>
      <c r="AD828" s="36" t="s">
        <v>120</v>
      </c>
      <c r="AE828" s="37"/>
      <c r="AF828" s="35" t="s">
        <v>144</v>
      </c>
      <c r="AG828" s="35" t="s">
        <v>1182</v>
      </c>
      <c r="AH828" s="33" t="s">
        <v>263</v>
      </c>
      <c r="AI828" s="36" t="s">
        <v>141</v>
      </c>
    </row>
    <row r="829" spans="1:35" s="34" customFormat="1" ht="38.25" customHeight="1" x14ac:dyDescent="0.25">
      <c r="A829" s="37">
        <v>22</v>
      </c>
      <c r="B829" s="55" t="s">
        <v>824</v>
      </c>
      <c r="C829" s="55" t="s">
        <v>825</v>
      </c>
      <c r="D829" s="37"/>
      <c r="E829" s="26" t="s">
        <v>817</v>
      </c>
      <c r="F829" s="37"/>
      <c r="G829" s="56">
        <v>796</v>
      </c>
      <c r="H829" s="56" t="s">
        <v>231</v>
      </c>
      <c r="I829" s="36" t="s">
        <v>139</v>
      </c>
      <c r="J829" s="37"/>
      <c r="K829" s="37"/>
      <c r="L829" s="37"/>
      <c r="M829" s="37"/>
      <c r="N829" s="37"/>
      <c r="O829" s="37">
        <v>1</v>
      </c>
      <c r="P829" s="37">
        <v>1</v>
      </c>
      <c r="Q829" s="37">
        <v>1</v>
      </c>
      <c r="R829" s="37">
        <v>1</v>
      </c>
      <c r="S829" s="37"/>
      <c r="T829" s="37"/>
      <c r="U829" s="37"/>
      <c r="V829" s="37"/>
      <c r="W829" s="29">
        <f t="shared" si="43"/>
        <v>4</v>
      </c>
      <c r="X829" s="37"/>
      <c r="Y829" s="38">
        <v>252.51</v>
      </c>
      <c r="Z829" s="38">
        <f t="shared" si="44"/>
        <v>1048.4215200000001</v>
      </c>
      <c r="AA829" s="37"/>
      <c r="AB829" s="32" t="s">
        <v>86</v>
      </c>
      <c r="AC829" s="35" t="s">
        <v>142</v>
      </c>
      <c r="AD829" s="36" t="s">
        <v>120</v>
      </c>
      <c r="AE829" s="37"/>
      <c r="AF829" s="35" t="s">
        <v>144</v>
      </c>
      <c r="AG829" s="35" t="s">
        <v>1182</v>
      </c>
      <c r="AH829" s="33" t="s">
        <v>263</v>
      </c>
      <c r="AI829" s="36" t="s">
        <v>141</v>
      </c>
    </row>
    <row r="830" spans="1:35" s="34" customFormat="1" ht="38.25" customHeight="1" x14ac:dyDescent="0.25">
      <c r="A830" s="37">
        <v>22</v>
      </c>
      <c r="B830" s="55" t="s">
        <v>824</v>
      </c>
      <c r="C830" s="55" t="s">
        <v>825</v>
      </c>
      <c r="D830" s="37"/>
      <c r="E830" s="26" t="s">
        <v>818</v>
      </c>
      <c r="F830" s="37"/>
      <c r="G830" s="56">
        <v>796</v>
      </c>
      <c r="H830" s="56" t="s">
        <v>231</v>
      </c>
      <c r="I830" s="36" t="s">
        <v>139</v>
      </c>
      <c r="J830" s="37"/>
      <c r="K830" s="37"/>
      <c r="L830" s="37"/>
      <c r="M830" s="37"/>
      <c r="N830" s="37"/>
      <c r="O830" s="37">
        <v>1</v>
      </c>
      <c r="P830" s="37">
        <v>1</v>
      </c>
      <c r="Q830" s="37">
        <v>1</v>
      </c>
      <c r="R830" s="37">
        <v>1</v>
      </c>
      <c r="S830" s="37"/>
      <c r="T830" s="37"/>
      <c r="U830" s="37"/>
      <c r="V830" s="37"/>
      <c r="W830" s="29">
        <f t="shared" si="43"/>
        <v>4</v>
      </c>
      <c r="X830" s="37"/>
      <c r="Y830" s="38">
        <v>210.53</v>
      </c>
      <c r="Z830" s="38">
        <f t="shared" si="44"/>
        <v>874.12056000000007</v>
      </c>
      <c r="AA830" s="37"/>
      <c r="AB830" s="32" t="s">
        <v>86</v>
      </c>
      <c r="AC830" s="35" t="s">
        <v>142</v>
      </c>
      <c r="AD830" s="36" t="s">
        <v>120</v>
      </c>
      <c r="AE830" s="37"/>
      <c r="AF830" s="35" t="s">
        <v>144</v>
      </c>
      <c r="AG830" s="35" t="s">
        <v>1182</v>
      </c>
      <c r="AH830" s="33" t="s">
        <v>263</v>
      </c>
      <c r="AI830" s="36" t="s">
        <v>141</v>
      </c>
    </row>
    <row r="831" spans="1:35" s="34" customFormat="1" ht="38.25" customHeight="1" x14ac:dyDescent="0.25">
      <c r="A831" s="37">
        <v>22</v>
      </c>
      <c r="B831" s="55" t="s">
        <v>824</v>
      </c>
      <c r="C831" s="55" t="s">
        <v>825</v>
      </c>
      <c r="D831" s="37"/>
      <c r="E831" s="26" t="s">
        <v>819</v>
      </c>
      <c r="F831" s="37"/>
      <c r="G831" s="56">
        <v>796</v>
      </c>
      <c r="H831" s="56" t="s">
        <v>231</v>
      </c>
      <c r="I831" s="36" t="s">
        <v>139</v>
      </c>
      <c r="J831" s="37"/>
      <c r="K831" s="37"/>
      <c r="L831" s="37"/>
      <c r="M831" s="37"/>
      <c r="N831" s="37"/>
      <c r="O831" s="37">
        <v>1</v>
      </c>
      <c r="P831" s="37">
        <v>1</v>
      </c>
      <c r="Q831" s="37">
        <v>1</v>
      </c>
      <c r="R831" s="37">
        <v>1</v>
      </c>
      <c r="S831" s="37"/>
      <c r="T831" s="37"/>
      <c r="U831" s="37"/>
      <c r="V831" s="37"/>
      <c r="W831" s="29">
        <f t="shared" si="43"/>
        <v>4</v>
      </c>
      <c r="X831" s="37"/>
      <c r="Y831" s="38">
        <v>170</v>
      </c>
      <c r="Z831" s="38">
        <f t="shared" si="44"/>
        <v>705.84</v>
      </c>
      <c r="AA831" s="37"/>
      <c r="AB831" s="32" t="s">
        <v>86</v>
      </c>
      <c r="AC831" s="35" t="s">
        <v>142</v>
      </c>
      <c r="AD831" s="36" t="s">
        <v>120</v>
      </c>
      <c r="AE831" s="37"/>
      <c r="AF831" s="35" t="s">
        <v>144</v>
      </c>
      <c r="AG831" s="35" t="s">
        <v>1182</v>
      </c>
      <c r="AH831" s="33" t="s">
        <v>263</v>
      </c>
      <c r="AI831" s="36" t="s">
        <v>141</v>
      </c>
    </row>
    <row r="832" spans="1:35" s="34" customFormat="1" ht="38.25" customHeight="1" x14ac:dyDescent="0.25">
      <c r="A832" s="37">
        <v>22</v>
      </c>
      <c r="B832" s="55" t="s">
        <v>824</v>
      </c>
      <c r="C832" s="55" t="s">
        <v>825</v>
      </c>
      <c r="D832" s="37"/>
      <c r="E832" s="26" t="s">
        <v>820</v>
      </c>
      <c r="F832" s="37"/>
      <c r="G832" s="56">
        <v>796</v>
      </c>
      <c r="H832" s="56" t="s">
        <v>231</v>
      </c>
      <c r="I832" s="36" t="s">
        <v>139</v>
      </c>
      <c r="J832" s="37"/>
      <c r="K832" s="37"/>
      <c r="L832" s="37"/>
      <c r="M832" s="37"/>
      <c r="N832" s="37"/>
      <c r="O832" s="37">
        <v>1</v>
      </c>
      <c r="P832" s="37">
        <v>1</v>
      </c>
      <c r="Q832" s="37">
        <v>1</v>
      </c>
      <c r="R832" s="37">
        <v>1</v>
      </c>
      <c r="S832" s="37"/>
      <c r="T832" s="37"/>
      <c r="U832" s="37"/>
      <c r="V832" s="37"/>
      <c r="W832" s="29">
        <f t="shared" si="43"/>
        <v>4</v>
      </c>
      <c r="X832" s="37"/>
      <c r="Y832" s="38">
        <v>159.37</v>
      </c>
      <c r="Z832" s="38">
        <f t="shared" si="44"/>
        <v>661.70424000000003</v>
      </c>
      <c r="AA832" s="37"/>
      <c r="AB832" s="32" t="s">
        <v>86</v>
      </c>
      <c r="AC832" s="35" t="s">
        <v>142</v>
      </c>
      <c r="AD832" s="36" t="s">
        <v>120</v>
      </c>
      <c r="AE832" s="37"/>
      <c r="AF832" s="35" t="s">
        <v>144</v>
      </c>
      <c r="AG832" s="35" t="s">
        <v>1182</v>
      </c>
      <c r="AH832" s="33" t="s">
        <v>263</v>
      </c>
      <c r="AI832" s="36" t="s">
        <v>141</v>
      </c>
    </row>
    <row r="833" spans="1:35" s="34" customFormat="1" ht="38.25" customHeight="1" x14ac:dyDescent="0.25">
      <c r="A833" s="37">
        <v>22</v>
      </c>
      <c r="B833" s="55" t="s">
        <v>824</v>
      </c>
      <c r="C833" s="55" t="s">
        <v>825</v>
      </c>
      <c r="D833" s="37"/>
      <c r="E833" s="26" t="s">
        <v>821</v>
      </c>
      <c r="F833" s="37"/>
      <c r="G833" s="56">
        <v>796</v>
      </c>
      <c r="H833" s="56" t="s">
        <v>231</v>
      </c>
      <c r="I833" s="36" t="s">
        <v>139</v>
      </c>
      <c r="J833" s="37"/>
      <c r="K833" s="37"/>
      <c r="L833" s="37"/>
      <c r="M833" s="37"/>
      <c r="N833" s="37"/>
      <c r="O833" s="37">
        <v>1</v>
      </c>
      <c r="P833" s="37">
        <v>1</v>
      </c>
      <c r="Q833" s="37">
        <v>1</v>
      </c>
      <c r="R833" s="37">
        <v>1</v>
      </c>
      <c r="S833" s="37"/>
      <c r="T833" s="37"/>
      <c r="U833" s="37"/>
      <c r="V833" s="37"/>
      <c r="W833" s="29">
        <f t="shared" si="43"/>
        <v>4</v>
      </c>
      <c r="X833" s="37"/>
      <c r="Y833" s="38">
        <v>190.09</v>
      </c>
      <c r="Z833" s="38">
        <f t="shared" si="44"/>
        <v>789.25368000000003</v>
      </c>
      <c r="AA833" s="37"/>
      <c r="AB833" s="32" t="s">
        <v>86</v>
      </c>
      <c r="AC833" s="35" t="s">
        <v>142</v>
      </c>
      <c r="AD833" s="36" t="s">
        <v>120</v>
      </c>
      <c r="AE833" s="37"/>
      <c r="AF833" s="35" t="s">
        <v>144</v>
      </c>
      <c r="AG833" s="35" t="s">
        <v>1182</v>
      </c>
      <c r="AH833" s="33" t="s">
        <v>263</v>
      </c>
      <c r="AI833" s="36" t="s">
        <v>141</v>
      </c>
    </row>
    <row r="834" spans="1:35" s="34" customFormat="1" ht="38.25" customHeight="1" x14ac:dyDescent="0.25">
      <c r="A834" s="37">
        <v>22</v>
      </c>
      <c r="B834" s="55" t="s">
        <v>824</v>
      </c>
      <c r="C834" s="55" t="s">
        <v>825</v>
      </c>
      <c r="D834" s="37"/>
      <c r="E834" s="26" t="s">
        <v>822</v>
      </c>
      <c r="F834" s="37"/>
      <c r="G834" s="56">
        <v>796</v>
      </c>
      <c r="H834" s="56" t="s">
        <v>231</v>
      </c>
      <c r="I834" s="36" t="s">
        <v>139</v>
      </c>
      <c r="J834" s="37"/>
      <c r="K834" s="37"/>
      <c r="L834" s="37"/>
      <c r="M834" s="37"/>
      <c r="N834" s="37"/>
      <c r="O834" s="37">
        <v>1</v>
      </c>
      <c r="P834" s="37">
        <v>1</v>
      </c>
      <c r="Q834" s="37">
        <v>1</v>
      </c>
      <c r="R834" s="37">
        <v>1</v>
      </c>
      <c r="S834" s="37"/>
      <c r="T834" s="37"/>
      <c r="U834" s="37"/>
      <c r="V834" s="37"/>
      <c r="W834" s="29">
        <f t="shared" si="43"/>
        <v>4</v>
      </c>
      <c r="X834" s="37"/>
      <c r="Y834" s="38">
        <v>139.27000000000001</v>
      </c>
      <c r="Z834" s="38">
        <f t="shared" si="44"/>
        <v>578.24904000000004</v>
      </c>
      <c r="AA834" s="37"/>
      <c r="AB834" s="32" t="s">
        <v>86</v>
      </c>
      <c r="AC834" s="35" t="s">
        <v>142</v>
      </c>
      <c r="AD834" s="36" t="s">
        <v>120</v>
      </c>
      <c r="AE834" s="37"/>
      <c r="AF834" s="35" t="s">
        <v>144</v>
      </c>
      <c r="AG834" s="35" t="s">
        <v>1182</v>
      </c>
      <c r="AH834" s="33" t="s">
        <v>263</v>
      </c>
      <c r="AI834" s="36" t="s">
        <v>141</v>
      </c>
    </row>
    <row r="835" spans="1:35" s="34" customFormat="1" ht="38.25" customHeight="1" x14ac:dyDescent="0.25">
      <c r="A835" s="37">
        <v>22</v>
      </c>
      <c r="B835" s="55" t="s">
        <v>824</v>
      </c>
      <c r="C835" s="55" t="s">
        <v>825</v>
      </c>
      <c r="D835" s="37"/>
      <c r="E835" s="26" t="s">
        <v>823</v>
      </c>
      <c r="F835" s="37"/>
      <c r="G835" s="56">
        <v>796</v>
      </c>
      <c r="H835" s="56" t="s">
        <v>231</v>
      </c>
      <c r="I835" s="36" t="s">
        <v>139</v>
      </c>
      <c r="J835" s="37"/>
      <c r="K835" s="37"/>
      <c r="L835" s="37"/>
      <c r="M835" s="37"/>
      <c r="N835" s="37"/>
      <c r="O835" s="37">
        <v>1</v>
      </c>
      <c r="P835" s="37">
        <v>1</v>
      </c>
      <c r="Q835" s="37">
        <v>1</v>
      </c>
      <c r="R835" s="37">
        <v>1</v>
      </c>
      <c r="S835" s="37"/>
      <c r="T835" s="37"/>
      <c r="U835" s="37"/>
      <c r="V835" s="37"/>
      <c r="W835" s="29">
        <f t="shared" si="43"/>
        <v>4</v>
      </c>
      <c r="X835" s="37"/>
      <c r="Y835" s="38">
        <v>121.39</v>
      </c>
      <c r="Z835" s="38">
        <f t="shared" si="44"/>
        <v>504.01128</v>
      </c>
      <c r="AA835" s="37"/>
      <c r="AB835" s="32" t="s">
        <v>86</v>
      </c>
      <c r="AC835" s="35" t="s">
        <v>142</v>
      </c>
      <c r="AD835" s="36" t="s">
        <v>120</v>
      </c>
      <c r="AE835" s="37"/>
      <c r="AF835" s="35" t="s">
        <v>144</v>
      </c>
      <c r="AG835" s="35" t="s">
        <v>1182</v>
      </c>
      <c r="AH835" s="33" t="s">
        <v>263</v>
      </c>
      <c r="AI835" s="36" t="s">
        <v>141</v>
      </c>
    </row>
    <row r="836" spans="1:35" s="34" customFormat="1" ht="38.25" customHeight="1" x14ac:dyDescent="0.25">
      <c r="A836" s="37">
        <v>22</v>
      </c>
      <c r="B836" s="55" t="s">
        <v>1406</v>
      </c>
      <c r="C836" s="55" t="s">
        <v>1407</v>
      </c>
      <c r="D836" s="37"/>
      <c r="E836" s="26" t="s">
        <v>1399</v>
      </c>
      <c r="F836" s="37"/>
      <c r="G836" s="56">
        <v>796</v>
      </c>
      <c r="H836" s="56" t="s">
        <v>231</v>
      </c>
      <c r="I836" s="36" t="s">
        <v>139</v>
      </c>
      <c r="J836" s="37"/>
      <c r="K836" s="37"/>
      <c r="L836" s="37"/>
      <c r="M836" s="37"/>
      <c r="N836" s="37"/>
      <c r="O836" s="37">
        <v>330</v>
      </c>
      <c r="P836" s="37"/>
      <c r="Q836" s="37"/>
      <c r="R836" s="37"/>
      <c r="S836" s="37"/>
      <c r="T836" s="37"/>
      <c r="U836" s="37"/>
      <c r="V836" s="37"/>
      <c r="W836" s="29">
        <f t="shared" si="43"/>
        <v>330</v>
      </c>
      <c r="X836" s="37"/>
      <c r="Y836" s="38">
        <f>'[10]Расчет НМЦД'!$M$12</f>
        <v>23.82</v>
      </c>
      <c r="Z836" s="38">
        <f t="shared" si="44"/>
        <v>8159.3028000000004</v>
      </c>
      <c r="AA836" s="37"/>
      <c r="AB836" s="32" t="s">
        <v>86</v>
      </c>
      <c r="AC836" s="35" t="s">
        <v>142</v>
      </c>
      <c r="AD836" s="36" t="s">
        <v>120</v>
      </c>
      <c r="AE836" s="37"/>
      <c r="AF836" s="35" t="s">
        <v>144</v>
      </c>
      <c r="AG836" s="35" t="s">
        <v>1182</v>
      </c>
      <c r="AH836" s="33" t="s">
        <v>263</v>
      </c>
      <c r="AI836" s="36" t="s">
        <v>141</v>
      </c>
    </row>
    <row r="837" spans="1:35" s="34" customFormat="1" ht="38.25" customHeight="1" x14ac:dyDescent="0.25">
      <c r="A837" s="37">
        <v>23</v>
      </c>
      <c r="B837" s="55" t="s">
        <v>261</v>
      </c>
      <c r="C837" s="55" t="s">
        <v>262</v>
      </c>
      <c r="D837" s="37"/>
      <c r="E837" s="26" t="s">
        <v>264</v>
      </c>
      <c r="F837" s="37"/>
      <c r="G837" s="56">
        <v>796</v>
      </c>
      <c r="H837" s="56" t="s">
        <v>231</v>
      </c>
      <c r="I837" s="27" t="s">
        <v>139</v>
      </c>
      <c r="J837" s="37"/>
      <c r="K837" s="37">
        <v>0</v>
      </c>
      <c r="L837" s="37">
        <v>100</v>
      </c>
      <c r="M837" s="37">
        <v>100</v>
      </c>
      <c r="N837" s="37">
        <v>100</v>
      </c>
      <c r="O837" s="37">
        <v>100</v>
      </c>
      <c r="P837" s="37">
        <v>100</v>
      </c>
      <c r="Q837" s="37">
        <v>100</v>
      </c>
      <c r="R837" s="37">
        <v>100</v>
      </c>
      <c r="S837" s="37">
        <v>100</v>
      </c>
      <c r="T837" s="37">
        <v>100</v>
      </c>
      <c r="U837" s="37">
        <v>100</v>
      </c>
      <c r="V837" s="37">
        <v>0</v>
      </c>
      <c r="W837" s="29">
        <v>1000</v>
      </c>
      <c r="X837" s="37"/>
      <c r="Y837" s="38">
        <v>17.190000000000001</v>
      </c>
      <c r="Z837" s="38">
        <f>Y837*W837*1.038</f>
        <v>17843.22</v>
      </c>
      <c r="AA837" s="37"/>
      <c r="AB837" s="32" t="s">
        <v>77</v>
      </c>
      <c r="AC837" s="25" t="s">
        <v>142</v>
      </c>
      <c r="AD837" s="27" t="s">
        <v>120</v>
      </c>
      <c r="AE837" s="37"/>
      <c r="AF837" s="25" t="s">
        <v>144</v>
      </c>
      <c r="AG837" s="25" t="s">
        <v>643</v>
      </c>
      <c r="AH837" s="58" t="s">
        <v>274</v>
      </c>
      <c r="AI837" s="27" t="s">
        <v>141</v>
      </c>
    </row>
    <row r="838" spans="1:35" s="34" customFormat="1" ht="38.25" customHeight="1" x14ac:dyDescent="0.25">
      <c r="A838" s="37">
        <v>23</v>
      </c>
      <c r="B838" s="55" t="s">
        <v>261</v>
      </c>
      <c r="C838" s="55" t="s">
        <v>262</v>
      </c>
      <c r="D838" s="37"/>
      <c r="E838" s="26" t="s">
        <v>265</v>
      </c>
      <c r="F838" s="37"/>
      <c r="G838" s="56">
        <v>796</v>
      </c>
      <c r="H838" s="56" t="s">
        <v>231</v>
      </c>
      <c r="I838" s="27" t="s">
        <v>139</v>
      </c>
      <c r="J838" s="37"/>
      <c r="K838" s="37">
        <v>100</v>
      </c>
      <c r="L838" s="37">
        <v>100</v>
      </c>
      <c r="M838" s="37">
        <v>100</v>
      </c>
      <c r="N838" s="37">
        <v>100</v>
      </c>
      <c r="O838" s="37">
        <v>100</v>
      </c>
      <c r="P838" s="37">
        <v>100</v>
      </c>
      <c r="Q838" s="37">
        <v>100</v>
      </c>
      <c r="R838" s="37">
        <v>100</v>
      </c>
      <c r="S838" s="37">
        <v>100</v>
      </c>
      <c r="T838" s="37">
        <v>100</v>
      </c>
      <c r="U838" s="37">
        <v>100</v>
      </c>
      <c r="V838" s="37">
        <v>100</v>
      </c>
      <c r="W838" s="29">
        <v>1000</v>
      </c>
      <c r="X838" s="37"/>
      <c r="Y838" s="38">
        <v>22.7</v>
      </c>
      <c r="Z838" s="38">
        <f t="shared" ref="Z838:Z848" si="45">Y838*W838*1.038</f>
        <v>23562.600000000002</v>
      </c>
      <c r="AA838" s="37"/>
      <c r="AB838" s="32" t="s">
        <v>77</v>
      </c>
      <c r="AC838" s="25" t="s">
        <v>142</v>
      </c>
      <c r="AD838" s="27" t="s">
        <v>120</v>
      </c>
      <c r="AE838" s="37"/>
      <c r="AF838" s="25" t="s">
        <v>144</v>
      </c>
      <c r="AG838" s="25" t="s">
        <v>643</v>
      </c>
      <c r="AH838" s="58" t="s">
        <v>274</v>
      </c>
      <c r="AI838" s="27" t="s">
        <v>141</v>
      </c>
    </row>
    <row r="839" spans="1:35" s="34" customFormat="1" ht="38.25" customHeight="1" x14ac:dyDescent="0.25">
      <c r="A839" s="37">
        <v>23</v>
      </c>
      <c r="B839" s="55" t="s">
        <v>261</v>
      </c>
      <c r="C839" s="55" t="s">
        <v>262</v>
      </c>
      <c r="D839" s="37"/>
      <c r="E839" s="26" t="s">
        <v>266</v>
      </c>
      <c r="F839" s="37"/>
      <c r="G839" s="56">
        <v>796</v>
      </c>
      <c r="H839" s="56" t="s">
        <v>231</v>
      </c>
      <c r="I839" s="27" t="s">
        <v>139</v>
      </c>
      <c r="J839" s="37"/>
      <c r="K839" s="37">
        <v>150</v>
      </c>
      <c r="L839" s="37">
        <v>150</v>
      </c>
      <c r="M839" s="37">
        <v>150</v>
      </c>
      <c r="N839" s="37">
        <v>150</v>
      </c>
      <c r="O839" s="37">
        <v>150</v>
      </c>
      <c r="P839" s="37">
        <v>150</v>
      </c>
      <c r="Q839" s="37">
        <v>150</v>
      </c>
      <c r="R839" s="37">
        <v>150</v>
      </c>
      <c r="S839" s="37">
        <v>150</v>
      </c>
      <c r="T839" s="37">
        <v>150</v>
      </c>
      <c r="U839" s="37">
        <v>150</v>
      </c>
      <c r="V839" s="37">
        <v>150</v>
      </c>
      <c r="W839" s="29">
        <v>1000</v>
      </c>
      <c r="X839" s="37"/>
      <c r="Y839" s="38">
        <v>3.56</v>
      </c>
      <c r="Z839" s="38">
        <f t="shared" si="45"/>
        <v>3695.28</v>
      </c>
      <c r="AA839" s="37"/>
      <c r="AB839" s="32" t="s">
        <v>77</v>
      </c>
      <c r="AC839" s="25" t="s">
        <v>142</v>
      </c>
      <c r="AD839" s="27" t="s">
        <v>120</v>
      </c>
      <c r="AE839" s="37"/>
      <c r="AF839" s="25" t="s">
        <v>144</v>
      </c>
      <c r="AG839" s="25" t="s">
        <v>643</v>
      </c>
      <c r="AH839" s="58" t="s">
        <v>274</v>
      </c>
      <c r="AI839" s="27" t="s">
        <v>141</v>
      </c>
    </row>
    <row r="840" spans="1:35" s="34" customFormat="1" ht="38.25" customHeight="1" x14ac:dyDescent="0.25">
      <c r="A840" s="37">
        <v>23</v>
      </c>
      <c r="B840" s="55" t="s">
        <v>261</v>
      </c>
      <c r="C840" s="55" t="s">
        <v>262</v>
      </c>
      <c r="D840" s="37"/>
      <c r="E840" s="26" t="s">
        <v>267</v>
      </c>
      <c r="F840" s="37"/>
      <c r="G840" s="56">
        <v>796</v>
      </c>
      <c r="H840" s="56" t="s">
        <v>231</v>
      </c>
      <c r="I840" s="27" t="s">
        <v>139</v>
      </c>
      <c r="J840" s="37"/>
      <c r="K840" s="37">
        <v>150</v>
      </c>
      <c r="L840" s="37">
        <v>150</v>
      </c>
      <c r="M840" s="37">
        <v>150</v>
      </c>
      <c r="N840" s="37">
        <v>150</v>
      </c>
      <c r="O840" s="37">
        <v>150</v>
      </c>
      <c r="P840" s="37">
        <v>150</v>
      </c>
      <c r="Q840" s="37">
        <v>150</v>
      </c>
      <c r="R840" s="37">
        <v>150</v>
      </c>
      <c r="S840" s="37">
        <v>150</v>
      </c>
      <c r="T840" s="37">
        <v>150</v>
      </c>
      <c r="U840" s="37">
        <v>150</v>
      </c>
      <c r="V840" s="37">
        <v>150</v>
      </c>
      <c r="W840" s="29">
        <v>1000</v>
      </c>
      <c r="X840" s="37"/>
      <c r="Y840" s="38">
        <v>1.87</v>
      </c>
      <c r="Z840" s="38">
        <f t="shared" si="45"/>
        <v>1941.0600000000002</v>
      </c>
      <c r="AA840" s="37"/>
      <c r="AB840" s="32" t="s">
        <v>77</v>
      </c>
      <c r="AC840" s="25" t="s">
        <v>142</v>
      </c>
      <c r="AD840" s="27" t="s">
        <v>120</v>
      </c>
      <c r="AE840" s="37"/>
      <c r="AF840" s="25" t="s">
        <v>144</v>
      </c>
      <c r="AG840" s="25" t="s">
        <v>643</v>
      </c>
      <c r="AH840" s="58" t="s">
        <v>274</v>
      </c>
      <c r="AI840" s="27" t="s">
        <v>141</v>
      </c>
    </row>
    <row r="841" spans="1:35" s="34" customFormat="1" ht="38.25" customHeight="1" x14ac:dyDescent="0.25">
      <c r="A841" s="37">
        <v>23</v>
      </c>
      <c r="B841" s="55" t="s">
        <v>261</v>
      </c>
      <c r="C841" s="55" t="s">
        <v>262</v>
      </c>
      <c r="D841" s="37"/>
      <c r="E841" s="26" t="s">
        <v>268</v>
      </c>
      <c r="F841" s="37"/>
      <c r="G841" s="56">
        <v>796</v>
      </c>
      <c r="H841" s="56" t="s">
        <v>231</v>
      </c>
      <c r="I841" s="27" t="s">
        <v>139</v>
      </c>
      <c r="J841" s="37"/>
      <c r="K841" s="37">
        <v>70</v>
      </c>
      <c r="L841" s="37">
        <v>70</v>
      </c>
      <c r="M841" s="37">
        <v>70</v>
      </c>
      <c r="N841" s="37">
        <v>70</v>
      </c>
      <c r="O841" s="37">
        <v>70</v>
      </c>
      <c r="P841" s="37">
        <v>70</v>
      </c>
      <c r="Q841" s="37">
        <v>70</v>
      </c>
      <c r="R841" s="37">
        <v>70</v>
      </c>
      <c r="S841" s="37">
        <v>70</v>
      </c>
      <c r="T841" s="37">
        <v>70</v>
      </c>
      <c r="U841" s="37">
        <v>70</v>
      </c>
      <c r="V841" s="37">
        <v>70</v>
      </c>
      <c r="W841" s="29">
        <v>1000</v>
      </c>
      <c r="X841" s="37"/>
      <c r="Y841" s="38">
        <v>0.68</v>
      </c>
      <c r="Z841" s="38">
        <f t="shared" si="45"/>
        <v>705.84</v>
      </c>
      <c r="AA841" s="37"/>
      <c r="AB841" s="32" t="s">
        <v>77</v>
      </c>
      <c r="AC841" s="25" t="s">
        <v>142</v>
      </c>
      <c r="AD841" s="27" t="s">
        <v>120</v>
      </c>
      <c r="AE841" s="37"/>
      <c r="AF841" s="25" t="s">
        <v>144</v>
      </c>
      <c r="AG841" s="25" t="s">
        <v>643</v>
      </c>
      <c r="AH841" s="58" t="s">
        <v>274</v>
      </c>
      <c r="AI841" s="27" t="s">
        <v>141</v>
      </c>
    </row>
    <row r="842" spans="1:35" s="34" customFormat="1" ht="38.25" customHeight="1" x14ac:dyDescent="0.25">
      <c r="A842" s="37">
        <v>23</v>
      </c>
      <c r="B842" s="55" t="s">
        <v>261</v>
      </c>
      <c r="C842" s="55" t="s">
        <v>262</v>
      </c>
      <c r="D842" s="37"/>
      <c r="E842" s="26" t="s">
        <v>269</v>
      </c>
      <c r="F842" s="37"/>
      <c r="G842" s="56">
        <v>796</v>
      </c>
      <c r="H842" s="56" t="s">
        <v>231</v>
      </c>
      <c r="I842" s="27" t="s">
        <v>139</v>
      </c>
      <c r="J842" s="37"/>
      <c r="K842" s="37">
        <v>1</v>
      </c>
      <c r="L842" s="37">
        <v>1</v>
      </c>
      <c r="M842" s="37">
        <v>1</v>
      </c>
      <c r="N842" s="37">
        <v>1</v>
      </c>
      <c r="O842" s="37">
        <v>1</v>
      </c>
      <c r="P842" s="37">
        <v>1</v>
      </c>
      <c r="Q842" s="37">
        <v>1</v>
      </c>
      <c r="R842" s="37">
        <v>1</v>
      </c>
      <c r="S842" s="37">
        <v>1</v>
      </c>
      <c r="T842" s="37">
        <v>1</v>
      </c>
      <c r="U842" s="37">
        <v>2</v>
      </c>
      <c r="V842" s="37">
        <v>2</v>
      </c>
      <c r="W842" s="29">
        <v>5</v>
      </c>
      <c r="X842" s="37"/>
      <c r="Y842" s="38">
        <v>218.08</v>
      </c>
      <c r="Z842" s="38">
        <f t="shared" si="45"/>
        <v>1131.8352000000002</v>
      </c>
      <c r="AA842" s="37"/>
      <c r="AB842" s="32" t="s">
        <v>77</v>
      </c>
      <c r="AC842" s="25" t="s">
        <v>142</v>
      </c>
      <c r="AD842" s="27" t="s">
        <v>120</v>
      </c>
      <c r="AE842" s="37"/>
      <c r="AF842" s="25" t="s">
        <v>144</v>
      </c>
      <c r="AG842" s="25" t="s">
        <v>643</v>
      </c>
      <c r="AH842" s="58" t="s">
        <v>274</v>
      </c>
      <c r="AI842" s="27" t="s">
        <v>141</v>
      </c>
    </row>
    <row r="843" spans="1:35" s="34" customFormat="1" ht="38.25" customHeight="1" x14ac:dyDescent="0.25">
      <c r="A843" s="37">
        <v>23</v>
      </c>
      <c r="B843" s="55" t="s">
        <v>261</v>
      </c>
      <c r="C843" s="55" t="s">
        <v>262</v>
      </c>
      <c r="D843" s="37"/>
      <c r="E843" s="26" t="s">
        <v>270</v>
      </c>
      <c r="F843" s="37"/>
      <c r="G843" s="56">
        <v>796</v>
      </c>
      <c r="H843" s="56" t="s">
        <v>231</v>
      </c>
      <c r="I843" s="27" t="s">
        <v>139</v>
      </c>
      <c r="J843" s="37"/>
      <c r="K843" s="37">
        <v>1</v>
      </c>
      <c r="L843" s="37">
        <v>1</v>
      </c>
      <c r="M843" s="37">
        <v>1</v>
      </c>
      <c r="N843" s="37">
        <v>1</v>
      </c>
      <c r="O843" s="37">
        <v>1</v>
      </c>
      <c r="P843" s="37">
        <v>1</v>
      </c>
      <c r="Q843" s="37">
        <v>1</v>
      </c>
      <c r="R843" s="37">
        <v>1</v>
      </c>
      <c r="S843" s="37">
        <v>1</v>
      </c>
      <c r="T843" s="37">
        <v>1</v>
      </c>
      <c r="U843" s="37">
        <v>2</v>
      </c>
      <c r="V843" s="37">
        <v>2</v>
      </c>
      <c r="W843" s="29">
        <v>5</v>
      </c>
      <c r="X843" s="37"/>
      <c r="Y843" s="38">
        <v>261.41000000000003</v>
      </c>
      <c r="Z843" s="38">
        <f t="shared" si="45"/>
        <v>1356.7179000000003</v>
      </c>
      <c r="AA843" s="37"/>
      <c r="AB843" s="32" t="s">
        <v>77</v>
      </c>
      <c r="AC843" s="25" t="s">
        <v>142</v>
      </c>
      <c r="AD843" s="27" t="s">
        <v>120</v>
      </c>
      <c r="AE843" s="37"/>
      <c r="AF843" s="25" t="s">
        <v>144</v>
      </c>
      <c r="AG843" s="25" t="s">
        <v>643</v>
      </c>
      <c r="AH843" s="58" t="s">
        <v>274</v>
      </c>
      <c r="AI843" s="27" t="s">
        <v>141</v>
      </c>
    </row>
    <row r="844" spans="1:35" s="34" customFormat="1" ht="38.25" customHeight="1" x14ac:dyDescent="0.25">
      <c r="A844" s="37">
        <v>23</v>
      </c>
      <c r="B844" s="55" t="s">
        <v>261</v>
      </c>
      <c r="C844" s="55" t="s">
        <v>262</v>
      </c>
      <c r="D844" s="37"/>
      <c r="E844" s="26" t="s">
        <v>413</v>
      </c>
      <c r="F844" s="37"/>
      <c r="G844" s="56">
        <v>796</v>
      </c>
      <c r="H844" s="56" t="s">
        <v>231</v>
      </c>
      <c r="I844" s="27" t="s">
        <v>139</v>
      </c>
      <c r="J844" s="37"/>
      <c r="K844" s="37">
        <v>1</v>
      </c>
      <c r="L844" s="37">
        <v>1</v>
      </c>
      <c r="M844" s="37">
        <v>1</v>
      </c>
      <c r="N844" s="37">
        <v>1</v>
      </c>
      <c r="O844" s="37">
        <v>1</v>
      </c>
      <c r="P844" s="37">
        <v>1</v>
      </c>
      <c r="Q844" s="37">
        <v>1</v>
      </c>
      <c r="R844" s="37">
        <v>1</v>
      </c>
      <c r="S844" s="37">
        <v>1</v>
      </c>
      <c r="T844" s="37">
        <v>1</v>
      </c>
      <c r="U844" s="37">
        <v>2</v>
      </c>
      <c r="V844" s="37">
        <v>2</v>
      </c>
      <c r="W844" s="29">
        <v>5</v>
      </c>
      <c r="X844" s="37"/>
      <c r="Y844" s="38">
        <v>224.74</v>
      </c>
      <c r="Z844" s="38">
        <f t="shared" si="45"/>
        <v>1166.4006000000002</v>
      </c>
      <c r="AA844" s="37"/>
      <c r="AB844" s="32" t="s">
        <v>77</v>
      </c>
      <c r="AC844" s="25" t="s">
        <v>142</v>
      </c>
      <c r="AD844" s="27" t="s">
        <v>120</v>
      </c>
      <c r="AE844" s="37"/>
      <c r="AF844" s="25" t="s">
        <v>144</v>
      </c>
      <c r="AG844" s="25" t="s">
        <v>643</v>
      </c>
      <c r="AH844" s="58" t="s">
        <v>274</v>
      </c>
      <c r="AI844" s="27" t="s">
        <v>141</v>
      </c>
    </row>
    <row r="845" spans="1:35" s="34" customFormat="1" ht="38.25" customHeight="1" x14ac:dyDescent="0.25">
      <c r="A845" s="37">
        <v>23</v>
      </c>
      <c r="B845" s="55" t="s">
        <v>261</v>
      </c>
      <c r="C845" s="55" t="s">
        <v>262</v>
      </c>
      <c r="D845" s="37"/>
      <c r="E845" s="26" t="s">
        <v>414</v>
      </c>
      <c r="F845" s="37"/>
      <c r="G845" s="56">
        <v>796</v>
      </c>
      <c r="H845" s="56" t="s">
        <v>231</v>
      </c>
      <c r="I845" s="27" t="s">
        <v>139</v>
      </c>
      <c r="J845" s="37"/>
      <c r="K845" s="37">
        <v>100</v>
      </c>
      <c r="L845" s="37">
        <v>100</v>
      </c>
      <c r="M845" s="37">
        <v>100</v>
      </c>
      <c r="N845" s="37">
        <v>100</v>
      </c>
      <c r="O845" s="37">
        <v>100</v>
      </c>
      <c r="P845" s="37">
        <v>100</v>
      </c>
      <c r="Q845" s="37">
        <v>100</v>
      </c>
      <c r="R845" s="37">
        <v>100</v>
      </c>
      <c r="S845" s="37">
        <v>100</v>
      </c>
      <c r="T845" s="37">
        <v>100</v>
      </c>
      <c r="U845" s="37">
        <v>100</v>
      </c>
      <c r="V845" s="37">
        <v>100</v>
      </c>
      <c r="W845" s="29">
        <v>1500</v>
      </c>
      <c r="X845" s="37"/>
      <c r="Y845" s="38">
        <v>1.63</v>
      </c>
      <c r="Z845" s="38">
        <f t="shared" si="45"/>
        <v>2537.9100000000003</v>
      </c>
      <c r="AA845" s="37"/>
      <c r="AB845" s="32" t="s">
        <v>77</v>
      </c>
      <c r="AC845" s="25" t="s">
        <v>142</v>
      </c>
      <c r="AD845" s="27" t="s">
        <v>120</v>
      </c>
      <c r="AE845" s="37"/>
      <c r="AF845" s="25" t="s">
        <v>144</v>
      </c>
      <c r="AG845" s="25" t="s">
        <v>643</v>
      </c>
      <c r="AH845" s="58" t="s">
        <v>274</v>
      </c>
      <c r="AI845" s="27" t="s">
        <v>141</v>
      </c>
    </row>
    <row r="846" spans="1:35" s="34" customFormat="1" ht="38.25" customHeight="1" x14ac:dyDescent="0.25">
      <c r="A846" s="37">
        <v>23</v>
      </c>
      <c r="B846" s="55" t="s">
        <v>261</v>
      </c>
      <c r="C846" s="55" t="s">
        <v>262</v>
      </c>
      <c r="D846" s="37"/>
      <c r="E846" s="26" t="s">
        <v>271</v>
      </c>
      <c r="F846" s="37"/>
      <c r="G846" s="56">
        <v>796</v>
      </c>
      <c r="H846" s="56" t="s">
        <v>231</v>
      </c>
      <c r="I846" s="27" t="s">
        <v>139</v>
      </c>
      <c r="J846" s="37"/>
      <c r="K846" s="37">
        <v>100</v>
      </c>
      <c r="L846" s="37">
        <v>100</v>
      </c>
      <c r="M846" s="37">
        <v>100</v>
      </c>
      <c r="N846" s="37">
        <v>100</v>
      </c>
      <c r="O846" s="37">
        <v>100</v>
      </c>
      <c r="P846" s="37">
        <v>100</v>
      </c>
      <c r="Q846" s="37">
        <v>100</v>
      </c>
      <c r="R846" s="37">
        <v>100</v>
      </c>
      <c r="S846" s="37">
        <v>100</v>
      </c>
      <c r="T846" s="37">
        <v>100</v>
      </c>
      <c r="U846" s="37">
        <v>100</v>
      </c>
      <c r="V846" s="37">
        <v>100</v>
      </c>
      <c r="W846" s="29">
        <v>1000</v>
      </c>
      <c r="X846" s="37"/>
      <c r="Y846" s="38">
        <v>0.68</v>
      </c>
      <c r="Z846" s="38">
        <f t="shared" si="45"/>
        <v>705.84</v>
      </c>
      <c r="AA846" s="37"/>
      <c r="AB846" s="32" t="s">
        <v>77</v>
      </c>
      <c r="AC846" s="25" t="s">
        <v>142</v>
      </c>
      <c r="AD846" s="27" t="s">
        <v>120</v>
      </c>
      <c r="AE846" s="37"/>
      <c r="AF846" s="25" t="s">
        <v>144</v>
      </c>
      <c r="AG846" s="25" t="s">
        <v>643</v>
      </c>
      <c r="AH846" s="58" t="s">
        <v>274</v>
      </c>
      <c r="AI846" s="27" t="s">
        <v>141</v>
      </c>
    </row>
    <row r="847" spans="1:35" s="34" customFormat="1" ht="38.25" customHeight="1" x14ac:dyDescent="0.25">
      <c r="A847" s="37">
        <v>23</v>
      </c>
      <c r="B847" s="55" t="s">
        <v>261</v>
      </c>
      <c r="C847" s="55" t="s">
        <v>262</v>
      </c>
      <c r="D847" s="37"/>
      <c r="E847" s="26" t="s">
        <v>272</v>
      </c>
      <c r="F847" s="37"/>
      <c r="G847" s="56">
        <v>796</v>
      </c>
      <c r="H847" s="56" t="s">
        <v>231</v>
      </c>
      <c r="I847" s="27" t="s">
        <v>139</v>
      </c>
      <c r="J847" s="37"/>
      <c r="K847" s="37">
        <v>300</v>
      </c>
      <c r="L847" s="37">
        <v>300</v>
      </c>
      <c r="M847" s="37">
        <v>300</v>
      </c>
      <c r="N847" s="37">
        <v>300</v>
      </c>
      <c r="O847" s="37">
        <v>300</v>
      </c>
      <c r="P847" s="37">
        <v>300</v>
      </c>
      <c r="Q847" s="37">
        <v>300</v>
      </c>
      <c r="R847" s="37">
        <v>300</v>
      </c>
      <c r="S847" s="37">
        <v>300</v>
      </c>
      <c r="T847" s="37">
        <v>300</v>
      </c>
      <c r="U847" s="37">
        <v>300</v>
      </c>
      <c r="V847" s="37">
        <v>300</v>
      </c>
      <c r="W847" s="29">
        <v>3500</v>
      </c>
      <c r="X847" s="37"/>
      <c r="Y847" s="38">
        <v>0.46</v>
      </c>
      <c r="Z847" s="38">
        <f t="shared" si="45"/>
        <v>1671.18</v>
      </c>
      <c r="AA847" s="37"/>
      <c r="AB847" s="32" t="s">
        <v>77</v>
      </c>
      <c r="AC847" s="25" t="s">
        <v>142</v>
      </c>
      <c r="AD847" s="27" t="s">
        <v>120</v>
      </c>
      <c r="AE847" s="37"/>
      <c r="AF847" s="25" t="s">
        <v>144</v>
      </c>
      <c r="AG847" s="25" t="s">
        <v>643</v>
      </c>
      <c r="AH847" s="58" t="s">
        <v>274</v>
      </c>
      <c r="AI847" s="27" t="s">
        <v>141</v>
      </c>
    </row>
    <row r="848" spans="1:35" s="34" customFormat="1" ht="38.25" customHeight="1" x14ac:dyDescent="0.25">
      <c r="A848" s="37">
        <v>23</v>
      </c>
      <c r="B848" s="55" t="s">
        <v>261</v>
      </c>
      <c r="C848" s="55" t="s">
        <v>262</v>
      </c>
      <c r="D848" s="37"/>
      <c r="E848" s="26" t="s">
        <v>273</v>
      </c>
      <c r="F848" s="37"/>
      <c r="G848" s="56">
        <v>796</v>
      </c>
      <c r="H848" s="56" t="s">
        <v>231</v>
      </c>
      <c r="I848" s="27" t="s">
        <v>139</v>
      </c>
      <c r="J848" s="37"/>
      <c r="K848" s="37">
        <v>300</v>
      </c>
      <c r="L848" s="37">
        <v>300</v>
      </c>
      <c r="M848" s="37">
        <v>300</v>
      </c>
      <c r="N848" s="37">
        <v>300</v>
      </c>
      <c r="O848" s="37">
        <v>300</v>
      </c>
      <c r="P848" s="37">
        <v>300</v>
      </c>
      <c r="Q848" s="37">
        <v>300</v>
      </c>
      <c r="R848" s="37">
        <v>300</v>
      </c>
      <c r="S848" s="37">
        <v>300</v>
      </c>
      <c r="T848" s="37">
        <v>300</v>
      </c>
      <c r="U848" s="37">
        <v>300</v>
      </c>
      <c r="V848" s="37">
        <v>300</v>
      </c>
      <c r="W848" s="29">
        <v>3000</v>
      </c>
      <c r="X848" s="37"/>
      <c r="Y848" s="38">
        <v>0.46</v>
      </c>
      <c r="Z848" s="38">
        <f t="shared" si="45"/>
        <v>1432.44</v>
      </c>
      <c r="AA848" s="37"/>
      <c r="AB848" s="32" t="s">
        <v>77</v>
      </c>
      <c r="AC848" s="25" t="s">
        <v>142</v>
      </c>
      <c r="AD848" s="27" t="s">
        <v>120</v>
      </c>
      <c r="AE848" s="37"/>
      <c r="AF848" s="25" t="s">
        <v>144</v>
      </c>
      <c r="AG848" s="25" t="s">
        <v>643</v>
      </c>
      <c r="AH848" s="58" t="s">
        <v>274</v>
      </c>
      <c r="AI848" s="27" t="s">
        <v>141</v>
      </c>
    </row>
    <row r="849" spans="1:35" s="34" customFormat="1" ht="38.25" customHeight="1" x14ac:dyDescent="0.25">
      <c r="A849" s="37">
        <v>24</v>
      </c>
      <c r="B849" s="54" t="s">
        <v>232</v>
      </c>
      <c r="C849" s="26" t="s">
        <v>275</v>
      </c>
      <c r="D849" s="37"/>
      <c r="E849" s="26" t="s">
        <v>1346</v>
      </c>
      <c r="F849" s="37"/>
      <c r="G849" s="81">
        <v>796</v>
      </c>
      <c r="H849" s="81" t="s">
        <v>231</v>
      </c>
      <c r="I849" s="27" t="s">
        <v>139</v>
      </c>
      <c r="J849" s="37"/>
      <c r="K849" s="37"/>
      <c r="L849" s="37"/>
      <c r="M849" s="37"/>
      <c r="N849" s="37">
        <v>2</v>
      </c>
      <c r="O849" s="37"/>
      <c r="P849" s="37"/>
      <c r="Q849" s="37"/>
      <c r="R849" s="37"/>
      <c r="S849" s="37"/>
      <c r="T849" s="37"/>
      <c r="U849" s="37"/>
      <c r="V849" s="37"/>
      <c r="W849" s="29">
        <f t="shared" ref="W849:W923" si="46">SUM(J849:V849)</f>
        <v>2</v>
      </c>
      <c r="X849" s="37"/>
      <c r="Y849" s="38">
        <v>3967.06</v>
      </c>
      <c r="Z849" s="38">
        <f>Y849*W849*1.038</f>
        <v>8235.6165600000004</v>
      </c>
      <c r="AA849" s="37"/>
      <c r="AB849" s="97" t="s">
        <v>86</v>
      </c>
      <c r="AC849" s="25" t="s">
        <v>142</v>
      </c>
      <c r="AD849" s="27" t="s">
        <v>120</v>
      </c>
      <c r="AE849" s="37"/>
      <c r="AF849" s="25" t="s">
        <v>144</v>
      </c>
      <c r="AG849" s="25" t="s">
        <v>648</v>
      </c>
      <c r="AH849" s="58" t="s">
        <v>276</v>
      </c>
      <c r="AI849" s="27" t="s">
        <v>141</v>
      </c>
    </row>
    <row r="850" spans="1:35" s="34" customFormat="1" ht="38.25" customHeight="1" x14ac:dyDescent="0.25">
      <c r="A850" s="37">
        <v>24</v>
      </c>
      <c r="B850" s="54" t="s">
        <v>232</v>
      </c>
      <c r="C850" s="26" t="s">
        <v>275</v>
      </c>
      <c r="D850" s="37"/>
      <c r="E850" s="26" t="s">
        <v>1347</v>
      </c>
      <c r="F850" s="37"/>
      <c r="G850" s="81">
        <v>796</v>
      </c>
      <c r="H850" s="81" t="s">
        <v>231</v>
      </c>
      <c r="I850" s="27" t="s">
        <v>139</v>
      </c>
      <c r="J850" s="37"/>
      <c r="K850" s="37"/>
      <c r="L850" s="37"/>
      <c r="M850" s="37"/>
      <c r="N850" s="37">
        <v>3</v>
      </c>
      <c r="O850" s="37"/>
      <c r="P850" s="37"/>
      <c r="Q850" s="37"/>
      <c r="R850" s="37"/>
      <c r="S850" s="37"/>
      <c r="T850" s="37"/>
      <c r="U850" s="37"/>
      <c r="V850" s="37"/>
      <c r="W850" s="29">
        <f t="shared" si="46"/>
        <v>3</v>
      </c>
      <c r="X850" s="37"/>
      <c r="Y850" s="38">
        <v>652.78</v>
      </c>
      <c r="Z850" s="38">
        <f t="shared" ref="Z850:Z854" si="47">Y850*W850*1.038</f>
        <v>2032.75692</v>
      </c>
      <c r="AA850" s="37"/>
      <c r="AB850" s="97" t="s">
        <v>86</v>
      </c>
      <c r="AC850" s="25" t="s">
        <v>142</v>
      </c>
      <c r="AD850" s="27" t="s">
        <v>120</v>
      </c>
      <c r="AE850" s="37"/>
      <c r="AF850" s="25" t="s">
        <v>144</v>
      </c>
      <c r="AG850" s="25" t="s">
        <v>648</v>
      </c>
      <c r="AH850" s="58" t="s">
        <v>276</v>
      </c>
      <c r="AI850" s="27" t="s">
        <v>141</v>
      </c>
    </row>
    <row r="851" spans="1:35" s="34" customFormat="1" ht="38.25" customHeight="1" x14ac:dyDescent="0.25">
      <c r="A851" s="37">
        <v>24</v>
      </c>
      <c r="B851" s="54" t="s">
        <v>232</v>
      </c>
      <c r="C851" s="26" t="s">
        <v>275</v>
      </c>
      <c r="D851" s="37"/>
      <c r="E851" s="26" t="s">
        <v>1348</v>
      </c>
      <c r="F851" s="37"/>
      <c r="G851" s="81">
        <v>796</v>
      </c>
      <c r="H851" s="81" t="s">
        <v>231</v>
      </c>
      <c r="I851" s="27" t="s">
        <v>139</v>
      </c>
      <c r="J851" s="37"/>
      <c r="K851" s="37"/>
      <c r="L851" s="37"/>
      <c r="M851" s="37"/>
      <c r="N851" s="37">
        <v>3</v>
      </c>
      <c r="O851" s="37"/>
      <c r="P851" s="37"/>
      <c r="Q851" s="37"/>
      <c r="R851" s="37"/>
      <c r="S851" s="37"/>
      <c r="T851" s="37"/>
      <c r="U851" s="37"/>
      <c r="V851" s="37"/>
      <c r="W851" s="29">
        <f t="shared" si="46"/>
        <v>3</v>
      </c>
      <c r="X851" s="37"/>
      <c r="Y851" s="38">
        <v>675</v>
      </c>
      <c r="Z851" s="38">
        <f t="shared" si="47"/>
        <v>2101.9500000000003</v>
      </c>
      <c r="AA851" s="37"/>
      <c r="AB851" s="97" t="s">
        <v>86</v>
      </c>
      <c r="AC851" s="25" t="s">
        <v>142</v>
      </c>
      <c r="AD851" s="27" t="s">
        <v>120</v>
      </c>
      <c r="AE851" s="37"/>
      <c r="AF851" s="25" t="s">
        <v>144</v>
      </c>
      <c r="AG851" s="25" t="s">
        <v>648</v>
      </c>
      <c r="AH851" s="58" t="s">
        <v>276</v>
      </c>
      <c r="AI851" s="27" t="s">
        <v>141</v>
      </c>
    </row>
    <row r="852" spans="1:35" s="34" customFormat="1" ht="38.25" customHeight="1" x14ac:dyDescent="0.25">
      <c r="A852" s="37">
        <v>24</v>
      </c>
      <c r="B852" s="54" t="s">
        <v>232</v>
      </c>
      <c r="C852" s="26" t="s">
        <v>275</v>
      </c>
      <c r="D852" s="37"/>
      <c r="E852" s="26" t="s">
        <v>1349</v>
      </c>
      <c r="F852" s="37"/>
      <c r="G852" s="81">
        <v>796</v>
      </c>
      <c r="H852" s="81" t="s">
        <v>231</v>
      </c>
      <c r="I852" s="27" t="s">
        <v>139</v>
      </c>
      <c r="J852" s="37"/>
      <c r="K852" s="37"/>
      <c r="L852" s="37"/>
      <c r="M852" s="37"/>
      <c r="N852" s="37">
        <v>3</v>
      </c>
      <c r="O852" s="37"/>
      <c r="P852" s="37"/>
      <c r="Q852" s="37"/>
      <c r="R852" s="37"/>
      <c r="S852" s="37"/>
      <c r="T852" s="37"/>
      <c r="U852" s="37"/>
      <c r="V852" s="37"/>
      <c r="W852" s="29">
        <f t="shared" si="46"/>
        <v>3</v>
      </c>
      <c r="X852" s="37"/>
      <c r="Y852" s="38">
        <v>386.11</v>
      </c>
      <c r="Z852" s="38">
        <f t="shared" si="47"/>
        <v>1202.34654</v>
      </c>
      <c r="AA852" s="37"/>
      <c r="AB852" s="97" t="s">
        <v>86</v>
      </c>
      <c r="AC852" s="25" t="s">
        <v>142</v>
      </c>
      <c r="AD852" s="27" t="s">
        <v>120</v>
      </c>
      <c r="AE852" s="37"/>
      <c r="AF852" s="25" t="s">
        <v>144</v>
      </c>
      <c r="AG852" s="25" t="s">
        <v>648</v>
      </c>
      <c r="AH852" s="58" t="s">
        <v>276</v>
      </c>
      <c r="AI852" s="27" t="s">
        <v>141</v>
      </c>
    </row>
    <row r="853" spans="1:35" s="34" customFormat="1" ht="45.75" customHeight="1" x14ac:dyDescent="0.25">
      <c r="A853" s="37">
        <v>24</v>
      </c>
      <c r="B853" s="54" t="s">
        <v>232</v>
      </c>
      <c r="C853" s="26" t="s">
        <v>275</v>
      </c>
      <c r="D853" s="37"/>
      <c r="E853" s="26" t="s">
        <v>1350</v>
      </c>
      <c r="F853" s="37"/>
      <c r="G853" s="81">
        <v>796</v>
      </c>
      <c r="H853" s="81" t="s">
        <v>231</v>
      </c>
      <c r="I853" s="27" t="s">
        <v>139</v>
      </c>
      <c r="J853" s="37"/>
      <c r="K853" s="37"/>
      <c r="L853" s="37"/>
      <c r="M853" s="37"/>
      <c r="N853" s="37">
        <v>5</v>
      </c>
      <c r="O853" s="37"/>
      <c r="P853" s="37"/>
      <c r="Q853" s="37"/>
      <c r="R853" s="37"/>
      <c r="S853" s="37"/>
      <c r="T853" s="37"/>
      <c r="U853" s="37"/>
      <c r="V853" s="37"/>
      <c r="W853" s="29">
        <f t="shared" si="46"/>
        <v>5</v>
      </c>
      <c r="X853" s="37"/>
      <c r="Y853" s="38">
        <v>1869.45</v>
      </c>
      <c r="Z853" s="38">
        <f t="shared" si="47"/>
        <v>9702.4454999999998</v>
      </c>
      <c r="AA853" s="37"/>
      <c r="AB853" s="97" t="s">
        <v>86</v>
      </c>
      <c r="AC853" s="25" t="s">
        <v>142</v>
      </c>
      <c r="AD853" s="27" t="s">
        <v>120</v>
      </c>
      <c r="AE853" s="37"/>
      <c r="AF853" s="25" t="s">
        <v>144</v>
      </c>
      <c r="AG853" s="25" t="s">
        <v>648</v>
      </c>
      <c r="AH853" s="58" t="s">
        <v>276</v>
      </c>
      <c r="AI853" s="27" t="s">
        <v>141</v>
      </c>
    </row>
    <row r="854" spans="1:35" s="34" customFormat="1" ht="50.25" customHeight="1" x14ac:dyDescent="0.25">
      <c r="A854" s="37">
        <v>24</v>
      </c>
      <c r="B854" s="54" t="s">
        <v>232</v>
      </c>
      <c r="C854" s="26" t="s">
        <v>275</v>
      </c>
      <c r="D854" s="37"/>
      <c r="E854" s="26" t="s">
        <v>1351</v>
      </c>
      <c r="F854" s="37"/>
      <c r="G854" s="81">
        <v>796</v>
      </c>
      <c r="H854" s="81" t="s">
        <v>231</v>
      </c>
      <c r="I854" s="27" t="s">
        <v>139</v>
      </c>
      <c r="J854" s="37"/>
      <c r="K854" s="37"/>
      <c r="L854" s="37"/>
      <c r="M854" s="37"/>
      <c r="N854" s="37">
        <v>3</v>
      </c>
      <c r="O854" s="37"/>
      <c r="P854" s="37"/>
      <c r="Q854" s="37"/>
      <c r="R854" s="37"/>
      <c r="S854" s="37"/>
      <c r="T854" s="37"/>
      <c r="U854" s="37"/>
      <c r="V854" s="37"/>
      <c r="W854" s="29">
        <f t="shared" si="46"/>
        <v>3</v>
      </c>
      <c r="X854" s="37"/>
      <c r="Y854" s="38">
        <v>491.67</v>
      </c>
      <c r="Z854" s="38">
        <f t="shared" si="47"/>
        <v>1531.0603800000001</v>
      </c>
      <c r="AA854" s="37"/>
      <c r="AB854" s="97" t="s">
        <v>86</v>
      </c>
      <c r="AC854" s="25" t="s">
        <v>142</v>
      </c>
      <c r="AD854" s="27" t="s">
        <v>120</v>
      </c>
      <c r="AE854" s="37"/>
      <c r="AF854" s="25" t="s">
        <v>144</v>
      </c>
      <c r="AG854" s="25" t="s">
        <v>648</v>
      </c>
      <c r="AH854" s="58" t="s">
        <v>276</v>
      </c>
      <c r="AI854" s="27" t="s">
        <v>141</v>
      </c>
    </row>
    <row r="855" spans="1:35" s="34" customFormat="1" ht="41.25" customHeight="1" x14ac:dyDescent="0.25">
      <c r="A855" s="37">
        <v>25</v>
      </c>
      <c r="B855" s="55" t="s">
        <v>1409</v>
      </c>
      <c r="C855" s="55" t="s">
        <v>1408</v>
      </c>
      <c r="D855" s="37"/>
      <c r="E855" s="26" t="s">
        <v>1184</v>
      </c>
      <c r="F855" s="37"/>
      <c r="G855" s="56">
        <v>796</v>
      </c>
      <c r="H855" s="56" t="s">
        <v>231</v>
      </c>
      <c r="I855" s="27" t="s">
        <v>139</v>
      </c>
      <c r="J855" s="37"/>
      <c r="K855" s="37"/>
      <c r="L855" s="37"/>
      <c r="M855" s="37"/>
      <c r="N855" s="37">
        <v>1</v>
      </c>
      <c r="O855" s="37"/>
      <c r="P855" s="37"/>
      <c r="Q855" s="37"/>
      <c r="R855" s="37"/>
      <c r="S855" s="37"/>
      <c r="T855" s="37"/>
      <c r="U855" s="37"/>
      <c r="V855" s="37"/>
      <c r="W855" s="29">
        <f t="shared" si="46"/>
        <v>1</v>
      </c>
      <c r="X855" s="40"/>
      <c r="Y855" s="98">
        <v>121.94</v>
      </c>
      <c r="Z855" s="98">
        <f>Y855*W855*1.038</f>
        <v>126.57372000000001</v>
      </c>
      <c r="AA855" s="41"/>
      <c r="AB855" s="97" t="s">
        <v>86</v>
      </c>
      <c r="AC855" s="25" t="s">
        <v>142</v>
      </c>
      <c r="AD855" s="27" t="s">
        <v>120</v>
      </c>
      <c r="AE855" s="37"/>
      <c r="AF855" s="25" t="s">
        <v>144</v>
      </c>
      <c r="AG855" s="25" t="s">
        <v>656</v>
      </c>
      <c r="AH855" s="99" t="s">
        <v>404</v>
      </c>
      <c r="AI855" s="27" t="s">
        <v>141</v>
      </c>
    </row>
    <row r="856" spans="1:35" s="34" customFormat="1" ht="38.25" customHeight="1" x14ac:dyDescent="0.25">
      <c r="A856" s="37">
        <v>25</v>
      </c>
      <c r="B856" s="55" t="s">
        <v>1409</v>
      </c>
      <c r="C856" s="55" t="s">
        <v>1408</v>
      </c>
      <c r="D856" s="37"/>
      <c r="E856" s="26" t="s">
        <v>1185</v>
      </c>
      <c r="F856" s="37"/>
      <c r="G856" s="56">
        <v>796</v>
      </c>
      <c r="H856" s="56" t="s">
        <v>231</v>
      </c>
      <c r="I856" s="27" t="s">
        <v>139</v>
      </c>
      <c r="J856" s="37"/>
      <c r="K856" s="37"/>
      <c r="L856" s="37"/>
      <c r="M856" s="37"/>
      <c r="N856" s="37">
        <v>1</v>
      </c>
      <c r="O856" s="37"/>
      <c r="P856" s="37"/>
      <c r="Q856" s="37"/>
      <c r="R856" s="37"/>
      <c r="S856" s="37"/>
      <c r="T856" s="37"/>
      <c r="U856" s="37"/>
      <c r="V856" s="37"/>
      <c r="W856" s="29">
        <f t="shared" si="46"/>
        <v>1</v>
      </c>
      <c r="X856" s="40"/>
      <c r="Y856" s="98">
        <v>305</v>
      </c>
      <c r="Z856" s="98">
        <f t="shared" ref="Z856:Z868" si="48">Y856*W856*1.038</f>
        <v>316.59000000000003</v>
      </c>
      <c r="AA856" s="41"/>
      <c r="AB856" s="97" t="s">
        <v>86</v>
      </c>
      <c r="AC856" s="25" t="s">
        <v>142</v>
      </c>
      <c r="AD856" s="27" t="s">
        <v>120</v>
      </c>
      <c r="AE856" s="37"/>
      <c r="AF856" s="25" t="s">
        <v>144</v>
      </c>
      <c r="AG856" s="25" t="s">
        <v>656</v>
      </c>
      <c r="AH856" s="99" t="s">
        <v>404</v>
      </c>
      <c r="AI856" s="27" t="s">
        <v>141</v>
      </c>
    </row>
    <row r="857" spans="1:35" s="34" customFormat="1" ht="38.25" customHeight="1" x14ac:dyDescent="0.25">
      <c r="A857" s="37">
        <v>25</v>
      </c>
      <c r="B857" s="55" t="s">
        <v>1409</v>
      </c>
      <c r="C857" s="55" t="s">
        <v>1408</v>
      </c>
      <c r="D857" s="37"/>
      <c r="E857" s="26" t="s">
        <v>1186</v>
      </c>
      <c r="F857" s="37"/>
      <c r="G857" s="56">
        <v>796</v>
      </c>
      <c r="H857" s="56" t="s">
        <v>231</v>
      </c>
      <c r="I857" s="27" t="s">
        <v>139</v>
      </c>
      <c r="J857" s="37"/>
      <c r="K857" s="37"/>
      <c r="L857" s="37"/>
      <c r="M857" s="37"/>
      <c r="N857" s="37">
        <v>5</v>
      </c>
      <c r="O857" s="37"/>
      <c r="P857" s="37"/>
      <c r="Q857" s="37"/>
      <c r="R857" s="37"/>
      <c r="S857" s="37"/>
      <c r="T857" s="37"/>
      <c r="U857" s="37"/>
      <c r="V857" s="37"/>
      <c r="W857" s="29">
        <f t="shared" si="46"/>
        <v>5</v>
      </c>
      <c r="X857" s="40"/>
      <c r="Y857" s="98">
        <v>213.61</v>
      </c>
      <c r="Z857" s="98">
        <f t="shared" si="48"/>
        <v>1108.6359000000002</v>
      </c>
      <c r="AA857" s="41"/>
      <c r="AB857" s="97" t="s">
        <v>86</v>
      </c>
      <c r="AC857" s="25" t="s">
        <v>142</v>
      </c>
      <c r="AD857" s="27" t="s">
        <v>120</v>
      </c>
      <c r="AE857" s="37"/>
      <c r="AF857" s="25" t="s">
        <v>144</v>
      </c>
      <c r="AG857" s="25" t="s">
        <v>656</v>
      </c>
      <c r="AH857" s="99" t="s">
        <v>404</v>
      </c>
      <c r="AI857" s="27" t="s">
        <v>141</v>
      </c>
    </row>
    <row r="858" spans="1:35" s="34" customFormat="1" ht="38.25" customHeight="1" x14ac:dyDescent="0.25">
      <c r="A858" s="37">
        <v>25</v>
      </c>
      <c r="B858" s="55" t="s">
        <v>1409</v>
      </c>
      <c r="C858" s="55" t="s">
        <v>1408</v>
      </c>
      <c r="D858" s="37"/>
      <c r="E858" s="26" t="s">
        <v>1187</v>
      </c>
      <c r="F858" s="37"/>
      <c r="G858" s="56">
        <v>796</v>
      </c>
      <c r="H858" s="56" t="s">
        <v>231</v>
      </c>
      <c r="I858" s="27" t="s">
        <v>139</v>
      </c>
      <c r="J858" s="37"/>
      <c r="K858" s="37"/>
      <c r="L858" s="37"/>
      <c r="M858" s="37"/>
      <c r="N858" s="37">
        <v>1</v>
      </c>
      <c r="O858" s="37"/>
      <c r="P858" s="37"/>
      <c r="Q858" s="37"/>
      <c r="R858" s="37"/>
      <c r="S858" s="37"/>
      <c r="T858" s="37"/>
      <c r="U858" s="37"/>
      <c r="V858" s="37"/>
      <c r="W858" s="29">
        <f t="shared" si="46"/>
        <v>1</v>
      </c>
      <c r="X858" s="40"/>
      <c r="Y858" s="98">
        <v>407.78</v>
      </c>
      <c r="Z858" s="98">
        <f t="shared" si="48"/>
        <v>423.27564000000001</v>
      </c>
      <c r="AA858" s="41"/>
      <c r="AB858" s="97" t="s">
        <v>86</v>
      </c>
      <c r="AC858" s="25" t="s">
        <v>142</v>
      </c>
      <c r="AD858" s="27" t="s">
        <v>120</v>
      </c>
      <c r="AE858" s="37"/>
      <c r="AF858" s="25" t="s">
        <v>144</v>
      </c>
      <c r="AG858" s="25" t="s">
        <v>656</v>
      </c>
      <c r="AH858" s="99" t="s">
        <v>404</v>
      </c>
      <c r="AI858" s="27" t="s">
        <v>141</v>
      </c>
    </row>
    <row r="859" spans="1:35" s="34" customFormat="1" ht="38.25" customHeight="1" x14ac:dyDescent="0.25">
      <c r="A859" s="37">
        <v>25</v>
      </c>
      <c r="B859" s="55" t="s">
        <v>1409</v>
      </c>
      <c r="C859" s="55" t="s">
        <v>1408</v>
      </c>
      <c r="D859" s="37"/>
      <c r="E859" s="26" t="s">
        <v>1188</v>
      </c>
      <c r="F859" s="37"/>
      <c r="G859" s="56">
        <v>796</v>
      </c>
      <c r="H859" s="56" t="s">
        <v>231</v>
      </c>
      <c r="I859" s="27" t="s">
        <v>139</v>
      </c>
      <c r="J859" s="37"/>
      <c r="K859" s="37"/>
      <c r="L859" s="37"/>
      <c r="M859" s="37"/>
      <c r="N859" s="37">
        <v>3</v>
      </c>
      <c r="O859" s="37"/>
      <c r="P859" s="37"/>
      <c r="Q859" s="37"/>
      <c r="R859" s="37"/>
      <c r="S859" s="37"/>
      <c r="T859" s="37"/>
      <c r="U859" s="37"/>
      <c r="V859" s="37"/>
      <c r="W859" s="29">
        <f t="shared" si="46"/>
        <v>3</v>
      </c>
      <c r="X859" s="40"/>
      <c r="Y859" s="98">
        <v>292.5</v>
      </c>
      <c r="Z859" s="98">
        <f t="shared" si="48"/>
        <v>910.84500000000003</v>
      </c>
      <c r="AA859" s="41"/>
      <c r="AB859" s="97" t="s">
        <v>86</v>
      </c>
      <c r="AC859" s="25" t="s">
        <v>142</v>
      </c>
      <c r="AD859" s="27" t="s">
        <v>120</v>
      </c>
      <c r="AE859" s="37"/>
      <c r="AF859" s="25" t="s">
        <v>144</v>
      </c>
      <c r="AG859" s="25" t="s">
        <v>656</v>
      </c>
      <c r="AH859" s="99" t="s">
        <v>404</v>
      </c>
      <c r="AI859" s="27" t="s">
        <v>141</v>
      </c>
    </row>
    <row r="860" spans="1:35" s="34" customFormat="1" ht="38.25" customHeight="1" x14ac:dyDescent="0.25">
      <c r="A860" s="37">
        <v>25</v>
      </c>
      <c r="B860" s="55" t="s">
        <v>1409</v>
      </c>
      <c r="C860" s="55" t="s">
        <v>1408</v>
      </c>
      <c r="D860" s="37"/>
      <c r="E860" s="26" t="s">
        <v>1189</v>
      </c>
      <c r="F860" s="37"/>
      <c r="G860" s="56">
        <v>796</v>
      </c>
      <c r="H860" s="56" t="s">
        <v>231</v>
      </c>
      <c r="I860" s="27" t="s">
        <v>139</v>
      </c>
      <c r="J860" s="37"/>
      <c r="K860" s="37"/>
      <c r="L860" s="37"/>
      <c r="M860" s="37"/>
      <c r="N860" s="37">
        <v>3</v>
      </c>
      <c r="O860" s="37"/>
      <c r="P860" s="37"/>
      <c r="Q860" s="37"/>
      <c r="R860" s="37"/>
      <c r="S860" s="37"/>
      <c r="T860" s="37"/>
      <c r="U860" s="37"/>
      <c r="V860" s="37"/>
      <c r="W860" s="29">
        <f t="shared" si="46"/>
        <v>3</v>
      </c>
      <c r="X860" s="40"/>
      <c r="Y860" s="98">
        <v>224.44</v>
      </c>
      <c r="Z860" s="98">
        <f t="shared" si="48"/>
        <v>698.90616</v>
      </c>
      <c r="AA860" s="41"/>
      <c r="AB860" s="97" t="s">
        <v>86</v>
      </c>
      <c r="AC860" s="25" t="s">
        <v>142</v>
      </c>
      <c r="AD860" s="27" t="s">
        <v>120</v>
      </c>
      <c r="AE860" s="37"/>
      <c r="AF860" s="25" t="s">
        <v>144</v>
      </c>
      <c r="AG860" s="25" t="s">
        <v>656</v>
      </c>
      <c r="AH860" s="99" t="s">
        <v>404</v>
      </c>
      <c r="AI860" s="27" t="s">
        <v>141</v>
      </c>
    </row>
    <row r="861" spans="1:35" s="34" customFormat="1" ht="38.25" customHeight="1" x14ac:dyDescent="0.25">
      <c r="A861" s="37">
        <v>25</v>
      </c>
      <c r="B861" s="55" t="s">
        <v>1409</v>
      </c>
      <c r="C861" s="55" t="s">
        <v>1408</v>
      </c>
      <c r="D861" s="37"/>
      <c r="E861" s="26" t="s">
        <v>1190</v>
      </c>
      <c r="F861" s="37"/>
      <c r="G861" s="56">
        <v>796</v>
      </c>
      <c r="H861" s="56" t="s">
        <v>231</v>
      </c>
      <c r="I861" s="27" t="s">
        <v>139</v>
      </c>
      <c r="J861" s="37"/>
      <c r="K861" s="37"/>
      <c r="L861" s="37"/>
      <c r="M861" s="37"/>
      <c r="N861" s="37">
        <v>3</v>
      </c>
      <c r="O861" s="37"/>
      <c r="P861" s="37"/>
      <c r="Q861" s="37"/>
      <c r="R861" s="37"/>
      <c r="S861" s="37"/>
      <c r="T861" s="37"/>
      <c r="U861" s="37"/>
      <c r="V861" s="37"/>
      <c r="W861" s="29">
        <f t="shared" si="46"/>
        <v>3</v>
      </c>
      <c r="X861" s="40"/>
      <c r="Y861" s="98">
        <v>419.45</v>
      </c>
      <c r="Z861" s="98">
        <f t="shared" si="48"/>
        <v>1306.1672999999998</v>
      </c>
      <c r="AA861" s="41"/>
      <c r="AB861" s="97" t="s">
        <v>86</v>
      </c>
      <c r="AC861" s="25" t="s">
        <v>142</v>
      </c>
      <c r="AD861" s="27" t="s">
        <v>120</v>
      </c>
      <c r="AE861" s="37"/>
      <c r="AF861" s="25" t="s">
        <v>144</v>
      </c>
      <c r="AG861" s="25" t="s">
        <v>656</v>
      </c>
      <c r="AH861" s="99" t="s">
        <v>404</v>
      </c>
      <c r="AI861" s="27" t="s">
        <v>141</v>
      </c>
    </row>
    <row r="862" spans="1:35" s="34" customFormat="1" ht="38.25" customHeight="1" x14ac:dyDescent="0.25">
      <c r="A862" s="37">
        <v>25</v>
      </c>
      <c r="B862" s="55" t="s">
        <v>1409</v>
      </c>
      <c r="C862" s="55" t="s">
        <v>1408</v>
      </c>
      <c r="D862" s="37"/>
      <c r="E862" s="26" t="s">
        <v>1191</v>
      </c>
      <c r="F862" s="37"/>
      <c r="G862" s="56">
        <v>796</v>
      </c>
      <c r="H862" s="56" t="s">
        <v>231</v>
      </c>
      <c r="I862" s="27" t="s">
        <v>139</v>
      </c>
      <c r="J862" s="37"/>
      <c r="K862" s="37"/>
      <c r="L862" s="37"/>
      <c r="M862" s="37"/>
      <c r="N862" s="37">
        <v>3</v>
      </c>
      <c r="O862" s="37"/>
      <c r="P862" s="37"/>
      <c r="Q862" s="37"/>
      <c r="R862" s="37"/>
      <c r="S862" s="37"/>
      <c r="T862" s="37"/>
      <c r="U862" s="37"/>
      <c r="V862" s="37"/>
      <c r="W862" s="29">
        <f t="shared" si="46"/>
        <v>3</v>
      </c>
      <c r="X862" s="40"/>
      <c r="Y862" s="98">
        <v>294.45</v>
      </c>
      <c r="Z862" s="98">
        <f t="shared" si="48"/>
        <v>916.91729999999995</v>
      </c>
      <c r="AA862" s="41"/>
      <c r="AB862" s="97" t="s">
        <v>86</v>
      </c>
      <c r="AC862" s="25" t="s">
        <v>142</v>
      </c>
      <c r="AD862" s="27" t="s">
        <v>120</v>
      </c>
      <c r="AE862" s="37"/>
      <c r="AF862" s="25" t="s">
        <v>144</v>
      </c>
      <c r="AG862" s="25" t="s">
        <v>656</v>
      </c>
      <c r="AH862" s="99" t="s">
        <v>404</v>
      </c>
      <c r="AI862" s="27" t="s">
        <v>141</v>
      </c>
    </row>
    <row r="863" spans="1:35" s="34" customFormat="1" ht="38.25" customHeight="1" x14ac:dyDescent="0.25">
      <c r="A863" s="37">
        <v>25</v>
      </c>
      <c r="B863" s="55" t="s">
        <v>1409</v>
      </c>
      <c r="C863" s="55" t="s">
        <v>1408</v>
      </c>
      <c r="D863" s="37"/>
      <c r="E863" s="26" t="s">
        <v>1192</v>
      </c>
      <c r="F863" s="37"/>
      <c r="G863" s="56">
        <v>796</v>
      </c>
      <c r="H863" s="56" t="s">
        <v>231</v>
      </c>
      <c r="I863" s="36" t="s">
        <v>139</v>
      </c>
      <c r="J863" s="37"/>
      <c r="K863" s="37"/>
      <c r="L863" s="37"/>
      <c r="M863" s="37"/>
      <c r="N863" s="37">
        <v>3</v>
      </c>
      <c r="O863" s="37"/>
      <c r="P863" s="37"/>
      <c r="Q863" s="37"/>
      <c r="R863" s="37"/>
      <c r="S863" s="37"/>
      <c r="T863" s="37"/>
      <c r="U863" s="37"/>
      <c r="V863" s="37"/>
      <c r="W863" s="29">
        <f t="shared" si="46"/>
        <v>3</v>
      </c>
      <c r="X863" s="40"/>
      <c r="Y863" s="98">
        <v>1670.28</v>
      </c>
      <c r="Z863" s="98">
        <f t="shared" si="48"/>
        <v>5201.2519200000006</v>
      </c>
      <c r="AA863" s="41"/>
      <c r="AB863" s="97" t="s">
        <v>86</v>
      </c>
      <c r="AC863" s="35" t="s">
        <v>142</v>
      </c>
      <c r="AD863" s="36" t="s">
        <v>120</v>
      </c>
      <c r="AE863" s="37"/>
      <c r="AF863" s="35" t="s">
        <v>144</v>
      </c>
      <c r="AG863" s="35" t="s">
        <v>656</v>
      </c>
      <c r="AH863" s="99" t="s">
        <v>404</v>
      </c>
      <c r="AI863" s="36" t="s">
        <v>141</v>
      </c>
    </row>
    <row r="864" spans="1:35" s="34" customFormat="1" ht="38.25" customHeight="1" x14ac:dyDescent="0.25">
      <c r="A864" s="37">
        <v>25</v>
      </c>
      <c r="B864" s="55" t="s">
        <v>1409</v>
      </c>
      <c r="C864" s="55" t="s">
        <v>1408</v>
      </c>
      <c r="D864" s="37"/>
      <c r="E864" s="26" t="s">
        <v>1193</v>
      </c>
      <c r="F864" s="37"/>
      <c r="G864" s="56">
        <v>796</v>
      </c>
      <c r="H864" s="56" t="s">
        <v>231</v>
      </c>
      <c r="I864" s="36" t="s">
        <v>139</v>
      </c>
      <c r="J864" s="37"/>
      <c r="K864" s="37"/>
      <c r="L864" s="37"/>
      <c r="M864" s="37"/>
      <c r="N864" s="37">
        <v>1</v>
      </c>
      <c r="O864" s="37"/>
      <c r="P864" s="37"/>
      <c r="Q864" s="37"/>
      <c r="R864" s="37"/>
      <c r="S864" s="37"/>
      <c r="T864" s="37"/>
      <c r="U864" s="37"/>
      <c r="V864" s="37"/>
      <c r="W864" s="29">
        <f t="shared" si="46"/>
        <v>1</v>
      </c>
      <c r="X864" s="40"/>
      <c r="Y864" s="98">
        <v>1711.39</v>
      </c>
      <c r="Z864" s="98">
        <f t="shared" si="48"/>
        <v>1776.4228200000002</v>
      </c>
      <c r="AA864" s="41"/>
      <c r="AB864" s="97" t="s">
        <v>86</v>
      </c>
      <c r="AC864" s="35" t="s">
        <v>142</v>
      </c>
      <c r="AD864" s="36" t="s">
        <v>120</v>
      </c>
      <c r="AE864" s="37"/>
      <c r="AF864" s="35" t="s">
        <v>144</v>
      </c>
      <c r="AG864" s="35" t="s">
        <v>656</v>
      </c>
      <c r="AH864" s="99" t="s">
        <v>404</v>
      </c>
      <c r="AI864" s="36" t="s">
        <v>141</v>
      </c>
    </row>
    <row r="865" spans="1:35" s="34" customFormat="1" ht="38.25" customHeight="1" x14ac:dyDescent="0.25">
      <c r="A865" s="37">
        <v>25</v>
      </c>
      <c r="B865" s="55" t="s">
        <v>1409</v>
      </c>
      <c r="C865" s="55" t="s">
        <v>1408</v>
      </c>
      <c r="D865" s="37"/>
      <c r="E865" s="26" t="s">
        <v>1194</v>
      </c>
      <c r="F865" s="37"/>
      <c r="G865" s="56">
        <v>796</v>
      </c>
      <c r="H865" s="56" t="s">
        <v>231</v>
      </c>
      <c r="I865" s="36" t="s">
        <v>139</v>
      </c>
      <c r="J865" s="37"/>
      <c r="K865" s="37"/>
      <c r="L865" s="37"/>
      <c r="M865" s="37"/>
      <c r="N865" s="37">
        <v>1</v>
      </c>
      <c r="O865" s="37"/>
      <c r="P865" s="37"/>
      <c r="Q865" s="37"/>
      <c r="R865" s="37"/>
      <c r="S865" s="37"/>
      <c r="T865" s="37"/>
      <c r="U865" s="37"/>
      <c r="V865" s="37"/>
      <c r="W865" s="29">
        <f t="shared" si="46"/>
        <v>1</v>
      </c>
      <c r="X865" s="40"/>
      <c r="Y865" s="98">
        <v>625</v>
      </c>
      <c r="Z865" s="98">
        <f t="shared" si="48"/>
        <v>648.75</v>
      </c>
      <c r="AA865" s="41"/>
      <c r="AB865" s="97" t="s">
        <v>86</v>
      </c>
      <c r="AC865" s="35" t="s">
        <v>142</v>
      </c>
      <c r="AD865" s="36" t="s">
        <v>120</v>
      </c>
      <c r="AE865" s="37"/>
      <c r="AF865" s="35" t="s">
        <v>144</v>
      </c>
      <c r="AG865" s="35" t="s">
        <v>656</v>
      </c>
      <c r="AH865" s="99" t="s">
        <v>404</v>
      </c>
      <c r="AI865" s="36" t="s">
        <v>141</v>
      </c>
    </row>
    <row r="866" spans="1:35" s="34" customFormat="1" ht="38.25" customHeight="1" x14ac:dyDescent="0.25">
      <c r="A866" s="37">
        <v>25</v>
      </c>
      <c r="B866" s="55" t="s">
        <v>1409</v>
      </c>
      <c r="C866" s="55" t="s">
        <v>1408</v>
      </c>
      <c r="D866" s="37"/>
      <c r="E866" s="26" t="s">
        <v>1195</v>
      </c>
      <c r="F866" s="37"/>
      <c r="G866" s="56">
        <v>796</v>
      </c>
      <c r="H866" s="56" t="s">
        <v>231</v>
      </c>
      <c r="I866" s="36" t="s">
        <v>139</v>
      </c>
      <c r="J866" s="37"/>
      <c r="K866" s="37"/>
      <c r="L866" s="37"/>
      <c r="M866" s="37"/>
      <c r="N866" s="37">
        <v>3</v>
      </c>
      <c r="O866" s="37"/>
      <c r="P866" s="37"/>
      <c r="Q866" s="37"/>
      <c r="R866" s="37"/>
      <c r="S866" s="37"/>
      <c r="T866" s="37"/>
      <c r="U866" s="37"/>
      <c r="V866" s="37"/>
      <c r="W866" s="29">
        <f t="shared" si="46"/>
        <v>3</v>
      </c>
      <c r="X866" s="40"/>
      <c r="Y866" s="98">
        <v>1567.22</v>
      </c>
      <c r="Z866" s="98">
        <f t="shared" si="48"/>
        <v>4880.3230800000001</v>
      </c>
      <c r="AA866" s="41"/>
      <c r="AB866" s="97" t="s">
        <v>86</v>
      </c>
      <c r="AC866" s="35" t="s">
        <v>142</v>
      </c>
      <c r="AD866" s="36" t="s">
        <v>120</v>
      </c>
      <c r="AE866" s="37"/>
      <c r="AF866" s="35" t="s">
        <v>144</v>
      </c>
      <c r="AG866" s="35" t="s">
        <v>656</v>
      </c>
      <c r="AH866" s="99" t="s">
        <v>404</v>
      </c>
      <c r="AI866" s="36" t="s">
        <v>141</v>
      </c>
    </row>
    <row r="867" spans="1:35" s="34" customFormat="1" ht="38.25" customHeight="1" x14ac:dyDescent="0.25">
      <c r="A867" s="37">
        <v>25</v>
      </c>
      <c r="B867" s="55" t="s">
        <v>1409</v>
      </c>
      <c r="C867" s="55" t="s">
        <v>1408</v>
      </c>
      <c r="D867" s="37"/>
      <c r="E867" s="26" t="s">
        <v>1196</v>
      </c>
      <c r="F867" s="37"/>
      <c r="G867" s="56">
        <v>796</v>
      </c>
      <c r="H867" s="56" t="s">
        <v>231</v>
      </c>
      <c r="I867" s="36" t="s">
        <v>139</v>
      </c>
      <c r="J867" s="37"/>
      <c r="K867" s="37"/>
      <c r="L867" s="37"/>
      <c r="M867" s="37"/>
      <c r="N867" s="37">
        <v>3</v>
      </c>
      <c r="O867" s="37"/>
      <c r="P867" s="37"/>
      <c r="Q867" s="37"/>
      <c r="R867" s="37"/>
      <c r="S867" s="37"/>
      <c r="T867" s="37"/>
      <c r="U867" s="37"/>
      <c r="V867" s="37"/>
      <c r="W867" s="29">
        <f t="shared" si="46"/>
        <v>3</v>
      </c>
      <c r="X867" s="40"/>
      <c r="Y867" s="98">
        <v>1770.56</v>
      </c>
      <c r="Z867" s="98">
        <f t="shared" si="48"/>
        <v>5513.5238400000007</v>
      </c>
      <c r="AA867" s="41"/>
      <c r="AB867" s="97" t="s">
        <v>86</v>
      </c>
      <c r="AC867" s="35" t="s">
        <v>142</v>
      </c>
      <c r="AD867" s="36" t="s">
        <v>120</v>
      </c>
      <c r="AE867" s="37"/>
      <c r="AF867" s="35" t="s">
        <v>144</v>
      </c>
      <c r="AG867" s="35" t="s">
        <v>656</v>
      </c>
      <c r="AH867" s="99" t="s">
        <v>404</v>
      </c>
      <c r="AI867" s="36" t="s">
        <v>141</v>
      </c>
    </row>
    <row r="868" spans="1:35" s="34" customFormat="1" ht="38.25" customHeight="1" x14ac:dyDescent="0.25">
      <c r="A868" s="37">
        <v>25</v>
      </c>
      <c r="B868" s="55" t="s">
        <v>1409</v>
      </c>
      <c r="C868" s="55" t="s">
        <v>1408</v>
      </c>
      <c r="D868" s="37"/>
      <c r="E868" s="26" t="s">
        <v>1197</v>
      </c>
      <c r="F868" s="37"/>
      <c r="G868" s="56">
        <v>796</v>
      </c>
      <c r="H868" s="56" t="s">
        <v>231</v>
      </c>
      <c r="I868" s="36" t="s">
        <v>139</v>
      </c>
      <c r="J868" s="37"/>
      <c r="K868" s="37"/>
      <c r="L868" s="37"/>
      <c r="M868" s="37"/>
      <c r="N868" s="37">
        <v>1</v>
      </c>
      <c r="O868" s="37"/>
      <c r="P868" s="37"/>
      <c r="Q868" s="37"/>
      <c r="R868" s="37"/>
      <c r="S868" s="37"/>
      <c r="T868" s="37"/>
      <c r="U868" s="37"/>
      <c r="V868" s="37"/>
      <c r="W868" s="29">
        <f t="shared" si="46"/>
        <v>1</v>
      </c>
      <c r="X868" s="40"/>
      <c r="Y868" s="98">
        <v>1684.44</v>
      </c>
      <c r="Z868" s="98">
        <f t="shared" si="48"/>
        <v>1748.4487200000001</v>
      </c>
      <c r="AA868" s="41"/>
      <c r="AB868" s="97" t="s">
        <v>86</v>
      </c>
      <c r="AC868" s="35" t="s">
        <v>142</v>
      </c>
      <c r="AD868" s="36" t="s">
        <v>120</v>
      </c>
      <c r="AE868" s="37"/>
      <c r="AF868" s="35" t="s">
        <v>144</v>
      </c>
      <c r="AG868" s="35" t="s">
        <v>656</v>
      </c>
      <c r="AH868" s="99" t="s">
        <v>404</v>
      </c>
      <c r="AI868" s="36" t="s">
        <v>141</v>
      </c>
    </row>
    <row r="869" spans="1:35" s="34" customFormat="1" ht="38.25" customHeight="1" x14ac:dyDescent="0.25">
      <c r="A869" s="37">
        <v>26</v>
      </c>
      <c r="B869" s="55" t="s">
        <v>638</v>
      </c>
      <c r="C869" s="55" t="s">
        <v>639</v>
      </c>
      <c r="D869" s="37"/>
      <c r="E869" s="26" t="s">
        <v>631</v>
      </c>
      <c r="F869" s="37"/>
      <c r="G869" s="56">
        <v>796</v>
      </c>
      <c r="H869" s="56" t="s">
        <v>231</v>
      </c>
      <c r="I869" s="27" t="s">
        <v>139</v>
      </c>
      <c r="J869" s="37"/>
      <c r="K869" s="37">
        <v>160</v>
      </c>
      <c r="L869" s="37">
        <v>160</v>
      </c>
      <c r="M869" s="37">
        <v>160</v>
      </c>
      <c r="N869" s="37"/>
      <c r="O869" s="37"/>
      <c r="P869" s="37"/>
      <c r="Q869" s="37"/>
      <c r="R869" s="37"/>
      <c r="S869" s="37"/>
      <c r="T869" s="37"/>
      <c r="U869" s="37">
        <v>160</v>
      </c>
      <c r="V869" s="37">
        <v>160</v>
      </c>
      <c r="W869" s="29">
        <f t="shared" si="46"/>
        <v>800</v>
      </c>
      <c r="X869" s="37"/>
      <c r="Y869" s="38">
        <f>'[11]Расчет НМЦД'!$M$12</f>
        <v>21.81</v>
      </c>
      <c r="Z869" s="38">
        <f>Y869*W869*1.038</f>
        <v>18111.024000000001</v>
      </c>
      <c r="AA869" s="37"/>
      <c r="AB869" s="32" t="s">
        <v>84</v>
      </c>
      <c r="AC869" s="25" t="s">
        <v>142</v>
      </c>
      <c r="AD869" s="27" t="s">
        <v>120</v>
      </c>
      <c r="AE869" s="37"/>
      <c r="AF869" s="25" t="s">
        <v>144</v>
      </c>
      <c r="AG869" s="25" t="s">
        <v>657</v>
      </c>
      <c r="AH869" s="58" t="s">
        <v>277</v>
      </c>
      <c r="AI869" s="27" t="s">
        <v>141</v>
      </c>
    </row>
    <row r="870" spans="1:35" s="34" customFormat="1" ht="38.25" customHeight="1" x14ac:dyDescent="0.25">
      <c r="A870" s="37">
        <v>26</v>
      </c>
      <c r="B870" s="55" t="s">
        <v>638</v>
      </c>
      <c r="C870" s="55" t="s">
        <v>639</v>
      </c>
      <c r="D870" s="37"/>
      <c r="E870" s="26" t="s">
        <v>632</v>
      </c>
      <c r="F870" s="37"/>
      <c r="G870" s="56">
        <v>796</v>
      </c>
      <c r="H870" s="56" t="s">
        <v>231</v>
      </c>
      <c r="I870" s="27" t="s">
        <v>139</v>
      </c>
      <c r="J870" s="37"/>
      <c r="K870" s="37">
        <v>80</v>
      </c>
      <c r="L870" s="37">
        <v>80</v>
      </c>
      <c r="M870" s="37">
        <v>80</v>
      </c>
      <c r="N870" s="37"/>
      <c r="O870" s="37"/>
      <c r="P870" s="37"/>
      <c r="Q870" s="37"/>
      <c r="R870" s="37"/>
      <c r="S870" s="37"/>
      <c r="T870" s="37"/>
      <c r="U870" s="37">
        <v>80</v>
      </c>
      <c r="V870" s="37">
        <v>80</v>
      </c>
      <c r="W870" s="29">
        <f t="shared" si="46"/>
        <v>400</v>
      </c>
      <c r="X870" s="37"/>
      <c r="Y870" s="38">
        <f>'[11]Расчет НМЦД'!$M$13</f>
        <v>69.92</v>
      </c>
      <c r="Z870" s="38">
        <f t="shared" ref="Z870:Z872" si="49">Y870*W870*1.038</f>
        <v>29030.784</v>
      </c>
      <c r="AA870" s="37"/>
      <c r="AB870" s="32" t="s">
        <v>84</v>
      </c>
      <c r="AC870" s="35" t="s">
        <v>142</v>
      </c>
      <c r="AD870" s="36" t="s">
        <v>120</v>
      </c>
      <c r="AE870" s="37"/>
      <c r="AF870" s="35" t="s">
        <v>144</v>
      </c>
      <c r="AG870" s="35" t="s">
        <v>657</v>
      </c>
      <c r="AH870" s="58" t="s">
        <v>277</v>
      </c>
      <c r="AI870" s="36" t="s">
        <v>141</v>
      </c>
    </row>
    <row r="871" spans="1:35" s="34" customFormat="1" ht="38.25" customHeight="1" x14ac:dyDescent="0.25">
      <c r="A871" s="37">
        <v>26</v>
      </c>
      <c r="B871" s="55" t="s">
        <v>636</v>
      </c>
      <c r="C871" s="55" t="s">
        <v>637</v>
      </c>
      <c r="D871" s="37"/>
      <c r="E871" s="26" t="s">
        <v>633</v>
      </c>
      <c r="F871" s="37"/>
      <c r="G871" s="56">
        <v>796</v>
      </c>
      <c r="H871" s="56" t="s">
        <v>231</v>
      </c>
      <c r="I871" s="36" t="s">
        <v>139</v>
      </c>
      <c r="J871" s="37"/>
      <c r="K871" s="37"/>
      <c r="L871" s="37"/>
      <c r="M871" s="37"/>
      <c r="N871" s="37">
        <v>8</v>
      </c>
      <c r="O871" s="37"/>
      <c r="P871" s="37"/>
      <c r="Q871" s="37"/>
      <c r="R871" s="37"/>
      <c r="S871" s="37"/>
      <c r="T871" s="37"/>
      <c r="U871" s="37"/>
      <c r="V871" s="37"/>
      <c r="W871" s="29">
        <f t="shared" si="46"/>
        <v>8</v>
      </c>
      <c r="X871" s="37"/>
      <c r="Y871" s="38">
        <f>'[12]Расчет НМЦД'!$M$12</f>
        <v>355</v>
      </c>
      <c r="Z871" s="38">
        <f t="shared" si="49"/>
        <v>2947.92</v>
      </c>
      <c r="AA871" s="37"/>
      <c r="AB871" s="32" t="s">
        <v>86</v>
      </c>
      <c r="AC871" s="35" t="s">
        <v>246</v>
      </c>
      <c r="AD871" s="36" t="s">
        <v>120</v>
      </c>
      <c r="AE871" s="37"/>
      <c r="AF871" s="35" t="s">
        <v>144</v>
      </c>
      <c r="AG871" s="35" t="s">
        <v>657</v>
      </c>
      <c r="AH871" s="58" t="s">
        <v>277</v>
      </c>
      <c r="AI871" s="36" t="s">
        <v>141</v>
      </c>
    </row>
    <row r="872" spans="1:35" s="34" customFormat="1" ht="38.25" customHeight="1" x14ac:dyDescent="0.25">
      <c r="A872" s="37">
        <v>26</v>
      </c>
      <c r="B872" s="55" t="s">
        <v>636</v>
      </c>
      <c r="C872" s="55" t="s">
        <v>637</v>
      </c>
      <c r="D872" s="37"/>
      <c r="E872" s="26" t="s">
        <v>634</v>
      </c>
      <c r="F872" s="37"/>
      <c r="G872" s="56">
        <v>796</v>
      </c>
      <c r="H872" s="56" t="s">
        <v>231</v>
      </c>
      <c r="I872" s="36" t="s">
        <v>139</v>
      </c>
      <c r="J872" s="37"/>
      <c r="K872" s="37"/>
      <c r="L872" s="37"/>
      <c r="M872" s="37"/>
      <c r="N872" s="37"/>
      <c r="O872" s="37">
        <v>7</v>
      </c>
      <c r="P872" s="37"/>
      <c r="Q872" s="37"/>
      <c r="R872" s="37"/>
      <c r="S872" s="37"/>
      <c r="T872" s="37"/>
      <c r="U872" s="37"/>
      <c r="V872" s="37"/>
      <c r="W872" s="29">
        <f t="shared" si="46"/>
        <v>7</v>
      </c>
      <c r="X872" s="37"/>
      <c r="Y872" s="38">
        <f>'[12]Расчет НМЦД'!$M$13</f>
        <v>566.66999999999996</v>
      </c>
      <c r="Z872" s="38">
        <f t="shared" si="49"/>
        <v>4117.4242199999999</v>
      </c>
      <c r="AA872" s="37"/>
      <c r="AB872" s="32" t="s">
        <v>86</v>
      </c>
      <c r="AC872" s="35" t="s">
        <v>246</v>
      </c>
      <c r="AD872" s="36" t="s">
        <v>120</v>
      </c>
      <c r="AE872" s="37"/>
      <c r="AF872" s="35" t="s">
        <v>144</v>
      </c>
      <c r="AG872" s="35" t="s">
        <v>657</v>
      </c>
      <c r="AH872" s="58" t="s">
        <v>277</v>
      </c>
      <c r="AI872" s="36" t="s">
        <v>141</v>
      </c>
    </row>
    <row r="873" spans="1:35" s="34" customFormat="1" ht="38.25" customHeight="1" x14ac:dyDescent="0.25">
      <c r="A873" s="37">
        <v>27</v>
      </c>
      <c r="B873" s="55" t="s">
        <v>279</v>
      </c>
      <c r="C873" s="55" t="s">
        <v>280</v>
      </c>
      <c r="D873" s="37"/>
      <c r="E873" s="58" t="s">
        <v>278</v>
      </c>
      <c r="F873" s="37"/>
      <c r="G873" s="56">
        <v>796</v>
      </c>
      <c r="H873" s="56" t="s">
        <v>231</v>
      </c>
      <c r="I873" s="27" t="s">
        <v>139</v>
      </c>
      <c r="J873" s="37"/>
      <c r="K873" s="37"/>
      <c r="L873" s="37"/>
      <c r="M873" s="37">
        <f>'[13]Расчет НМЦД'!$M$12</f>
        <v>6286.67</v>
      </c>
      <c r="N873" s="37"/>
      <c r="O873" s="37"/>
      <c r="P873" s="37">
        <f>M873</f>
        <v>6286.67</v>
      </c>
      <c r="Q873" s="37"/>
      <c r="R873" s="37"/>
      <c r="S873" s="37">
        <f>P873</f>
        <v>6286.67</v>
      </c>
      <c r="T873" s="37"/>
      <c r="U873" s="37"/>
      <c r="V873" s="37">
        <f>S873</f>
        <v>6286.67</v>
      </c>
      <c r="W873" s="29">
        <f t="shared" si="46"/>
        <v>25146.68</v>
      </c>
      <c r="X873" s="37"/>
      <c r="Y873" s="38">
        <f>W873</f>
        <v>25146.68</v>
      </c>
      <c r="Z873" s="38">
        <f>W873</f>
        <v>25146.68</v>
      </c>
      <c r="AA873" s="37"/>
      <c r="AB873" s="32" t="s">
        <v>86</v>
      </c>
      <c r="AC873" s="37" t="s">
        <v>246</v>
      </c>
      <c r="AD873" s="27" t="s">
        <v>120</v>
      </c>
      <c r="AE873" s="37"/>
      <c r="AF873" s="25" t="s">
        <v>144</v>
      </c>
      <c r="AG873" s="25" t="s">
        <v>575</v>
      </c>
      <c r="AH873" s="58" t="s">
        <v>281</v>
      </c>
      <c r="AI873" s="27" t="s">
        <v>141</v>
      </c>
    </row>
    <row r="874" spans="1:35" s="34" customFormat="1" ht="38.25" customHeight="1" x14ac:dyDescent="0.25">
      <c r="A874" s="37">
        <v>28</v>
      </c>
      <c r="B874" s="55" t="s">
        <v>283</v>
      </c>
      <c r="C874" s="55" t="s">
        <v>284</v>
      </c>
      <c r="D874" s="37"/>
      <c r="E874" s="58" t="s">
        <v>285</v>
      </c>
      <c r="F874" s="37"/>
      <c r="G874" s="56">
        <v>796</v>
      </c>
      <c r="H874" s="56" t="s">
        <v>231</v>
      </c>
      <c r="I874" s="27" t="s">
        <v>139</v>
      </c>
      <c r="J874" s="37"/>
      <c r="K874" s="37"/>
      <c r="L874" s="37"/>
      <c r="M874" s="37"/>
      <c r="N874" s="37">
        <v>3113</v>
      </c>
      <c r="O874" s="37"/>
      <c r="P874" s="37"/>
      <c r="Q874" s="37"/>
      <c r="R874" s="37"/>
      <c r="S874" s="37"/>
      <c r="T874" s="37"/>
      <c r="U874" s="37"/>
      <c r="V874" s="37"/>
      <c r="W874" s="29">
        <f t="shared" si="46"/>
        <v>3113</v>
      </c>
      <c r="X874" s="37"/>
      <c r="Y874" s="38">
        <f>W874</f>
        <v>3113</v>
      </c>
      <c r="Z874" s="38">
        <f>Y874</f>
        <v>3113</v>
      </c>
      <c r="AA874" s="37"/>
      <c r="AB874" s="32" t="s">
        <v>86</v>
      </c>
      <c r="AC874" s="37" t="s">
        <v>246</v>
      </c>
      <c r="AD874" s="27" t="s">
        <v>120</v>
      </c>
      <c r="AE874" s="37"/>
      <c r="AF874" s="25" t="s">
        <v>144</v>
      </c>
      <c r="AG874" s="25" t="s">
        <v>1319</v>
      </c>
      <c r="AH874" s="58" t="s">
        <v>282</v>
      </c>
      <c r="AI874" s="27" t="s">
        <v>141</v>
      </c>
    </row>
    <row r="875" spans="1:35" s="34" customFormat="1" ht="38.25" customHeight="1" x14ac:dyDescent="0.25">
      <c r="A875" s="37">
        <v>29</v>
      </c>
      <c r="B875" s="55" t="s">
        <v>320</v>
      </c>
      <c r="C875" s="55" t="s">
        <v>321</v>
      </c>
      <c r="D875" s="37"/>
      <c r="E875" s="58" t="s">
        <v>437</v>
      </c>
      <c r="F875" s="37"/>
      <c r="G875" s="56">
        <v>796</v>
      </c>
      <c r="H875" s="56" t="s">
        <v>231</v>
      </c>
      <c r="I875" s="27" t="s">
        <v>139</v>
      </c>
      <c r="J875" s="37"/>
      <c r="K875" s="37"/>
      <c r="L875" s="37">
        <v>1</v>
      </c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29">
        <f t="shared" si="46"/>
        <v>1</v>
      </c>
      <c r="X875" s="37"/>
      <c r="Y875" s="38">
        <f>'[14]Расчет НМЦД'!$M$12</f>
        <v>33160</v>
      </c>
      <c r="Z875" s="38">
        <f>Y875*1.038</f>
        <v>34420.080000000002</v>
      </c>
      <c r="AA875" s="37"/>
      <c r="AB875" s="32" t="s">
        <v>84</v>
      </c>
      <c r="AC875" s="37" t="s">
        <v>246</v>
      </c>
      <c r="AD875" s="27" t="s">
        <v>120</v>
      </c>
      <c r="AE875" s="37"/>
      <c r="AF875" s="25" t="s">
        <v>144</v>
      </c>
      <c r="AG875" s="25" t="s">
        <v>1324</v>
      </c>
      <c r="AH875" s="26" t="s">
        <v>300</v>
      </c>
      <c r="AI875" s="27" t="s">
        <v>141</v>
      </c>
    </row>
    <row r="876" spans="1:35" s="34" customFormat="1" ht="38.25" customHeight="1" x14ac:dyDescent="0.25">
      <c r="A876" s="37">
        <v>29</v>
      </c>
      <c r="B876" s="55" t="s">
        <v>320</v>
      </c>
      <c r="C876" s="55" t="s">
        <v>321</v>
      </c>
      <c r="D876" s="37"/>
      <c r="E876" s="26" t="s">
        <v>438</v>
      </c>
      <c r="F876" s="37"/>
      <c r="G876" s="56">
        <v>796</v>
      </c>
      <c r="H876" s="56" t="s">
        <v>231</v>
      </c>
      <c r="I876" s="27" t="s">
        <v>139</v>
      </c>
      <c r="J876" s="37"/>
      <c r="K876" s="37"/>
      <c r="L876" s="37"/>
      <c r="M876" s="37">
        <v>1</v>
      </c>
      <c r="N876" s="37"/>
      <c r="O876" s="37"/>
      <c r="P876" s="37"/>
      <c r="Q876" s="37"/>
      <c r="R876" s="37"/>
      <c r="S876" s="37"/>
      <c r="T876" s="37"/>
      <c r="U876" s="37"/>
      <c r="V876" s="37"/>
      <c r="W876" s="29">
        <f t="shared" si="46"/>
        <v>1</v>
      </c>
      <c r="X876" s="37"/>
      <c r="Y876" s="38">
        <f>'[15]Расчет НМЦД'!$M$12</f>
        <v>27116</v>
      </c>
      <c r="Z876" s="38">
        <f>Y876*1.038</f>
        <v>28146.407999999999</v>
      </c>
      <c r="AA876" s="37"/>
      <c r="AB876" s="32" t="s">
        <v>84</v>
      </c>
      <c r="AC876" s="37" t="s">
        <v>246</v>
      </c>
      <c r="AD876" s="27" t="s">
        <v>120</v>
      </c>
      <c r="AE876" s="37"/>
      <c r="AF876" s="25" t="s">
        <v>144</v>
      </c>
      <c r="AG876" s="25" t="s">
        <v>1324</v>
      </c>
      <c r="AH876" s="26" t="s">
        <v>300</v>
      </c>
      <c r="AI876" s="27" t="s">
        <v>141</v>
      </c>
    </row>
    <row r="877" spans="1:35" s="34" customFormat="1" ht="38.25" customHeight="1" x14ac:dyDescent="0.25">
      <c r="A877" s="37">
        <v>30</v>
      </c>
      <c r="B877" s="55" t="s">
        <v>322</v>
      </c>
      <c r="C877" s="55" t="s">
        <v>323</v>
      </c>
      <c r="D877" s="37"/>
      <c r="E877" s="26" t="s">
        <v>441</v>
      </c>
      <c r="F877" s="37"/>
      <c r="G877" s="56">
        <v>796</v>
      </c>
      <c r="H877" s="56" t="s">
        <v>231</v>
      </c>
      <c r="I877" s="27" t="s">
        <v>139</v>
      </c>
      <c r="J877" s="37"/>
      <c r="K877" s="37">
        <v>1</v>
      </c>
      <c r="L877" s="37">
        <v>1</v>
      </c>
      <c r="M877" s="37">
        <v>1</v>
      </c>
      <c r="N877" s="37">
        <v>1</v>
      </c>
      <c r="O877" s="37">
        <v>1</v>
      </c>
      <c r="P877" s="37">
        <v>1</v>
      </c>
      <c r="Q877" s="37">
        <v>1</v>
      </c>
      <c r="R877" s="37">
        <v>1</v>
      </c>
      <c r="S877" s="37">
        <v>1</v>
      </c>
      <c r="T877" s="37">
        <v>1</v>
      </c>
      <c r="U877" s="37">
        <v>1</v>
      </c>
      <c r="V877" s="37">
        <v>1</v>
      </c>
      <c r="W877" s="29">
        <f t="shared" si="46"/>
        <v>12</v>
      </c>
      <c r="X877" s="37"/>
      <c r="Y877" s="38">
        <f>'[16]Расчет НМЦД'!$M$12</f>
        <v>4200</v>
      </c>
      <c r="Z877" s="38">
        <f>Y877*W877</f>
        <v>50400</v>
      </c>
      <c r="AA877" s="37"/>
      <c r="AB877" s="32" t="s">
        <v>84</v>
      </c>
      <c r="AC877" s="37" t="s">
        <v>246</v>
      </c>
      <c r="AD877" s="27" t="s">
        <v>120</v>
      </c>
      <c r="AE877" s="37"/>
      <c r="AF877" s="25" t="s">
        <v>144</v>
      </c>
      <c r="AG877" s="25" t="s">
        <v>1325</v>
      </c>
      <c r="AH877" s="26" t="s">
        <v>301</v>
      </c>
      <c r="AI877" s="27" t="s">
        <v>141</v>
      </c>
    </row>
    <row r="878" spans="1:35" s="34" customFormat="1" ht="38.25" customHeight="1" x14ac:dyDescent="0.25">
      <c r="A878" s="37">
        <v>30</v>
      </c>
      <c r="B878" s="55" t="s">
        <v>322</v>
      </c>
      <c r="C878" s="55" t="s">
        <v>323</v>
      </c>
      <c r="D878" s="37"/>
      <c r="E878" s="26" t="s">
        <v>442</v>
      </c>
      <c r="F878" s="37"/>
      <c r="G878" s="56">
        <v>796</v>
      </c>
      <c r="H878" s="56" t="s">
        <v>231</v>
      </c>
      <c r="I878" s="27" t="s">
        <v>139</v>
      </c>
      <c r="J878" s="37"/>
      <c r="K878" s="37"/>
      <c r="L878" s="37"/>
      <c r="M878" s="37">
        <v>1</v>
      </c>
      <c r="N878" s="37"/>
      <c r="O878" s="37"/>
      <c r="P878" s="37">
        <v>1</v>
      </c>
      <c r="Q878" s="37"/>
      <c r="R878" s="37"/>
      <c r="S878" s="37">
        <v>1</v>
      </c>
      <c r="T878" s="37"/>
      <c r="U878" s="37"/>
      <c r="V878" s="37">
        <v>1</v>
      </c>
      <c r="W878" s="29">
        <f>SUM(J878:V878)</f>
        <v>4</v>
      </c>
      <c r="X878" s="37"/>
      <c r="Y878" s="38">
        <f>'[17]Расчет НМЦД'!$M$12</f>
        <v>2200</v>
      </c>
      <c r="Z878" s="38">
        <f>Y878*W878</f>
        <v>8800</v>
      </c>
      <c r="AA878" s="37"/>
      <c r="AB878" s="32" t="s">
        <v>84</v>
      </c>
      <c r="AC878" s="37" t="s">
        <v>246</v>
      </c>
      <c r="AD878" s="27" t="s">
        <v>120</v>
      </c>
      <c r="AE878" s="37"/>
      <c r="AF878" s="25" t="s">
        <v>144</v>
      </c>
      <c r="AG878" s="25" t="s">
        <v>1325</v>
      </c>
      <c r="AH878" s="26" t="s">
        <v>301</v>
      </c>
      <c r="AI878" s="27" t="s">
        <v>141</v>
      </c>
    </row>
    <row r="879" spans="1:35" s="34" customFormat="1" ht="38.25" customHeight="1" x14ac:dyDescent="0.25">
      <c r="A879" s="37">
        <v>31</v>
      </c>
      <c r="B879" s="55" t="s">
        <v>596</v>
      </c>
      <c r="C879" s="55" t="s">
        <v>597</v>
      </c>
      <c r="D879" s="37"/>
      <c r="E879" s="26" t="s">
        <v>432</v>
      </c>
      <c r="F879" s="37"/>
      <c r="G879" s="56">
        <v>796</v>
      </c>
      <c r="H879" s="56" t="s">
        <v>231</v>
      </c>
      <c r="I879" s="27" t="s">
        <v>139</v>
      </c>
      <c r="J879" s="37"/>
      <c r="K879" s="37">
        <v>1</v>
      </c>
      <c r="L879" s="37">
        <v>1</v>
      </c>
      <c r="M879" s="37">
        <v>1</v>
      </c>
      <c r="N879" s="37">
        <v>1</v>
      </c>
      <c r="O879" s="37">
        <v>1</v>
      </c>
      <c r="P879" s="37">
        <v>1</v>
      </c>
      <c r="Q879" s="37">
        <v>1</v>
      </c>
      <c r="R879" s="37">
        <v>1</v>
      </c>
      <c r="S879" s="37">
        <v>1</v>
      </c>
      <c r="T879" s="37">
        <v>1</v>
      </c>
      <c r="U879" s="37">
        <v>1</v>
      </c>
      <c r="V879" s="37">
        <v>1</v>
      </c>
      <c r="W879" s="29">
        <f>SUM(J879:V879)</f>
        <v>12</v>
      </c>
      <c r="X879" s="37"/>
      <c r="Y879" s="38">
        <f>'[18]Расчет НМЦД'!$M$12</f>
        <v>1400</v>
      </c>
      <c r="Z879" s="38">
        <f>Y879*W879*1.038</f>
        <v>17438.400000000001</v>
      </c>
      <c r="AA879" s="37"/>
      <c r="AB879" s="32" t="s">
        <v>86</v>
      </c>
      <c r="AC879" s="37" t="s">
        <v>246</v>
      </c>
      <c r="AD879" s="27" t="s">
        <v>120</v>
      </c>
      <c r="AE879" s="37"/>
      <c r="AF879" s="25" t="s">
        <v>144</v>
      </c>
      <c r="AG879" s="25" t="s">
        <v>1326</v>
      </c>
      <c r="AH879" s="26" t="s">
        <v>302</v>
      </c>
      <c r="AI879" s="27" t="s">
        <v>141</v>
      </c>
    </row>
    <row r="880" spans="1:35" s="34" customFormat="1" ht="38.25" customHeight="1" x14ac:dyDescent="0.25">
      <c r="A880" s="37">
        <v>31</v>
      </c>
      <c r="B880" s="55" t="s">
        <v>596</v>
      </c>
      <c r="C880" s="55" t="s">
        <v>597</v>
      </c>
      <c r="D880" s="37"/>
      <c r="E880" s="26" t="s">
        <v>436</v>
      </c>
      <c r="F880" s="37"/>
      <c r="G880" s="56">
        <v>796</v>
      </c>
      <c r="H880" s="56" t="s">
        <v>231</v>
      </c>
      <c r="I880" s="27" t="s">
        <v>139</v>
      </c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>
        <f>'[19]Расчет НМЦД'!$M$16</f>
        <v>46710</v>
      </c>
      <c r="V880" s="37"/>
      <c r="W880" s="29">
        <f>U880</f>
        <v>46710</v>
      </c>
      <c r="X880" s="37"/>
      <c r="Y880" s="38">
        <f>W880</f>
        <v>46710</v>
      </c>
      <c r="Z880" s="38">
        <f>Y880</f>
        <v>46710</v>
      </c>
      <c r="AA880" s="37"/>
      <c r="AB880" s="32" t="s">
        <v>86</v>
      </c>
      <c r="AC880" s="37" t="s">
        <v>246</v>
      </c>
      <c r="AD880" s="27" t="s">
        <v>120</v>
      </c>
      <c r="AE880" s="37"/>
      <c r="AF880" s="25" t="s">
        <v>144</v>
      </c>
      <c r="AG880" s="25" t="s">
        <v>1326</v>
      </c>
      <c r="AH880" s="26" t="s">
        <v>302</v>
      </c>
      <c r="AI880" s="27" t="s">
        <v>141</v>
      </c>
    </row>
    <row r="881" spans="1:54" s="34" customFormat="1" ht="38.25" customHeight="1" x14ac:dyDescent="0.25">
      <c r="A881" s="37">
        <v>31</v>
      </c>
      <c r="B881" s="55" t="s">
        <v>596</v>
      </c>
      <c r="C881" s="55" t="s">
        <v>597</v>
      </c>
      <c r="D881" s="37"/>
      <c r="E881" s="26" t="s">
        <v>1181</v>
      </c>
      <c r="F881" s="37"/>
      <c r="G881" s="56">
        <v>796</v>
      </c>
      <c r="H881" s="56" t="s">
        <v>231</v>
      </c>
      <c r="I881" s="27" t="s">
        <v>139</v>
      </c>
      <c r="J881" s="37"/>
      <c r="K881" s="37"/>
      <c r="L881" s="37"/>
      <c r="M881" s="37"/>
      <c r="N881" s="37"/>
      <c r="O881" s="37"/>
      <c r="P881" s="37"/>
      <c r="Q881" s="37">
        <f>'[20]Расчет НМЦД'!$M$12</f>
        <v>9852.31</v>
      </c>
      <c r="R881" s="37"/>
      <c r="S881" s="37"/>
      <c r="T881" s="37"/>
      <c r="U881" s="37"/>
      <c r="V881" s="37"/>
      <c r="W881" s="57">
        <f>'[20]Расчет НМЦД'!$M$12</f>
        <v>9852.31</v>
      </c>
      <c r="X881" s="37"/>
      <c r="Y881" s="38">
        <f>W881</f>
        <v>9852.31</v>
      </c>
      <c r="Z881" s="38">
        <f>Y881*1.038</f>
        <v>10226.69778</v>
      </c>
      <c r="AA881" s="37"/>
      <c r="AB881" s="32" t="s">
        <v>86</v>
      </c>
      <c r="AC881" s="37" t="s">
        <v>246</v>
      </c>
      <c r="AD881" s="27" t="s">
        <v>120</v>
      </c>
      <c r="AE881" s="37"/>
      <c r="AF881" s="25" t="s">
        <v>144</v>
      </c>
      <c r="AG881" s="25" t="s">
        <v>1326</v>
      </c>
      <c r="AH881" s="26" t="s">
        <v>302</v>
      </c>
      <c r="AI881" s="27" t="s">
        <v>141</v>
      </c>
    </row>
    <row r="882" spans="1:54" s="34" customFormat="1" ht="38.25" customHeight="1" x14ac:dyDescent="0.25">
      <c r="A882" s="37">
        <v>31</v>
      </c>
      <c r="B882" s="55" t="s">
        <v>596</v>
      </c>
      <c r="C882" s="55" t="s">
        <v>597</v>
      </c>
      <c r="D882" s="37"/>
      <c r="E882" s="26" t="s">
        <v>430</v>
      </c>
      <c r="F882" s="37"/>
      <c r="G882" s="56">
        <v>796</v>
      </c>
      <c r="H882" s="56" t="s">
        <v>231</v>
      </c>
      <c r="I882" s="27" t="s">
        <v>139</v>
      </c>
      <c r="J882" s="37"/>
      <c r="K882" s="37">
        <v>2</v>
      </c>
      <c r="L882" s="37"/>
      <c r="M882" s="37"/>
      <c r="N882" s="37"/>
      <c r="O882" s="37"/>
      <c r="P882" s="37"/>
      <c r="Q882" s="37">
        <v>1</v>
      </c>
      <c r="R882" s="37"/>
      <c r="S882" s="37"/>
      <c r="T882" s="37"/>
      <c r="U882" s="37"/>
      <c r="V882" s="37"/>
      <c r="W882" s="29">
        <f t="shared" si="46"/>
        <v>3</v>
      </c>
      <c r="X882" s="37"/>
      <c r="Y882" s="38">
        <f>'[21]Расчет НМЦД'!$M$12</f>
        <v>1361.11</v>
      </c>
      <c r="Z882" s="38">
        <f>Y882*W882*1.038</f>
        <v>4238.4965400000001</v>
      </c>
      <c r="AA882" s="37"/>
      <c r="AB882" s="32" t="s">
        <v>86</v>
      </c>
      <c r="AC882" s="37" t="s">
        <v>246</v>
      </c>
      <c r="AD882" s="27" t="s">
        <v>120</v>
      </c>
      <c r="AE882" s="37"/>
      <c r="AF882" s="25" t="s">
        <v>144</v>
      </c>
      <c r="AG882" s="25" t="s">
        <v>1326</v>
      </c>
      <c r="AH882" s="26" t="s">
        <v>302</v>
      </c>
      <c r="AI882" s="27" t="s">
        <v>141</v>
      </c>
    </row>
    <row r="883" spans="1:54" s="34" customFormat="1" ht="38.25" customHeight="1" x14ac:dyDescent="0.25">
      <c r="A883" s="37">
        <v>31</v>
      </c>
      <c r="B883" s="55" t="s">
        <v>596</v>
      </c>
      <c r="C883" s="55" t="s">
        <v>597</v>
      </c>
      <c r="D883" s="37"/>
      <c r="E883" s="26" t="s">
        <v>431</v>
      </c>
      <c r="F883" s="37"/>
      <c r="G883" s="56">
        <v>796</v>
      </c>
      <c r="H883" s="56" t="s">
        <v>231</v>
      </c>
      <c r="I883" s="27" t="s">
        <v>139</v>
      </c>
      <c r="J883" s="37"/>
      <c r="K883" s="37"/>
      <c r="L883" s="37"/>
      <c r="M883" s="37">
        <v>13</v>
      </c>
      <c r="N883" s="37"/>
      <c r="O883" s="37"/>
      <c r="P883" s="37"/>
      <c r="Q883" s="37"/>
      <c r="R883" s="37"/>
      <c r="S883" s="37"/>
      <c r="T883" s="37"/>
      <c r="U883" s="37"/>
      <c r="V883" s="37"/>
      <c r="W883" s="29">
        <f>SUM(J883:V883)</f>
        <v>13</v>
      </c>
      <c r="X883" s="37"/>
      <c r="Y883" s="38">
        <f>'[22]Расчет НМЦД'!$M$12</f>
        <v>643.33000000000004</v>
      </c>
      <c r="Z883" s="38">
        <f>Y883*W883*1.038</f>
        <v>8681.0950200000007</v>
      </c>
      <c r="AA883" s="37"/>
      <c r="AB883" s="32" t="s">
        <v>86</v>
      </c>
      <c r="AC883" s="37" t="s">
        <v>246</v>
      </c>
      <c r="AD883" s="27" t="s">
        <v>120</v>
      </c>
      <c r="AE883" s="37"/>
      <c r="AF883" s="25" t="s">
        <v>144</v>
      </c>
      <c r="AG883" s="25" t="s">
        <v>1326</v>
      </c>
      <c r="AH883" s="26" t="s">
        <v>302</v>
      </c>
      <c r="AI883" s="27" t="s">
        <v>141</v>
      </c>
    </row>
    <row r="884" spans="1:54" s="34" customFormat="1" ht="38.25" customHeight="1" x14ac:dyDescent="0.25">
      <c r="A884" s="37">
        <v>31</v>
      </c>
      <c r="B884" s="55" t="s">
        <v>596</v>
      </c>
      <c r="C884" s="55" t="s">
        <v>597</v>
      </c>
      <c r="D884" s="37"/>
      <c r="E884" s="26" t="s">
        <v>433</v>
      </c>
      <c r="F884" s="37"/>
      <c r="G884" s="56">
        <v>796</v>
      </c>
      <c r="H884" s="56" t="s">
        <v>231</v>
      </c>
      <c r="I884" s="27" t="s">
        <v>139</v>
      </c>
      <c r="J884" s="37"/>
      <c r="K884" s="37">
        <v>6314.98</v>
      </c>
      <c r="L884" s="37">
        <v>6314.98</v>
      </c>
      <c r="M884" s="37">
        <v>6314.98</v>
      </c>
      <c r="N884" s="37">
        <v>6314.98</v>
      </c>
      <c r="O884" s="37">
        <v>6314.98</v>
      </c>
      <c r="P884" s="37">
        <v>6314.98</v>
      </c>
      <c r="Q884" s="37">
        <v>6314.98</v>
      </c>
      <c r="R884" s="37">
        <v>6314.98</v>
      </c>
      <c r="S884" s="37">
        <v>6314.98</v>
      </c>
      <c r="T884" s="37">
        <v>6314.98</v>
      </c>
      <c r="U884" s="37">
        <v>6314.98</v>
      </c>
      <c r="V884" s="37">
        <v>6314.94</v>
      </c>
      <c r="W884" s="57">
        <f>SUM(K884:V884)</f>
        <v>75779.719999999987</v>
      </c>
      <c r="X884" s="37"/>
      <c r="Y884" s="38">
        <f>W884</f>
        <v>75779.719999999987</v>
      </c>
      <c r="Z884" s="38">
        <f>Y884</f>
        <v>75779.719999999987</v>
      </c>
      <c r="AA884" s="37"/>
      <c r="AB884" s="32" t="s">
        <v>76</v>
      </c>
      <c r="AC884" s="37" t="s">
        <v>246</v>
      </c>
      <c r="AD884" s="27" t="s">
        <v>120</v>
      </c>
      <c r="AE884" s="37"/>
      <c r="AF884" s="25" t="s">
        <v>144</v>
      </c>
      <c r="AG884" s="25" t="s">
        <v>1326</v>
      </c>
      <c r="AH884" s="26" t="s">
        <v>302</v>
      </c>
      <c r="AI884" s="27" t="s">
        <v>141</v>
      </c>
    </row>
    <row r="885" spans="1:54" s="34" customFormat="1" ht="38.25" customHeight="1" x14ac:dyDescent="0.25">
      <c r="A885" s="37">
        <v>31</v>
      </c>
      <c r="B885" s="55" t="s">
        <v>596</v>
      </c>
      <c r="C885" s="55" t="s">
        <v>597</v>
      </c>
      <c r="D885" s="37"/>
      <c r="E885" s="26" t="s">
        <v>434</v>
      </c>
      <c r="F885" s="37"/>
      <c r="G885" s="56">
        <v>796</v>
      </c>
      <c r="H885" s="56" t="s">
        <v>231</v>
      </c>
      <c r="I885" s="27" t="s">
        <v>139</v>
      </c>
      <c r="J885" s="37"/>
      <c r="K885" s="37"/>
      <c r="L885" s="37"/>
      <c r="M885" s="37"/>
      <c r="N885" s="37"/>
      <c r="O885" s="37"/>
      <c r="P885" s="37"/>
      <c r="Q885" s="37"/>
      <c r="R885" s="37"/>
      <c r="S885" s="37">
        <v>1</v>
      </c>
      <c r="T885" s="37"/>
      <c r="U885" s="37"/>
      <c r="V885" s="37"/>
      <c r="W885" s="57">
        <v>1</v>
      </c>
      <c r="X885" s="37"/>
      <c r="Y885" s="38">
        <f>'[23]Расчет НМЦД'!$M$12</f>
        <v>10171.11</v>
      </c>
      <c r="Z885" s="38">
        <f>Y885</f>
        <v>10171.11</v>
      </c>
      <c r="AA885" s="37"/>
      <c r="AB885" s="32" t="s">
        <v>86</v>
      </c>
      <c r="AC885" s="37" t="s">
        <v>246</v>
      </c>
      <c r="AD885" s="27" t="s">
        <v>120</v>
      </c>
      <c r="AE885" s="37"/>
      <c r="AF885" s="25" t="s">
        <v>144</v>
      </c>
      <c r="AG885" s="25" t="s">
        <v>1326</v>
      </c>
      <c r="AH885" s="26" t="s">
        <v>302</v>
      </c>
      <c r="AI885" s="27" t="s">
        <v>141</v>
      </c>
    </row>
    <row r="886" spans="1:54" s="34" customFormat="1" ht="38.25" customHeight="1" x14ac:dyDescent="0.25">
      <c r="A886" s="37">
        <v>31</v>
      </c>
      <c r="B886" s="55" t="s">
        <v>596</v>
      </c>
      <c r="C886" s="55" t="s">
        <v>597</v>
      </c>
      <c r="D886" s="37"/>
      <c r="E886" s="26" t="s">
        <v>435</v>
      </c>
      <c r="F886" s="37"/>
      <c r="G886" s="56">
        <v>796</v>
      </c>
      <c r="H886" s="56" t="s">
        <v>231</v>
      </c>
      <c r="I886" s="27" t="s">
        <v>139</v>
      </c>
      <c r="J886" s="37"/>
      <c r="K886" s="37"/>
      <c r="L886" s="37"/>
      <c r="M886" s="37">
        <f>'[24]Расчет НМЦД'!$M$16</f>
        <v>4774.8</v>
      </c>
      <c r="N886" s="37"/>
      <c r="O886" s="37"/>
      <c r="P886" s="37"/>
      <c r="Q886" s="37"/>
      <c r="R886" s="37"/>
      <c r="S886" s="37"/>
      <c r="T886" s="37"/>
      <c r="U886" s="37"/>
      <c r="V886" s="37"/>
      <c r="W886" s="57">
        <f>M886</f>
        <v>4774.8</v>
      </c>
      <c r="X886" s="37"/>
      <c r="Y886" s="38">
        <f>W886</f>
        <v>4774.8</v>
      </c>
      <c r="Z886" s="38">
        <f>Y886</f>
        <v>4774.8</v>
      </c>
      <c r="AA886" s="37"/>
      <c r="AB886" s="32" t="s">
        <v>86</v>
      </c>
      <c r="AC886" s="37" t="s">
        <v>246</v>
      </c>
      <c r="AD886" s="27" t="s">
        <v>120</v>
      </c>
      <c r="AE886" s="37"/>
      <c r="AF886" s="25" t="s">
        <v>144</v>
      </c>
      <c r="AG886" s="25" t="s">
        <v>1326</v>
      </c>
      <c r="AH886" s="26" t="s">
        <v>302</v>
      </c>
      <c r="AI886" s="27" t="s">
        <v>141</v>
      </c>
    </row>
    <row r="887" spans="1:54" s="34" customFormat="1" ht="38.25" customHeight="1" x14ac:dyDescent="0.25">
      <c r="A887" s="37">
        <v>31</v>
      </c>
      <c r="B887" s="78" t="s">
        <v>596</v>
      </c>
      <c r="C887" s="55" t="s">
        <v>597</v>
      </c>
      <c r="D887" s="37"/>
      <c r="E887" s="26" t="s">
        <v>1183</v>
      </c>
      <c r="F887" s="37"/>
      <c r="G887" s="56">
        <v>796</v>
      </c>
      <c r="H887" s="56" t="s">
        <v>231</v>
      </c>
      <c r="I887" s="36" t="s">
        <v>139</v>
      </c>
      <c r="J887" s="37"/>
      <c r="K887" s="37">
        <v>1900</v>
      </c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57">
        <f>K887</f>
        <v>1900</v>
      </c>
      <c r="X887" s="37"/>
      <c r="Y887" s="38">
        <f>W887</f>
        <v>1900</v>
      </c>
      <c r="Z887" s="38">
        <f>Y887*1.038</f>
        <v>1972.2</v>
      </c>
      <c r="AA887" s="37"/>
      <c r="AB887" s="32" t="s">
        <v>86</v>
      </c>
      <c r="AC887" s="37" t="s">
        <v>246</v>
      </c>
      <c r="AD887" s="36" t="s">
        <v>120</v>
      </c>
      <c r="AE887" s="37"/>
      <c r="AF887" s="35" t="s">
        <v>144</v>
      </c>
      <c r="AG887" s="35" t="s">
        <v>1326</v>
      </c>
      <c r="AH887" s="26" t="s">
        <v>302</v>
      </c>
      <c r="AI887" s="36" t="s">
        <v>141</v>
      </c>
    </row>
    <row r="888" spans="1:54" s="34" customFormat="1" ht="38.25" customHeight="1" x14ac:dyDescent="0.25">
      <c r="A888" s="37">
        <v>32</v>
      </c>
      <c r="B888" s="77" t="s">
        <v>324</v>
      </c>
      <c r="C888" s="55" t="s">
        <v>325</v>
      </c>
      <c r="D888" s="37"/>
      <c r="E888" s="26" t="s">
        <v>1200</v>
      </c>
      <c r="F888" s="37"/>
      <c r="G888" s="56">
        <v>796</v>
      </c>
      <c r="H888" s="56" t="s">
        <v>231</v>
      </c>
      <c r="I888" s="27" t="s">
        <v>139</v>
      </c>
      <c r="J888" s="37"/>
      <c r="K888" s="37">
        <v>1</v>
      </c>
      <c r="L888" s="37">
        <v>1</v>
      </c>
      <c r="M888" s="37">
        <v>1</v>
      </c>
      <c r="N888" s="37">
        <v>1</v>
      </c>
      <c r="O888" s="37">
        <v>1</v>
      </c>
      <c r="P888" s="37">
        <v>1</v>
      </c>
      <c r="Q888" s="37">
        <v>1</v>
      </c>
      <c r="R888" s="37">
        <v>1</v>
      </c>
      <c r="S888" s="37">
        <v>1</v>
      </c>
      <c r="T888" s="37">
        <v>1</v>
      </c>
      <c r="U888" s="37">
        <v>1</v>
      </c>
      <c r="V888" s="37">
        <v>1</v>
      </c>
      <c r="W888" s="29">
        <f t="shared" si="46"/>
        <v>12</v>
      </c>
      <c r="X888" s="37"/>
      <c r="Y888" s="38">
        <v>277.77999999999997</v>
      </c>
      <c r="Z888" s="38">
        <f>Y888*W888*1.038</f>
        <v>3460.0276799999997</v>
      </c>
      <c r="AA888" s="37"/>
      <c r="AB888" s="32" t="s">
        <v>86</v>
      </c>
      <c r="AC888" s="37" t="s">
        <v>246</v>
      </c>
      <c r="AD888" s="27" t="s">
        <v>120</v>
      </c>
      <c r="AE888" s="37"/>
      <c r="AF888" s="25" t="s">
        <v>144</v>
      </c>
      <c r="AG888" s="25" t="s">
        <v>1327</v>
      </c>
      <c r="AH888" s="26" t="s">
        <v>303</v>
      </c>
      <c r="AI888" s="27" t="s">
        <v>141</v>
      </c>
    </row>
    <row r="889" spans="1:54" s="34" customFormat="1" ht="38.25" customHeight="1" x14ac:dyDescent="0.25">
      <c r="A889" s="37">
        <v>32</v>
      </c>
      <c r="B889" s="77" t="s">
        <v>324</v>
      </c>
      <c r="C889" s="55" t="s">
        <v>325</v>
      </c>
      <c r="D889" s="37"/>
      <c r="E889" s="26" t="s">
        <v>1201</v>
      </c>
      <c r="F889" s="37"/>
      <c r="G889" s="56">
        <v>796</v>
      </c>
      <c r="H889" s="56" t="s">
        <v>231</v>
      </c>
      <c r="I889" s="27" t="s">
        <v>139</v>
      </c>
      <c r="J889" s="37"/>
      <c r="K889" s="37">
        <v>1</v>
      </c>
      <c r="L889" s="37">
        <v>1</v>
      </c>
      <c r="M889" s="37">
        <v>1</v>
      </c>
      <c r="N889" s="37">
        <v>1</v>
      </c>
      <c r="O889" s="37">
        <v>1</v>
      </c>
      <c r="P889" s="37">
        <v>1</v>
      </c>
      <c r="Q889" s="37">
        <v>1</v>
      </c>
      <c r="R889" s="37">
        <v>1</v>
      </c>
      <c r="S889" s="37">
        <v>1</v>
      </c>
      <c r="T889" s="37">
        <v>1</v>
      </c>
      <c r="U889" s="37">
        <v>1</v>
      </c>
      <c r="V889" s="37">
        <v>1</v>
      </c>
      <c r="W889" s="29">
        <f t="shared" si="46"/>
        <v>12</v>
      </c>
      <c r="X889" s="37"/>
      <c r="Y889" s="38">
        <v>713.89</v>
      </c>
      <c r="Z889" s="38">
        <f t="shared" ref="Z889:Z895" si="50">Y889*W889*1.038</f>
        <v>8892.2138400000003</v>
      </c>
      <c r="AA889" s="37"/>
      <c r="AB889" s="32" t="s">
        <v>86</v>
      </c>
      <c r="AC889" s="37" t="s">
        <v>246</v>
      </c>
      <c r="AD889" s="27" t="s">
        <v>120</v>
      </c>
      <c r="AE889" s="37"/>
      <c r="AF889" s="25" t="s">
        <v>144</v>
      </c>
      <c r="AG889" s="25" t="s">
        <v>1327</v>
      </c>
      <c r="AH889" s="26" t="s">
        <v>303</v>
      </c>
      <c r="AI889" s="27" t="s">
        <v>141</v>
      </c>
    </row>
    <row r="890" spans="1:54" s="34" customFormat="1" ht="38.25" customHeight="1" x14ac:dyDescent="0.25">
      <c r="A890" s="37">
        <v>32</v>
      </c>
      <c r="B890" s="77" t="s">
        <v>324</v>
      </c>
      <c r="C890" s="55" t="s">
        <v>325</v>
      </c>
      <c r="D890" s="37"/>
      <c r="E890" s="26" t="s">
        <v>1202</v>
      </c>
      <c r="F890" s="37"/>
      <c r="G890" s="56">
        <v>796</v>
      </c>
      <c r="H890" s="56" t="s">
        <v>231</v>
      </c>
      <c r="I890" s="36" t="s">
        <v>139</v>
      </c>
      <c r="J890" s="37"/>
      <c r="K890" s="37">
        <v>1</v>
      </c>
      <c r="L890" s="37">
        <v>1</v>
      </c>
      <c r="M890" s="37">
        <v>1</v>
      </c>
      <c r="N890" s="37">
        <v>1</v>
      </c>
      <c r="O890" s="37">
        <v>1</v>
      </c>
      <c r="P890" s="37">
        <v>1</v>
      </c>
      <c r="Q890" s="37">
        <v>1</v>
      </c>
      <c r="R890" s="37">
        <v>1</v>
      </c>
      <c r="S890" s="37">
        <v>1</v>
      </c>
      <c r="T890" s="37">
        <v>1</v>
      </c>
      <c r="U890" s="37">
        <v>1</v>
      </c>
      <c r="V890" s="37">
        <v>1</v>
      </c>
      <c r="W890" s="29">
        <f t="shared" si="46"/>
        <v>12</v>
      </c>
      <c r="X890" s="37"/>
      <c r="Y890" s="38">
        <v>405.56</v>
      </c>
      <c r="Z890" s="38">
        <f t="shared" si="50"/>
        <v>5051.6553600000007</v>
      </c>
      <c r="AA890" s="37"/>
      <c r="AB890" s="32" t="s">
        <v>86</v>
      </c>
      <c r="AC890" s="37" t="s">
        <v>246</v>
      </c>
      <c r="AD890" s="36" t="s">
        <v>120</v>
      </c>
      <c r="AE890" s="37"/>
      <c r="AF890" s="35" t="s">
        <v>144</v>
      </c>
      <c r="AG890" s="35" t="s">
        <v>1327</v>
      </c>
      <c r="AH890" s="26" t="s">
        <v>303</v>
      </c>
      <c r="AI890" s="36" t="s">
        <v>141</v>
      </c>
    </row>
    <row r="891" spans="1:54" s="34" customFormat="1" ht="38.25" customHeight="1" x14ac:dyDescent="0.25">
      <c r="A891" s="37">
        <v>32</v>
      </c>
      <c r="B891" s="77" t="s">
        <v>324</v>
      </c>
      <c r="C891" s="55" t="s">
        <v>325</v>
      </c>
      <c r="D891" s="37"/>
      <c r="E891" s="26" t="s">
        <v>1203</v>
      </c>
      <c r="F891" s="37"/>
      <c r="G891" s="56">
        <v>796</v>
      </c>
      <c r="H891" s="56" t="s">
        <v>231</v>
      </c>
      <c r="I891" s="36" t="s">
        <v>139</v>
      </c>
      <c r="J891" s="37"/>
      <c r="K891" s="37">
        <v>1</v>
      </c>
      <c r="L891" s="37">
        <v>1</v>
      </c>
      <c r="M891" s="37">
        <v>1</v>
      </c>
      <c r="N891" s="37">
        <v>1</v>
      </c>
      <c r="O891" s="37">
        <v>1</v>
      </c>
      <c r="P891" s="37">
        <v>1</v>
      </c>
      <c r="Q891" s="37">
        <v>1</v>
      </c>
      <c r="R891" s="37">
        <v>1</v>
      </c>
      <c r="S891" s="37">
        <v>1</v>
      </c>
      <c r="T891" s="37">
        <v>1</v>
      </c>
      <c r="U891" s="37">
        <v>1</v>
      </c>
      <c r="V891" s="37">
        <v>1</v>
      </c>
      <c r="W891" s="29">
        <f t="shared" si="46"/>
        <v>12</v>
      </c>
      <c r="X891" s="37"/>
      <c r="Y891" s="38">
        <v>461.11</v>
      </c>
      <c r="Z891" s="38">
        <f t="shared" si="50"/>
        <v>5743.5861599999998</v>
      </c>
      <c r="AA891" s="37"/>
      <c r="AB891" s="32" t="s">
        <v>86</v>
      </c>
      <c r="AC891" s="37" t="s">
        <v>246</v>
      </c>
      <c r="AD891" s="36" t="s">
        <v>120</v>
      </c>
      <c r="AE891" s="37"/>
      <c r="AF891" s="35" t="s">
        <v>144</v>
      </c>
      <c r="AG891" s="35" t="s">
        <v>1327</v>
      </c>
      <c r="AH891" s="26" t="s">
        <v>303</v>
      </c>
      <c r="AI891" s="36" t="s">
        <v>141</v>
      </c>
    </row>
    <row r="892" spans="1:54" s="46" customFormat="1" ht="38.25" customHeight="1" x14ac:dyDescent="0.25">
      <c r="A892" s="37">
        <v>32</v>
      </c>
      <c r="B892" s="77" t="s">
        <v>324</v>
      </c>
      <c r="C892" s="55" t="s">
        <v>325</v>
      </c>
      <c r="D892" s="37"/>
      <c r="E892" s="26" t="s">
        <v>1204</v>
      </c>
      <c r="F892" s="37"/>
      <c r="G892" s="56">
        <v>796</v>
      </c>
      <c r="H892" s="56" t="s">
        <v>231</v>
      </c>
      <c r="I892" s="36" t="s">
        <v>139</v>
      </c>
      <c r="J892" s="37"/>
      <c r="K892" s="37">
        <v>1</v>
      </c>
      <c r="L892" s="37">
        <v>1</v>
      </c>
      <c r="M892" s="37">
        <v>1</v>
      </c>
      <c r="N892" s="37">
        <v>1</v>
      </c>
      <c r="O892" s="37">
        <v>1</v>
      </c>
      <c r="P892" s="37">
        <v>1</v>
      </c>
      <c r="Q892" s="37">
        <v>1</v>
      </c>
      <c r="R892" s="37">
        <v>1</v>
      </c>
      <c r="S892" s="37">
        <v>1</v>
      </c>
      <c r="T892" s="37">
        <v>1</v>
      </c>
      <c r="U892" s="37">
        <v>1</v>
      </c>
      <c r="V892" s="37">
        <v>1</v>
      </c>
      <c r="W892" s="29">
        <f t="shared" si="46"/>
        <v>12</v>
      </c>
      <c r="X892" s="37"/>
      <c r="Y892" s="38">
        <v>291.67</v>
      </c>
      <c r="Z892" s="38">
        <f t="shared" si="50"/>
        <v>3633.0415200000002</v>
      </c>
      <c r="AA892" s="37"/>
      <c r="AB892" s="32" t="s">
        <v>86</v>
      </c>
      <c r="AC892" s="37" t="s">
        <v>246</v>
      </c>
      <c r="AD892" s="36" t="s">
        <v>120</v>
      </c>
      <c r="AE892" s="37"/>
      <c r="AF892" s="35" t="s">
        <v>144</v>
      </c>
      <c r="AG892" s="35" t="s">
        <v>1327</v>
      </c>
      <c r="AH892" s="26" t="s">
        <v>303</v>
      </c>
      <c r="AI892" s="36" t="s">
        <v>141</v>
      </c>
      <c r="AJ892" s="34"/>
      <c r="AK892" s="34"/>
      <c r="AL892" s="34"/>
      <c r="AM892" s="34"/>
      <c r="AN892" s="34"/>
      <c r="AO892" s="34"/>
      <c r="AP892" s="34"/>
      <c r="AQ892" s="34"/>
      <c r="AR892" s="34"/>
      <c r="AS892" s="34"/>
      <c r="AT892" s="34"/>
      <c r="AU892" s="34"/>
      <c r="AV892" s="34"/>
      <c r="AW892" s="34"/>
      <c r="AX892" s="34"/>
      <c r="AY892" s="34"/>
      <c r="AZ892" s="34"/>
      <c r="BA892" s="34"/>
      <c r="BB892" s="34"/>
    </row>
    <row r="893" spans="1:54" s="46" customFormat="1" ht="38.25" customHeight="1" x14ac:dyDescent="0.25">
      <c r="A893" s="37">
        <v>32</v>
      </c>
      <c r="B893" s="77" t="s">
        <v>324</v>
      </c>
      <c r="C893" s="55" t="s">
        <v>325</v>
      </c>
      <c r="D893" s="37"/>
      <c r="E893" s="26" t="s">
        <v>1205</v>
      </c>
      <c r="F893" s="37"/>
      <c r="G893" s="56">
        <v>796</v>
      </c>
      <c r="H893" s="56" t="s">
        <v>231</v>
      </c>
      <c r="I893" s="36" t="s">
        <v>139</v>
      </c>
      <c r="J893" s="37"/>
      <c r="K893" s="37">
        <v>1</v>
      </c>
      <c r="L893" s="37">
        <v>1</v>
      </c>
      <c r="M893" s="37">
        <v>1</v>
      </c>
      <c r="N893" s="37">
        <v>1</v>
      </c>
      <c r="O893" s="37">
        <v>1</v>
      </c>
      <c r="P893" s="37">
        <v>1</v>
      </c>
      <c r="Q893" s="37">
        <v>1</v>
      </c>
      <c r="R893" s="37">
        <v>1</v>
      </c>
      <c r="S893" s="37">
        <v>1</v>
      </c>
      <c r="T893" s="37">
        <v>1</v>
      </c>
      <c r="U893" s="37">
        <v>1</v>
      </c>
      <c r="V893" s="37">
        <v>1</v>
      </c>
      <c r="W893" s="29">
        <f t="shared" si="46"/>
        <v>12</v>
      </c>
      <c r="X893" s="37"/>
      <c r="Y893" s="38">
        <v>291.67</v>
      </c>
      <c r="Z893" s="38">
        <f t="shared" si="50"/>
        <v>3633.0415200000002</v>
      </c>
      <c r="AA893" s="37"/>
      <c r="AB893" s="32" t="s">
        <v>86</v>
      </c>
      <c r="AC893" s="37" t="s">
        <v>246</v>
      </c>
      <c r="AD893" s="36" t="s">
        <v>120</v>
      </c>
      <c r="AE893" s="37"/>
      <c r="AF893" s="35" t="s">
        <v>144</v>
      </c>
      <c r="AG893" s="35" t="s">
        <v>1327</v>
      </c>
      <c r="AH893" s="26" t="s">
        <v>303</v>
      </c>
      <c r="AI893" s="36" t="s">
        <v>141</v>
      </c>
      <c r="AJ893" s="34"/>
      <c r="AK893" s="34"/>
      <c r="AL893" s="34"/>
      <c r="AM893" s="34"/>
      <c r="AN893" s="34"/>
      <c r="AO893" s="34"/>
      <c r="AP893" s="34"/>
      <c r="AQ893" s="34"/>
      <c r="AR893" s="34"/>
      <c r="AS893" s="34"/>
      <c r="AT893" s="34"/>
      <c r="AU893" s="34"/>
      <c r="AV893" s="34"/>
      <c r="AW893" s="34"/>
      <c r="AX893" s="34"/>
      <c r="AY893" s="34"/>
      <c r="AZ893" s="34"/>
      <c r="BA893" s="34"/>
      <c r="BB893" s="34"/>
    </row>
    <row r="894" spans="1:54" s="34" customFormat="1" ht="38.25" customHeight="1" x14ac:dyDescent="0.25">
      <c r="A894" s="37">
        <v>32</v>
      </c>
      <c r="B894" s="77" t="s">
        <v>324</v>
      </c>
      <c r="C894" s="55" t="s">
        <v>325</v>
      </c>
      <c r="D894" s="37"/>
      <c r="E894" s="26" t="s">
        <v>1206</v>
      </c>
      <c r="F894" s="37"/>
      <c r="G894" s="56">
        <v>796</v>
      </c>
      <c r="H894" s="56" t="s">
        <v>231</v>
      </c>
      <c r="I894" s="36" t="s">
        <v>139</v>
      </c>
      <c r="J894" s="37"/>
      <c r="K894" s="37">
        <v>1</v>
      </c>
      <c r="L894" s="37">
        <v>1</v>
      </c>
      <c r="M894" s="37">
        <v>1</v>
      </c>
      <c r="N894" s="37">
        <v>1</v>
      </c>
      <c r="O894" s="37">
        <v>1</v>
      </c>
      <c r="P894" s="37">
        <v>1</v>
      </c>
      <c r="Q894" s="37">
        <v>1</v>
      </c>
      <c r="R894" s="37">
        <v>1</v>
      </c>
      <c r="S894" s="37">
        <v>1</v>
      </c>
      <c r="T894" s="37">
        <v>1</v>
      </c>
      <c r="U894" s="37">
        <v>1</v>
      </c>
      <c r="V894" s="37">
        <v>1</v>
      </c>
      <c r="W894" s="29">
        <f t="shared" si="46"/>
        <v>12</v>
      </c>
      <c r="X894" s="37"/>
      <c r="Y894" s="38">
        <v>283.33</v>
      </c>
      <c r="Z894" s="38">
        <f t="shared" si="50"/>
        <v>3529.1584800000001</v>
      </c>
      <c r="AA894" s="37"/>
      <c r="AB894" s="32" t="s">
        <v>86</v>
      </c>
      <c r="AC894" s="37" t="s">
        <v>246</v>
      </c>
      <c r="AD894" s="36" t="s">
        <v>120</v>
      </c>
      <c r="AE894" s="37"/>
      <c r="AF894" s="35" t="s">
        <v>144</v>
      </c>
      <c r="AG894" s="35" t="s">
        <v>1327</v>
      </c>
      <c r="AH894" s="26" t="s">
        <v>303</v>
      </c>
      <c r="AI894" s="36" t="s">
        <v>141</v>
      </c>
    </row>
    <row r="895" spans="1:54" s="34" customFormat="1" ht="38.25" customHeight="1" x14ac:dyDescent="0.25">
      <c r="A895" s="37">
        <v>32</v>
      </c>
      <c r="B895" s="77" t="s">
        <v>324</v>
      </c>
      <c r="C895" s="55" t="s">
        <v>325</v>
      </c>
      <c r="D895" s="37"/>
      <c r="E895" s="26" t="s">
        <v>1207</v>
      </c>
      <c r="F895" s="37"/>
      <c r="G895" s="56">
        <v>796</v>
      </c>
      <c r="H895" s="56" t="s">
        <v>231</v>
      </c>
      <c r="I895" s="36" t="s">
        <v>139</v>
      </c>
      <c r="J895" s="37"/>
      <c r="K895" s="37">
        <v>1</v>
      </c>
      <c r="L895" s="37">
        <v>1</v>
      </c>
      <c r="M895" s="37">
        <v>1</v>
      </c>
      <c r="N895" s="37">
        <v>1</v>
      </c>
      <c r="O895" s="37">
        <v>1</v>
      </c>
      <c r="P895" s="37">
        <v>1</v>
      </c>
      <c r="Q895" s="37">
        <v>1</v>
      </c>
      <c r="R895" s="37">
        <v>1</v>
      </c>
      <c r="S895" s="37">
        <v>1</v>
      </c>
      <c r="T895" s="37">
        <v>1</v>
      </c>
      <c r="U895" s="37">
        <v>1</v>
      </c>
      <c r="V895" s="37">
        <v>1</v>
      </c>
      <c r="W895" s="29">
        <f t="shared" si="46"/>
        <v>12</v>
      </c>
      <c r="X895" s="37"/>
      <c r="Y895" s="38">
        <v>355.56</v>
      </c>
      <c r="Z895" s="38">
        <f t="shared" si="50"/>
        <v>4428.8553600000005</v>
      </c>
      <c r="AA895" s="37"/>
      <c r="AB895" s="32" t="s">
        <v>86</v>
      </c>
      <c r="AC895" s="37" t="s">
        <v>246</v>
      </c>
      <c r="AD895" s="36" t="s">
        <v>120</v>
      </c>
      <c r="AE895" s="37"/>
      <c r="AF895" s="35" t="s">
        <v>144</v>
      </c>
      <c r="AG895" s="35" t="s">
        <v>1327</v>
      </c>
      <c r="AH895" s="26" t="s">
        <v>303</v>
      </c>
      <c r="AI895" s="36" t="s">
        <v>141</v>
      </c>
    </row>
    <row r="896" spans="1:54" s="34" customFormat="1" ht="38.25" customHeight="1" x14ac:dyDescent="0.25">
      <c r="A896" s="37">
        <v>33</v>
      </c>
      <c r="B896" s="55" t="s">
        <v>326</v>
      </c>
      <c r="C896" s="55" t="s">
        <v>327</v>
      </c>
      <c r="D896" s="37"/>
      <c r="E896" s="26" t="s">
        <v>286</v>
      </c>
      <c r="F896" s="37"/>
      <c r="G896" s="56">
        <v>796</v>
      </c>
      <c r="H896" s="56" t="s">
        <v>231</v>
      </c>
      <c r="I896" s="27" t="s">
        <v>139</v>
      </c>
      <c r="J896" s="37"/>
      <c r="K896" s="37">
        <v>764.41</v>
      </c>
      <c r="L896" s="37">
        <v>764.41</v>
      </c>
      <c r="M896" s="37">
        <v>764.41</v>
      </c>
      <c r="N896" s="37">
        <v>764.41</v>
      </c>
      <c r="O896" s="37">
        <v>764.41</v>
      </c>
      <c r="P896" s="37">
        <v>764.41</v>
      </c>
      <c r="Q896" s="37">
        <v>764.41</v>
      </c>
      <c r="R896" s="37">
        <v>764.41</v>
      </c>
      <c r="S896" s="37">
        <v>764.41</v>
      </c>
      <c r="T896" s="37">
        <v>764.41</v>
      </c>
      <c r="U896" s="37">
        <v>764.41</v>
      </c>
      <c r="V896" s="37">
        <v>764.41</v>
      </c>
      <c r="W896" s="29">
        <f t="shared" si="46"/>
        <v>9172.92</v>
      </c>
      <c r="X896" s="37"/>
      <c r="Y896" s="38">
        <f>W896</f>
        <v>9172.92</v>
      </c>
      <c r="Z896" s="38">
        <f>Y896*1.038</f>
        <v>9521.490960000001</v>
      </c>
      <c r="AA896" s="37"/>
      <c r="AB896" s="32" t="s">
        <v>86</v>
      </c>
      <c r="AC896" s="37" t="s">
        <v>246</v>
      </c>
      <c r="AD896" s="27" t="s">
        <v>120</v>
      </c>
      <c r="AE896" s="37"/>
      <c r="AF896" s="25" t="s">
        <v>144</v>
      </c>
      <c r="AG896" s="25" t="s">
        <v>1161</v>
      </c>
      <c r="AH896" s="26" t="s">
        <v>304</v>
      </c>
      <c r="AI896" s="27" t="s">
        <v>141</v>
      </c>
    </row>
    <row r="897" spans="1:54" s="34" customFormat="1" ht="38.25" customHeight="1" x14ac:dyDescent="0.25">
      <c r="A897" s="37">
        <v>34</v>
      </c>
      <c r="B897" s="55" t="s">
        <v>328</v>
      </c>
      <c r="C897" s="55" t="s">
        <v>338</v>
      </c>
      <c r="D897" s="37"/>
      <c r="E897" s="26" t="s">
        <v>405</v>
      </c>
      <c r="F897" s="37"/>
      <c r="G897" s="56">
        <v>796</v>
      </c>
      <c r="H897" s="56" t="s">
        <v>231</v>
      </c>
      <c r="I897" s="27" t="s">
        <v>139</v>
      </c>
      <c r="J897" s="37"/>
      <c r="K897" s="37">
        <v>3304.86</v>
      </c>
      <c r="L897" s="37">
        <v>3304.86</v>
      </c>
      <c r="M897" s="37">
        <v>5370.4</v>
      </c>
      <c r="N897" s="37">
        <v>5370.4</v>
      </c>
      <c r="O897" s="37">
        <v>8884.57</v>
      </c>
      <c r="P897" s="37">
        <v>8884.57</v>
      </c>
      <c r="Q897" s="37">
        <v>8884.57</v>
      </c>
      <c r="R897" s="37">
        <v>8884.57</v>
      </c>
      <c r="S897" s="37">
        <v>8884.57</v>
      </c>
      <c r="T897" s="37">
        <v>8884.57</v>
      </c>
      <c r="U897" s="37">
        <v>8884.57</v>
      </c>
      <c r="V897" s="37">
        <v>8884.57</v>
      </c>
      <c r="W897" s="29">
        <f t="shared" si="46"/>
        <v>88427.080000000016</v>
      </c>
      <c r="X897" s="37"/>
      <c r="Y897" s="38">
        <f>W897</f>
        <v>88427.080000000016</v>
      </c>
      <c r="Z897" s="38">
        <f>W897</f>
        <v>88427.080000000016</v>
      </c>
      <c r="AA897" s="37"/>
      <c r="AB897" s="32" t="s">
        <v>84</v>
      </c>
      <c r="AC897" s="37" t="s">
        <v>246</v>
      </c>
      <c r="AD897" s="27" t="s">
        <v>120</v>
      </c>
      <c r="AE897" s="37"/>
      <c r="AF897" s="25" t="s">
        <v>144</v>
      </c>
      <c r="AG897" s="25" t="s">
        <v>1328</v>
      </c>
      <c r="AH897" s="26" t="s">
        <v>642</v>
      </c>
      <c r="AI897" s="27" t="s">
        <v>141</v>
      </c>
    </row>
    <row r="898" spans="1:54" s="34" customFormat="1" ht="38.25" customHeight="1" x14ac:dyDescent="0.25">
      <c r="A898" s="37">
        <v>35</v>
      </c>
      <c r="B898" s="55" t="s">
        <v>654</v>
      </c>
      <c r="C898" s="55" t="s">
        <v>649</v>
      </c>
      <c r="D898" s="37"/>
      <c r="E898" s="26" t="s">
        <v>290</v>
      </c>
      <c r="F898" s="37"/>
      <c r="G898" s="56">
        <v>796</v>
      </c>
      <c r="H898" s="56" t="s">
        <v>231</v>
      </c>
      <c r="I898" s="27" t="s">
        <v>139</v>
      </c>
      <c r="J898" s="37"/>
      <c r="K898" s="37">
        <v>9964.9599999999991</v>
      </c>
      <c r="L898" s="37">
        <v>8903.1200000000008</v>
      </c>
      <c r="M898" s="37">
        <v>9127.74</v>
      </c>
      <c r="N898" s="37">
        <v>9760.76</v>
      </c>
      <c r="O898" s="37">
        <v>27432.46</v>
      </c>
      <c r="P898" s="37">
        <v>39831.599999999999</v>
      </c>
      <c r="Q898" s="37">
        <v>44417.22</v>
      </c>
      <c r="R898" s="37">
        <v>42455.44</v>
      </c>
      <c r="S898" s="37">
        <v>10455.870000000001</v>
      </c>
      <c r="T898" s="37">
        <v>12229.82</v>
      </c>
      <c r="U898" s="37">
        <v>28216.240000000002</v>
      </c>
      <c r="V898" s="37">
        <v>11603.72</v>
      </c>
      <c r="W898" s="29">
        <f>SUM(J898:V898)</f>
        <v>254398.94999999998</v>
      </c>
      <c r="X898" s="37"/>
      <c r="Y898" s="38">
        <f>W898</f>
        <v>254398.94999999998</v>
      </c>
      <c r="Z898" s="38">
        <f>Y898</f>
        <v>254398.94999999998</v>
      </c>
      <c r="AA898" s="37"/>
      <c r="AB898" s="32" t="s">
        <v>84</v>
      </c>
      <c r="AC898" s="37" t="s">
        <v>246</v>
      </c>
      <c r="AD898" s="27" t="s">
        <v>120</v>
      </c>
      <c r="AE898" s="37"/>
      <c r="AF898" s="25" t="s">
        <v>144</v>
      </c>
      <c r="AG898" s="25" t="s">
        <v>714</v>
      </c>
      <c r="AH898" s="26" t="s">
        <v>309</v>
      </c>
      <c r="AI898" s="27" t="s">
        <v>141</v>
      </c>
    </row>
    <row r="899" spans="1:54" s="34" customFormat="1" ht="38.25" customHeight="1" x14ac:dyDescent="0.25">
      <c r="A899" s="37">
        <v>35</v>
      </c>
      <c r="B899" s="55" t="s">
        <v>650</v>
      </c>
      <c r="C899" s="55" t="s">
        <v>650</v>
      </c>
      <c r="D899" s="37"/>
      <c r="E899" s="26" t="s">
        <v>291</v>
      </c>
      <c r="F899" s="37"/>
      <c r="G899" s="56">
        <v>796</v>
      </c>
      <c r="H899" s="56" t="s">
        <v>231</v>
      </c>
      <c r="I899" s="27" t="s">
        <v>139</v>
      </c>
      <c r="J899" s="37"/>
      <c r="K899" s="37">
        <v>21089.79</v>
      </c>
      <c r="L899" s="37">
        <v>18728.41</v>
      </c>
      <c r="M899" s="37">
        <v>19002.599999999999</v>
      </c>
      <c r="N899" s="37">
        <v>16566.53</v>
      </c>
      <c r="O899" s="37">
        <v>12680.9</v>
      </c>
      <c r="P899" s="37">
        <v>20817.73</v>
      </c>
      <c r="Q899" s="37">
        <v>24324.78</v>
      </c>
      <c r="R899" s="37">
        <v>22041.52</v>
      </c>
      <c r="S899" s="37">
        <v>21774.33</v>
      </c>
      <c r="T899" s="37">
        <v>18363.240000000002</v>
      </c>
      <c r="U899" s="37">
        <v>42663.199999999997</v>
      </c>
      <c r="V899" s="37">
        <v>25068.74</v>
      </c>
      <c r="W899" s="29">
        <f>SUM(J899:V899)</f>
        <v>263121.76999999996</v>
      </c>
      <c r="X899" s="37"/>
      <c r="Y899" s="38">
        <f>W899</f>
        <v>263121.76999999996</v>
      </c>
      <c r="Z899" s="38">
        <f>Y899</f>
        <v>263121.76999999996</v>
      </c>
      <c r="AA899" s="37"/>
      <c r="AB899" s="32" t="s">
        <v>84</v>
      </c>
      <c r="AC899" s="37" t="s">
        <v>142</v>
      </c>
      <c r="AD899" s="27" t="s">
        <v>120</v>
      </c>
      <c r="AE899" s="37"/>
      <c r="AF899" s="25" t="s">
        <v>144</v>
      </c>
      <c r="AG899" s="25" t="s">
        <v>714</v>
      </c>
      <c r="AH899" s="26" t="s">
        <v>309</v>
      </c>
      <c r="AI899" s="27" t="s">
        <v>141</v>
      </c>
    </row>
    <row r="900" spans="1:54" s="34" customFormat="1" ht="38.25" customHeight="1" x14ac:dyDescent="0.25">
      <c r="A900" s="37">
        <v>36</v>
      </c>
      <c r="B900" s="55" t="s">
        <v>655</v>
      </c>
      <c r="C900" s="55" t="s">
        <v>651</v>
      </c>
      <c r="D900" s="37"/>
      <c r="E900" s="26" t="s">
        <v>293</v>
      </c>
      <c r="F900" s="37"/>
      <c r="G900" s="56">
        <v>796</v>
      </c>
      <c r="H900" s="56" t="s">
        <v>231</v>
      </c>
      <c r="I900" s="27" t="s">
        <v>139</v>
      </c>
      <c r="J900" s="37"/>
      <c r="K900" s="37">
        <v>486082.25</v>
      </c>
      <c r="L900" s="37">
        <v>513143.89</v>
      </c>
      <c r="M900" s="37">
        <v>417650.23</v>
      </c>
      <c r="N900" s="37">
        <v>282922.65999999997</v>
      </c>
      <c r="O900" s="37">
        <v>37504.43</v>
      </c>
      <c r="P900" s="37">
        <v>36611.879999999997</v>
      </c>
      <c r="Q900" s="37">
        <v>37659.519999999997</v>
      </c>
      <c r="R900" s="37">
        <v>37659.519999999997</v>
      </c>
      <c r="S900" s="37">
        <v>37659.519999999997</v>
      </c>
      <c r="T900" s="37">
        <v>192718.16</v>
      </c>
      <c r="U900" s="37">
        <v>396835.16</v>
      </c>
      <c r="V900" s="37">
        <v>501663.72</v>
      </c>
      <c r="W900" s="29">
        <f>SUM(J900:V900)</f>
        <v>2978110.9399999995</v>
      </c>
      <c r="X900" s="37"/>
      <c r="Y900" s="29">
        <f>W900</f>
        <v>2978110.9399999995</v>
      </c>
      <c r="Z900" s="38">
        <f>Y900</f>
        <v>2978110.9399999995</v>
      </c>
      <c r="AA900" s="37"/>
      <c r="AB900" s="32" t="s">
        <v>84</v>
      </c>
      <c r="AC900" s="37" t="s">
        <v>142</v>
      </c>
      <c r="AD900" s="27" t="s">
        <v>120</v>
      </c>
      <c r="AE900" s="37"/>
      <c r="AF900" s="25" t="s">
        <v>144</v>
      </c>
      <c r="AG900" s="25" t="s">
        <v>709</v>
      </c>
      <c r="AH900" s="26" t="s">
        <v>311</v>
      </c>
      <c r="AI900" s="27" t="s">
        <v>141</v>
      </c>
    </row>
    <row r="901" spans="1:54" s="34" customFormat="1" ht="38.25" customHeight="1" x14ac:dyDescent="0.25">
      <c r="A901" s="37">
        <v>36</v>
      </c>
      <c r="B901" s="55" t="s">
        <v>655</v>
      </c>
      <c r="C901" s="55" t="s">
        <v>652</v>
      </c>
      <c r="D901" s="37"/>
      <c r="E901" s="26" t="s">
        <v>294</v>
      </c>
      <c r="F901" s="37"/>
      <c r="G901" s="56">
        <v>796</v>
      </c>
      <c r="H901" s="56" t="s">
        <v>231</v>
      </c>
      <c r="I901" s="27" t="s">
        <v>139</v>
      </c>
      <c r="J901" s="37"/>
      <c r="K901" s="37">
        <v>10190.34</v>
      </c>
      <c r="L901" s="37">
        <v>8982.89</v>
      </c>
      <c r="M901" s="37">
        <v>8991.2999999999993</v>
      </c>
      <c r="N901" s="37">
        <v>5575.78</v>
      </c>
      <c r="O901" s="37">
        <v>4341.6000000000004</v>
      </c>
      <c r="P901" s="37">
        <v>10083.469999999999</v>
      </c>
      <c r="Q901" s="37">
        <v>10285.19</v>
      </c>
      <c r="R901" s="37">
        <v>10285.19</v>
      </c>
      <c r="S901" s="37">
        <v>10285.19</v>
      </c>
      <c r="T901" s="37">
        <v>4423.5200000000004</v>
      </c>
      <c r="U901" s="37">
        <v>10528.07</v>
      </c>
      <c r="V901" s="37">
        <v>12399.72</v>
      </c>
      <c r="W901" s="29">
        <f>SUM(J901:V901)</f>
        <v>106372.26000000001</v>
      </c>
      <c r="X901" s="37"/>
      <c r="Y901" s="29">
        <f t="shared" ref="Y901:Y902" si="51">W901</f>
        <v>106372.26000000001</v>
      </c>
      <c r="Z901" s="38">
        <f t="shared" ref="Z901:Z902" si="52">Y901</f>
        <v>106372.26000000001</v>
      </c>
      <c r="AA901" s="37"/>
      <c r="AB901" s="32" t="s">
        <v>84</v>
      </c>
      <c r="AC901" s="37" t="s">
        <v>246</v>
      </c>
      <c r="AD901" s="27" t="s">
        <v>120</v>
      </c>
      <c r="AE901" s="37"/>
      <c r="AF901" s="25" t="s">
        <v>144</v>
      </c>
      <c r="AG901" s="25" t="s">
        <v>709</v>
      </c>
      <c r="AH901" s="26" t="s">
        <v>311</v>
      </c>
      <c r="AI901" s="27" t="s">
        <v>141</v>
      </c>
    </row>
    <row r="902" spans="1:54" s="34" customFormat="1" ht="38.25" customHeight="1" x14ac:dyDescent="0.25">
      <c r="A902" s="37">
        <v>37</v>
      </c>
      <c r="B902" s="55" t="s">
        <v>341</v>
      </c>
      <c r="C902" s="55" t="s">
        <v>653</v>
      </c>
      <c r="D902" s="37"/>
      <c r="E902" s="26" t="s">
        <v>292</v>
      </c>
      <c r="F902" s="37"/>
      <c r="G902" s="56">
        <v>796</v>
      </c>
      <c r="H902" s="56" t="s">
        <v>231</v>
      </c>
      <c r="I902" s="27" t="s">
        <v>139</v>
      </c>
      <c r="J902" s="37"/>
      <c r="K902" s="37">
        <v>164242.79999999999</v>
      </c>
      <c r="L902" s="37">
        <v>194437.14</v>
      </c>
      <c r="M902" s="37">
        <v>207361.95</v>
      </c>
      <c r="N902" s="37">
        <v>176826.86</v>
      </c>
      <c r="O902" s="37">
        <v>114107.4</v>
      </c>
      <c r="P902" s="37">
        <v>116375.53</v>
      </c>
      <c r="Q902" s="37">
        <v>156801.32999999999</v>
      </c>
      <c r="R902" s="37">
        <v>140588.29999999999</v>
      </c>
      <c r="S902" s="37">
        <v>141842.07</v>
      </c>
      <c r="T902" s="37">
        <v>185894.37</v>
      </c>
      <c r="U902" s="37">
        <v>233578.65</v>
      </c>
      <c r="V902" s="37">
        <v>211138.18</v>
      </c>
      <c r="W902" s="29">
        <f>SUM(J902:V902)</f>
        <v>2043194.5799999998</v>
      </c>
      <c r="X902" s="37"/>
      <c r="Y902" s="29">
        <f t="shared" si="51"/>
        <v>2043194.5799999998</v>
      </c>
      <c r="Z902" s="38">
        <f t="shared" si="52"/>
        <v>2043194.5799999998</v>
      </c>
      <c r="AA902" s="37"/>
      <c r="AB902" s="32" t="s">
        <v>84</v>
      </c>
      <c r="AC902" s="37" t="s">
        <v>142</v>
      </c>
      <c r="AD902" s="27" t="s">
        <v>120</v>
      </c>
      <c r="AE902" s="37"/>
      <c r="AF902" s="25" t="s">
        <v>144</v>
      </c>
      <c r="AG902" s="25" t="s">
        <v>1329</v>
      </c>
      <c r="AH902" s="100" t="s">
        <v>310</v>
      </c>
      <c r="AI902" s="27" t="s">
        <v>141</v>
      </c>
    </row>
    <row r="903" spans="1:54" s="34" customFormat="1" ht="38.25" customHeight="1" x14ac:dyDescent="0.25">
      <c r="A903" s="37">
        <v>38</v>
      </c>
      <c r="B903" s="55" t="s">
        <v>329</v>
      </c>
      <c r="C903" s="55" t="s">
        <v>330</v>
      </c>
      <c r="D903" s="37"/>
      <c r="E903" s="26" t="s">
        <v>287</v>
      </c>
      <c r="F903" s="37"/>
      <c r="G903" s="56">
        <v>796</v>
      </c>
      <c r="H903" s="56" t="s">
        <v>231</v>
      </c>
      <c r="I903" s="27" t="s">
        <v>139</v>
      </c>
      <c r="J903" s="37"/>
      <c r="K903" s="37">
        <f>'[25]2018'!$D$14</f>
        <v>10717.536840000001</v>
      </c>
      <c r="L903" s="37">
        <f>'[25]2018'!$D$14</f>
        <v>10717.536840000001</v>
      </c>
      <c r="M903" s="37">
        <f>'[25]2018'!$D$14</f>
        <v>10717.536840000001</v>
      </c>
      <c r="N903" s="37">
        <f>'[25]2018'!$D$14</f>
        <v>10717.536840000001</v>
      </c>
      <c r="O903" s="37">
        <f>'[25]2018'!$D$14</f>
        <v>10717.536840000001</v>
      </c>
      <c r="P903" s="37">
        <f>'[25]2018'!$D$14</f>
        <v>10717.536840000001</v>
      </c>
      <c r="Q903" s="37">
        <f>'[25]2018'!$D$14</f>
        <v>10717.536840000001</v>
      </c>
      <c r="R903" s="37">
        <f>'[25]2018'!$D$14</f>
        <v>10717.536840000001</v>
      </c>
      <c r="S903" s="37">
        <f>'[25]2018'!$D$14</f>
        <v>10717.536840000001</v>
      </c>
      <c r="T903" s="37">
        <f>'[25]2018'!$D$14</f>
        <v>10717.536840000001</v>
      </c>
      <c r="U903" s="37">
        <f>'[25]2018'!$D$14</f>
        <v>10717.536840000001</v>
      </c>
      <c r="V903" s="37">
        <f>'[25]2018'!$D$14</f>
        <v>10717.536840000001</v>
      </c>
      <c r="W903" s="30">
        <f t="shared" si="46"/>
        <v>128610.44208000001</v>
      </c>
      <c r="X903" s="38"/>
      <c r="Y903" s="38">
        <f>W903</f>
        <v>128610.44208000001</v>
      </c>
      <c r="Z903" s="38">
        <f>W903*1.038</f>
        <v>133497.63887904002</v>
      </c>
      <c r="AA903" s="37"/>
      <c r="AB903" s="32" t="s">
        <v>86</v>
      </c>
      <c r="AC903" s="37" t="s">
        <v>246</v>
      </c>
      <c r="AD903" s="27" t="s">
        <v>120</v>
      </c>
      <c r="AE903" s="37"/>
      <c r="AF903" s="25" t="s">
        <v>144</v>
      </c>
      <c r="AG903" s="25" t="s">
        <v>706</v>
      </c>
      <c r="AH903" s="26" t="s">
        <v>305</v>
      </c>
      <c r="AI903" s="27" t="s">
        <v>141</v>
      </c>
    </row>
    <row r="904" spans="1:54" s="46" customFormat="1" ht="38.25" customHeight="1" x14ac:dyDescent="0.25">
      <c r="A904" s="37">
        <v>39</v>
      </c>
      <c r="B904" s="55" t="s">
        <v>331</v>
      </c>
      <c r="C904" s="55" t="s">
        <v>332</v>
      </c>
      <c r="D904" s="37"/>
      <c r="E904" s="26" t="s">
        <v>288</v>
      </c>
      <c r="F904" s="37"/>
      <c r="G904" s="56">
        <v>796</v>
      </c>
      <c r="H904" s="56" t="s">
        <v>231</v>
      </c>
      <c r="I904" s="27" t="s">
        <v>139</v>
      </c>
      <c r="J904" s="37"/>
      <c r="K904" s="37"/>
      <c r="L904" s="37"/>
      <c r="M904" s="37"/>
      <c r="N904" s="37"/>
      <c r="O904" s="37"/>
      <c r="P904" s="37"/>
      <c r="Q904" s="37"/>
      <c r="R904" s="37">
        <v>14711.75</v>
      </c>
      <c r="S904" s="37"/>
      <c r="T904" s="37"/>
      <c r="U904" s="37"/>
      <c r="V904" s="37"/>
      <c r="W904" s="29">
        <f t="shared" si="46"/>
        <v>14711.75</v>
      </c>
      <c r="X904" s="37"/>
      <c r="Y904" s="38">
        <f>W904</f>
        <v>14711.75</v>
      </c>
      <c r="Z904" s="38">
        <f>Y904</f>
        <v>14711.75</v>
      </c>
      <c r="AA904" s="37"/>
      <c r="AB904" s="32" t="s">
        <v>86</v>
      </c>
      <c r="AC904" s="37" t="s">
        <v>246</v>
      </c>
      <c r="AD904" s="27" t="s">
        <v>120</v>
      </c>
      <c r="AE904" s="37"/>
      <c r="AF904" s="25" t="s">
        <v>144</v>
      </c>
      <c r="AG904" s="25" t="s">
        <v>1315</v>
      </c>
      <c r="AH904" s="26" t="s">
        <v>306</v>
      </c>
      <c r="AI904" s="27" t="s">
        <v>141</v>
      </c>
      <c r="AJ904" s="34"/>
      <c r="AK904" s="34"/>
      <c r="AL904" s="34"/>
      <c r="AM904" s="34"/>
      <c r="AN904" s="34"/>
      <c r="AO904" s="34"/>
      <c r="AP904" s="34"/>
      <c r="AQ904" s="34"/>
      <c r="AR904" s="34"/>
      <c r="AS904" s="34"/>
      <c r="AT904" s="34"/>
      <c r="AU904" s="34"/>
      <c r="AV904" s="34"/>
      <c r="AW904" s="34"/>
      <c r="AX904" s="34"/>
      <c r="AY904" s="34"/>
      <c r="AZ904" s="34"/>
      <c r="BA904" s="34"/>
      <c r="BB904" s="34"/>
    </row>
    <row r="905" spans="1:54" s="34" customFormat="1" ht="38.25" customHeight="1" x14ac:dyDescent="0.25">
      <c r="A905" s="37">
        <v>40</v>
      </c>
      <c r="B905" s="55" t="s">
        <v>333</v>
      </c>
      <c r="C905" s="80" t="s">
        <v>334</v>
      </c>
      <c r="D905" s="37"/>
      <c r="E905" s="26" t="s">
        <v>547</v>
      </c>
      <c r="F905" s="37"/>
      <c r="G905" s="56">
        <v>796</v>
      </c>
      <c r="H905" s="56" t="s">
        <v>231</v>
      </c>
      <c r="I905" s="27" t="s">
        <v>139</v>
      </c>
      <c r="J905" s="37"/>
      <c r="K905" s="37"/>
      <c r="L905" s="37"/>
      <c r="M905" s="37"/>
      <c r="N905" s="37"/>
      <c r="O905" s="37">
        <v>75</v>
      </c>
      <c r="P905" s="37">
        <v>75</v>
      </c>
      <c r="Q905" s="37">
        <v>75</v>
      </c>
      <c r="R905" s="37">
        <v>75</v>
      </c>
      <c r="S905" s="37"/>
      <c r="T905" s="37"/>
      <c r="U905" s="37"/>
      <c r="V905" s="37"/>
      <c r="W905" s="29">
        <v>300</v>
      </c>
      <c r="X905" s="37"/>
      <c r="Y905" s="38">
        <f>'[26]Расчет НМЦД'!$M$12</f>
        <v>46.08</v>
      </c>
      <c r="Z905" s="38">
        <f>Y905*W905*1.038</f>
        <v>14349.312</v>
      </c>
      <c r="AA905" s="37"/>
      <c r="AB905" s="32" t="s">
        <v>78</v>
      </c>
      <c r="AC905" s="37" t="s">
        <v>246</v>
      </c>
      <c r="AD905" s="27" t="s">
        <v>120</v>
      </c>
      <c r="AE905" s="37"/>
      <c r="AF905" s="25" t="s">
        <v>144</v>
      </c>
      <c r="AG905" s="25" t="s">
        <v>572</v>
      </c>
      <c r="AH905" s="26" t="s">
        <v>578</v>
      </c>
      <c r="AI905" s="27" t="s">
        <v>141</v>
      </c>
    </row>
    <row r="906" spans="1:54" s="34" customFormat="1" ht="38.25" customHeight="1" x14ac:dyDescent="0.25">
      <c r="A906" s="37">
        <v>41</v>
      </c>
      <c r="B906" s="105" t="s">
        <v>335</v>
      </c>
      <c r="C906" s="105" t="s">
        <v>1410</v>
      </c>
      <c r="D906" s="37"/>
      <c r="E906" s="101" t="s">
        <v>1316</v>
      </c>
      <c r="F906" s="36"/>
      <c r="G906" s="35">
        <v>796</v>
      </c>
      <c r="H906" s="36" t="s">
        <v>231</v>
      </c>
      <c r="I906" s="27" t="s">
        <v>139</v>
      </c>
      <c r="J906" s="57"/>
      <c r="K906" s="57"/>
      <c r="L906" s="57"/>
      <c r="M906" s="57">
        <v>11000</v>
      </c>
      <c r="N906" s="57"/>
      <c r="O906" s="57"/>
      <c r="P906" s="57">
        <v>11000</v>
      </c>
      <c r="Q906" s="57"/>
      <c r="R906" s="57"/>
      <c r="S906" s="57">
        <v>11000</v>
      </c>
      <c r="T906" s="57"/>
      <c r="U906" s="57"/>
      <c r="V906" s="57">
        <v>11000</v>
      </c>
      <c r="W906" s="57">
        <f>SUM(K906:V906)</f>
        <v>44000</v>
      </c>
      <c r="X906" s="57"/>
      <c r="Y906" s="47">
        <f>W906</f>
        <v>44000</v>
      </c>
      <c r="Z906" s="47">
        <f>Y906</f>
        <v>44000</v>
      </c>
      <c r="AA906" s="47"/>
      <c r="AB906" s="35" t="s">
        <v>84</v>
      </c>
      <c r="AC906" s="37" t="s">
        <v>246</v>
      </c>
      <c r="AD906" s="27" t="s">
        <v>120</v>
      </c>
      <c r="AE906" s="36"/>
      <c r="AF906" s="35" t="s">
        <v>144</v>
      </c>
      <c r="AG906" s="25" t="s">
        <v>1330</v>
      </c>
      <c r="AH906" s="26" t="s">
        <v>307</v>
      </c>
      <c r="AI906" s="27" t="s">
        <v>141</v>
      </c>
    </row>
    <row r="907" spans="1:54" s="34" customFormat="1" ht="38.25" customHeight="1" x14ac:dyDescent="0.25">
      <c r="A907" s="37">
        <v>41</v>
      </c>
      <c r="B907" s="105" t="s">
        <v>335</v>
      </c>
      <c r="C907" s="105" t="s">
        <v>1410</v>
      </c>
      <c r="D907" s="37"/>
      <c r="E907" s="102" t="s">
        <v>1317</v>
      </c>
      <c r="F907" s="36"/>
      <c r="G907" s="35">
        <v>796</v>
      </c>
      <c r="H907" s="36" t="s">
        <v>231</v>
      </c>
      <c r="I907" s="27" t="s">
        <v>139</v>
      </c>
      <c r="J907" s="57"/>
      <c r="K907" s="57"/>
      <c r="L907" s="57"/>
      <c r="M907" s="57">
        <v>12000</v>
      </c>
      <c r="N907" s="57"/>
      <c r="O907" s="57"/>
      <c r="P907" s="57"/>
      <c r="Q907" s="57"/>
      <c r="R907" s="57"/>
      <c r="S907" s="57">
        <v>12000</v>
      </c>
      <c r="T907" s="57"/>
      <c r="U907" s="57"/>
      <c r="V907" s="57"/>
      <c r="W907" s="57">
        <f>SUM(K907:V907)</f>
        <v>24000</v>
      </c>
      <c r="X907" s="57"/>
      <c r="Y907" s="47">
        <f t="shared" ref="Y907:Y909" si="53">W907</f>
        <v>24000</v>
      </c>
      <c r="Z907" s="47">
        <f t="shared" ref="Z907:Z909" si="54">Y907</f>
        <v>24000</v>
      </c>
      <c r="AA907" s="47"/>
      <c r="AB907" s="35" t="s">
        <v>84</v>
      </c>
      <c r="AC907" s="37" t="s">
        <v>246</v>
      </c>
      <c r="AD907" s="27" t="s">
        <v>120</v>
      </c>
      <c r="AE907" s="36"/>
      <c r="AF907" s="35" t="s">
        <v>144</v>
      </c>
      <c r="AG907" s="35" t="s">
        <v>1330</v>
      </c>
      <c r="AH907" s="26" t="s">
        <v>307</v>
      </c>
      <c r="AI907" s="27" t="s">
        <v>141</v>
      </c>
    </row>
    <row r="908" spans="1:54" s="34" customFormat="1" ht="38.25" customHeight="1" x14ac:dyDescent="0.25">
      <c r="A908" s="37">
        <v>41</v>
      </c>
      <c r="B908" s="105" t="s">
        <v>335</v>
      </c>
      <c r="C908" s="105" t="s">
        <v>1410</v>
      </c>
      <c r="D908" s="37"/>
      <c r="E908" s="102" t="s">
        <v>1318</v>
      </c>
      <c r="F908" s="36"/>
      <c r="G908" s="35">
        <v>796</v>
      </c>
      <c r="H908" s="36" t="s">
        <v>231</v>
      </c>
      <c r="I908" s="36" t="s">
        <v>139</v>
      </c>
      <c r="J908" s="57"/>
      <c r="K908" s="57">
        <v>51140</v>
      </c>
      <c r="L908" s="57"/>
      <c r="M908" s="57"/>
      <c r="N908" s="57"/>
      <c r="O908" s="57"/>
      <c r="P908" s="57"/>
      <c r="Q908" s="57"/>
      <c r="R908" s="57"/>
      <c r="S908" s="57">
        <v>51140</v>
      </c>
      <c r="T908" s="57"/>
      <c r="U908" s="57"/>
      <c r="V908" s="57"/>
      <c r="W908" s="57">
        <f>SUM(K908:V908)</f>
        <v>102280</v>
      </c>
      <c r="X908" s="57"/>
      <c r="Y908" s="47">
        <f t="shared" si="53"/>
        <v>102280</v>
      </c>
      <c r="Z908" s="47">
        <f t="shared" si="54"/>
        <v>102280</v>
      </c>
      <c r="AA908" s="47"/>
      <c r="AB908" s="103" t="s">
        <v>84</v>
      </c>
      <c r="AC908" s="37" t="s">
        <v>246</v>
      </c>
      <c r="AD908" s="36" t="s">
        <v>120</v>
      </c>
      <c r="AE908" s="36"/>
      <c r="AF908" s="35" t="s">
        <v>144</v>
      </c>
      <c r="AG908" s="35" t="s">
        <v>1330</v>
      </c>
      <c r="AH908" s="26" t="s">
        <v>307</v>
      </c>
      <c r="AI908" s="36" t="s">
        <v>141</v>
      </c>
    </row>
    <row r="909" spans="1:54" s="34" customFormat="1" ht="38.25" customHeight="1" x14ac:dyDescent="0.25">
      <c r="A909" s="37">
        <v>41</v>
      </c>
      <c r="B909" s="105" t="s">
        <v>1412</v>
      </c>
      <c r="C909" s="105" t="s">
        <v>1411</v>
      </c>
      <c r="D909" s="37"/>
      <c r="E909" s="102" t="s">
        <v>1320</v>
      </c>
      <c r="F909" s="36"/>
      <c r="G909" s="35">
        <v>796</v>
      </c>
      <c r="H909" s="36" t="s">
        <v>231</v>
      </c>
      <c r="I909" s="36" t="s">
        <v>139</v>
      </c>
      <c r="J909" s="57"/>
      <c r="K909" s="57"/>
      <c r="L909" s="57"/>
      <c r="M909" s="57">
        <v>1000</v>
      </c>
      <c r="N909" s="57"/>
      <c r="O909" s="57"/>
      <c r="P909" s="57"/>
      <c r="Q909" s="57"/>
      <c r="R909" s="57">
        <v>1000</v>
      </c>
      <c r="S909" s="57"/>
      <c r="T909" s="57"/>
      <c r="U909" s="57"/>
      <c r="V909" s="57">
        <v>1000</v>
      </c>
      <c r="W909" s="57">
        <f>SUM(K909:V909)</f>
        <v>3000</v>
      </c>
      <c r="X909" s="57"/>
      <c r="Y909" s="47">
        <f t="shared" si="53"/>
        <v>3000</v>
      </c>
      <c r="Z909" s="47">
        <f t="shared" si="54"/>
        <v>3000</v>
      </c>
      <c r="AA909" s="47"/>
      <c r="AB909" s="103" t="s">
        <v>84</v>
      </c>
      <c r="AC909" s="37" t="s">
        <v>142</v>
      </c>
      <c r="AD909" s="36" t="s">
        <v>120</v>
      </c>
      <c r="AE909" s="36"/>
      <c r="AF909" s="35" t="s">
        <v>144</v>
      </c>
      <c r="AG909" s="35" t="s">
        <v>1330</v>
      </c>
      <c r="AH909" s="26" t="s">
        <v>307</v>
      </c>
      <c r="AI909" s="36" t="s">
        <v>141</v>
      </c>
    </row>
    <row r="910" spans="1:54" s="34" customFormat="1" ht="38.25" customHeight="1" x14ac:dyDescent="0.25">
      <c r="A910" s="37">
        <v>42</v>
      </c>
      <c r="B910" s="55" t="s">
        <v>337</v>
      </c>
      <c r="C910" s="55" t="s">
        <v>338</v>
      </c>
      <c r="D910" s="37"/>
      <c r="E910" s="26" t="s">
        <v>289</v>
      </c>
      <c r="F910" s="37"/>
      <c r="G910" s="56">
        <v>796</v>
      </c>
      <c r="H910" s="56" t="s">
        <v>231</v>
      </c>
      <c r="I910" s="27" t="s">
        <v>139</v>
      </c>
      <c r="J910" s="37"/>
      <c r="K910" s="37"/>
      <c r="L910" s="37"/>
      <c r="M910" s="37"/>
      <c r="N910" s="37">
        <v>5583.4</v>
      </c>
      <c r="O910" s="37"/>
      <c r="P910" s="37"/>
      <c r="Q910" s="37"/>
      <c r="R910" s="37"/>
      <c r="S910" s="37"/>
      <c r="T910" s="37"/>
      <c r="U910" s="37"/>
      <c r="V910" s="37"/>
      <c r="W910" s="29">
        <f t="shared" si="46"/>
        <v>5583.4</v>
      </c>
      <c r="X910" s="37"/>
      <c r="Y910" s="38">
        <f>W910</f>
        <v>5583.4</v>
      </c>
      <c r="Z910" s="38">
        <f>Y910*1.038</f>
        <v>5795.5691999999999</v>
      </c>
      <c r="AA910" s="37"/>
      <c r="AB910" s="32" t="s">
        <v>86</v>
      </c>
      <c r="AC910" s="37" t="s">
        <v>246</v>
      </c>
      <c r="AD910" s="27" t="s">
        <v>120</v>
      </c>
      <c r="AE910" s="37"/>
      <c r="AF910" s="25" t="s">
        <v>144</v>
      </c>
      <c r="AG910" s="35" t="s">
        <v>1331</v>
      </c>
      <c r="AH910" s="26" t="s">
        <v>308</v>
      </c>
      <c r="AI910" s="27" t="s">
        <v>141</v>
      </c>
    </row>
    <row r="911" spans="1:54" s="34" customFormat="1" ht="38.25" customHeight="1" x14ac:dyDescent="0.25">
      <c r="A911" s="37">
        <v>43</v>
      </c>
      <c r="B911" s="55" t="s">
        <v>636</v>
      </c>
      <c r="C911" s="55" t="s">
        <v>342</v>
      </c>
      <c r="D911" s="37"/>
      <c r="E911" s="26" t="s">
        <v>295</v>
      </c>
      <c r="F911" s="37"/>
      <c r="G911" s="56">
        <v>796</v>
      </c>
      <c r="H911" s="56" t="s">
        <v>231</v>
      </c>
      <c r="I911" s="27" t="s">
        <v>139</v>
      </c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>
        <v>22</v>
      </c>
      <c r="W911" s="29">
        <f t="shared" si="46"/>
        <v>22</v>
      </c>
      <c r="X911" s="37"/>
      <c r="Y911" s="38">
        <f>'[27]Расчет НМЦД'!$M$12</f>
        <v>523.61</v>
      </c>
      <c r="Z911" s="38">
        <f>Y911*W911*1.038</f>
        <v>11957.15796</v>
      </c>
      <c r="AA911" s="37"/>
      <c r="AB911" s="32" t="s">
        <v>84</v>
      </c>
      <c r="AC911" s="37" t="s">
        <v>246</v>
      </c>
      <c r="AD911" s="27" t="s">
        <v>120</v>
      </c>
      <c r="AE911" s="37"/>
      <c r="AF911" s="25" t="s">
        <v>144</v>
      </c>
      <c r="AG911" s="35" t="s">
        <v>1332</v>
      </c>
      <c r="AH911" s="26" t="s">
        <v>312</v>
      </c>
      <c r="AI911" s="27" t="s">
        <v>141</v>
      </c>
    </row>
    <row r="912" spans="1:54" s="34" customFormat="1" ht="38.25" customHeight="1" x14ac:dyDescent="0.25">
      <c r="A912" s="37">
        <v>44</v>
      </c>
      <c r="B912" s="55" t="s">
        <v>343</v>
      </c>
      <c r="C912" s="55" t="s">
        <v>344</v>
      </c>
      <c r="D912" s="37"/>
      <c r="E912" s="26" t="s">
        <v>1400</v>
      </c>
      <c r="F912" s="37"/>
      <c r="G912" s="56">
        <v>796</v>
      </c>
      <c r="H912" s="56" t="s">
        <v>231</v>
      </c>
      <c r="I912" s="27" t="s">
        <v>139</v>
      </c>
      <c r="J912" s="37"/>
      <c r="K912" s="37">
        <v>4</v>
      </c>
      <c r="L912" s="37">
        <v>6</v>
      </c>
      <c r="M912" s="37">
        <v>6</v>
      </c>
      <c r="N912" s="37">
        <v>6</v>
      </c>
      <c r="O912" s="37">
        <v>6</v>
      </c>
      <c r="P912" s="37">
        <v>6</v>
      </c>
      <c r="Q912" s="37">
        <v>6</v>
      </c>
      <c r="R912" s="37">
        <v>6</v>
      </c>
      <c r="S912" s="37">
        <v>6</v>
      </c>
      <c r="T912" s="37">
        <v>6</v>
      </c>
      <c r="U912" s="37">
        <v>6</v>
      </c>
      <c r="V912" s="37">
        <v>6</v>
      </c>
      <c r="W912" s="29">
        <f t="shared" si="46"/>
        <v>70</v>
      </c>
      <c r="X912" s="37"/>
      <c r="Y912" s="38">
        <f>3134.76</f>
        <v>3134.76</v>
      </c>
      <c r="Z912" s="38">
        <f>Y912*W912*1.038</f>
        <v>227771.66160000002</v>
      </c>
      <c r="AA912" s="37"/>
      <c r="AB912" s="32" t="s">
        <v>84</v>
      </c>
      <c r="AC912" s="37" t="s">
        <v>246</v>
      </c>
      <c r="AD912" s="27" t="s">
        <v>120</v>
      </c>
      <c r="AE912" s="37"/>
      <c r="AF912" s="25" t="s">
        <v>144</v>
      </c>
      <c r="AG912" s="35" t="s">
        <v>1333</v>
      </c>
      <c r="AH912" s="26" t="s">
        <v>313</v>
      </c>
      <c r="AI912" s="27" t="s">
        <v>141</v>
      </c>
    </row>
    <row r="913" spans="1:35" s="34" customFormat="1" ht="38.25" customHeight="1" x14ac:dyDescent="0.25">
      <c r="A913" s="37">
        <v>44</v>
      </c>
      <c r="B913" s="55" t="s">
        <v>343</v>
      </c>
      <c r="C913" s="55" t="s">
        <v>344</v>
      </c>
      <c r="D913" s="37"/>
      <c r="E913" s="26" t="s">
        <v>1401</v>
      </c>
      <c r="F913" s="37"/>
      <c r="G913" s="56">
        <v>796</v>
      </c>
      <c r="H913" s="56" t="s">
        <v>231</v>
      </c>
      <c r="I913" s="27" t="s">
        <v>139</v>
      </c>
      <c r="J913" s="37"/>
      <c r="K913" s="37"/>
      <c r="L913" s="37"/>
      <c r="M913" s="37"/>
      <c r="N913" s="37">
        <v>30</v>
      </c>
      <c r="O913" s="37">
        <v>30</v>
      </c>
      <c r="P913" s="37">
        <v>30</v>
      </c>
      <c r="Q913" s="37">
        <v>10</v>
      </c>
      <c r="R913" s="37"/>
      <c r="S913" s="37"/>
      <c r="T913" s="37">
        <v>31</v>
      </c>
      <c r="U913" s="37"/>
      <c r="V913" s="37"/>
      <c r="W913" s="29">
        <f t="shared" si="46"/>
        <v>131</v>
      </c>
      <c r="X913" s="37"/>
      <c r="Y913" s="38">
        <f>387</f>
        <v>387</v>
      </c>
      <c r="Z913" s="38">
        <f>Y913*W913*1.038</f>
        <v>52623.486000000004</v>
      </c>
      <c r="AA913" s="37"/>
      <c r="AB913" s="32" t="s">
        <v>84</v>
      </c>
      <c r="AC913" s="37" t="s">
        <v>246</v>
      </c>
      <c r="AD913" s="36" t="s">
        <v>120</v>
      </c>
      <c r="AE913" s="37"/>
      <c r="AF913" s="35" t="s">
        <v>144</v>
      </c>
      <c r="AG913" s="35" t="s">
        <v>1333</v>
      </c>
      <c r="AH913" s="26" t="s">
        <v>313</v>
      </c>
      <c r="AI913" s="36" t="s">
        <v>141</v>
      </c>
    </row>
    <row r="914" spans="1:35" s="34" customFormat="1" ht="38.25" customHeight="1" x14ac:dyDescent="0.25">
      <c r="A914" s="37">
        <v>45</v>
      </c>
      <c r="B914" s="55" t="s">
        <v>345</v>
      </c>
      <c r="C914" s="55" t="s">
        <v>346</v>
      </c>
      <c r="D914" s="37"/>
      <c r="E914" s="26" t="s">
        <v>710</v>
      </c>
      <c r="F914" s="37"/>
      <c r="G914" s="56">
        <v>796</v>
      </c>
      <c r="H914" s="56" t="s">
        <v>231</v>
      </c>
      <c r="I914" s="36" t="s">
        <v>139</v>
      </c>
      <c r="J914" s="37"/>
      <c r="K914" s="37"/>
      <c r="L914" s="37"/>
      <c r="M914" s="37"/>
      <c r="N914" s="37">
        <v>9575.86</v>
      </c>
      <c r="O914" s="37"/>
      <c r="P914" s="37"/>
      <c r="Q914" s="37"/>
      <c r="R914" s="37"/>
      <c r="S914" s="37"/>
      <c r="T914" s="37"/>
      <c r="U914" s="37"/>
      <c r="V914" s="37"/>
      <c r="W914" s="57">
        <f>N914</f>
        <v>9575.86</v>
      </c>
      <c r="X914" s="37"/>
      <c r="Y914" s="38">
        <f t="shared" ref="Y914:Y919" si="55">W914</f>
        <v>9575.86</v>
      </c>
      <c r="Z914" s="38">
        <f t="shared" ref="Z914:Z919" si="56">Y914*1.038</f>
        <v>9939.7426800000012</v>
      </c>
      <c r="AA914" s="37"/>
      <c r="AB914" s="32" t="s">
        <v>84</v>
      </c>
      <c r="AC914" s="37" t="s">
        <v>246</v>
      </c>
      <c r="AD914" s="36" t="s">
        <v>120</v>
      </c>
      <c r="AE914" s="37"/>
      <c r="AF914" s="35" t="s">
        <v>144</v>
      </c>
      <c r="AG914" s="35" t="s">
        <v>1334</v>
      </c>
      <c r="AH914" s="26" t="s">
        <v>314</v>
      </c>
      <c r="AI914" s="36" t="s">
        <v>141</v>
      </c>
    </row>
    <row r="915" spans="1:35" s="34" customFormat="1" ht="38.25" customHeight="1" x14ac:dyDescent="0.25">
      <c r="A915" s="37">
        <v>45</v>
      </c>
      <c r="B915" s="55" t="s">
        <v>345</v>
      </c>
      <c r="C915" s="55" t="s">
        <v>346</v>
      </c>
      <c r="D915" s="37"/>
      <c r="E915" s="26" t="s">
        <v>711</v>
      </c>
      <c r="F915" s="37"/>
      <c r="G915" s="56">
        <v>796</v>
      </c>
      <c r="H915" s="56" t="s">
        <v>231</v>
      </c>
      <c r="I915" s="36" t="s">
        <v>139</v>
      </c>
      <c r="J915" s="37"/>
      <c r="K915" s="37">
        <v>4767.83</v>
      </c>
      <c r="L915" s="37">
        <v>4767.83</v>
      </c>
      <c r="M915" s="37">
        <v>4767.83</v>
      </c>
      <c r="N915" s="37">
        <v>4767.83</v>
      </c>
      <c r="O915" s="37">
        <v>4767.83</v>
      </c>
      <c r="P915" s="37">
        <v>4767.83</v>
      </c>
      <c r="Q915" s="37">
        <v>4767.83</v>
      </c>
      <c r="R915" s="37">
        <v>4767.83</v>
      </c>
      <c r="S915" s="37">
        <v>4767.83</v>
      </c>
      <c r="T915" s="37">
        <v>4767.83</v>
      </c>
      <c r="U915" s="37">
        <v>4767.83</v>
      </c>
      <c r="V915" s="37">
        <v>4767.83</v>
      </c>
      <c r="W915" s="57">
        <f>SUM(K915:V915)</f>
        <v>57213.960000000014</v>
      </c>
      <c r="X915" s="37"/>
      <c r="Y915" s="38">
        <f t="shared" si="55"/>
        <v>57213.960000000014</v>
      </c>
      <c r="Z915" s="38">
        <f t="shared" si="56"/>
        <v>59388.090480000013</v>
      </c>
      <c r="AA915" s="37"/>
      <c r="AB915" s="32" t="s">
        <v>84</v>
      </c>
      <c r="AC915" s="37" t="s">
        <v>246</v>
      </c>
      <c r="AD915" s="36" t="s">
        <v>120</v>
      </c>
      <c r="AE915" s="37"/>
      <c r="AF915" s="35" t="s">
        <v>144</v>
      </c>
      <c r="AG915" s="35" t="s">
        <v>1334</v>
      </c>
      <c r="AH915" s="26" t="s">
        <v>314</v>
      </c>
      <c r="AI915" s="36" t="s">
        <v>141</v>
      </c>
    </row>
    <row r="916" spans="1:35" s="34" customFormat="1" ht="38.25" customHeight="1" x14ac:dyDescent="0.25">
      <c r="A916" s="37">
        <v>45</v>
      </c>
      <c r="B916" s="55" t="s">
        <v>345</v>
      </c>
      <c r="C916" s="55" t="s">
        <v>346</v>
      </c>
      <c r="D916" s="37"/>
      <c r="E916" s="26" t="s">
        <v>712</v>
      </c>
      <c r="F916" s="37"/>
      <c r="G916" s="56">
        <v>796</v>
      </c>
      <c r="H916" s="56" t="s">
        <v>231</v>
      </c>
      <c r="I916" s="36" t="s">
        <v>139</v>
      </c>
      <c r="J916" s="37"/>
      <c r="K916" s="37">
        <v>6155.61</v>
      </c>
      <c r="L916" s="37">
        <v>6155.61</v>
      </c>
      <c r="M916" s="37">
        <v>6155.61</v>
      </c>
      <c r="N916" s="37">
        <v>6155.61</v>
      </c>
      <c r="O916" s="37">
        <v>6155.61</v>
      </c>
      <c r="P916" s="37">
        <v>6155.61</v>
      </c>
      <c r="Q916" s="37">
        <v>6155.61</v>
      </c>
      <c r="R916" s="37">
        <v>6155.61</v>
      </c>
      <c r="S916" s="37">
        <v>6155.61</v>
      </c>
      <c r="T916" s="37">
        <v>6155.61</v>
      </c>
      <c r="U916" s="37">
        <v>6155.61</v>
      </c>
      <c r="V916" s="37">
        <v>6155.61</v>
      </c>
      <c r="W916" s="57">
        <f>SUM(K916:V916)</f>
        <v>73867.319999999992</v>
      </c>
      <c r="X916" s="37"/>
      <c r="Y916" s="38">
        <f t="shared" si="55"/>
        <v>73867.319999999992</v>
      </c>
      <c r="Z916" s="38">
        <f t="shared" si="56"/>
        <v>76674.278160000002</v>
      </c>
      <c r="AA916" s="37"/>
      <c r="AB916" s="32" t="s">
        <v>84</v>
      </c>
      <c r="AC916" s="37" t="s">
        <v>246</v>
      </c>
      <c r="AD916" s="36" t="s">
        <v>120</v>
      </c>
      <c r="AE916" s="37"/>
      <c r="AF916" s="35" t="s">
        <v>144</v>
      </c>
      <c r="AG916" s="35" t="s">
        <v>1334</v>
      </c>
      <c r="AH916" s="26" t="s">
        <v>314</v>
      </c>
      <c r="AI916" s="36" t="s">
        <v>141</v>
      </c>
    </row>
    <row r="917" spans="1:35" s="34" customFormat="1" ht="38.25" customHeight="1" x14ac:dyDescent="0.25">
      <c r="A917" s="37">
        <v>45</v>
      </c>
      <c r="B917" s="55" t="s">
        <v>345</v>
      </c>
      <c r="C917" s="55" t="s">
        <v>346</v>
      </c>
      <c r="D917" s="37"/>
      <c r="E917" s="26" t="s">
        <v>713</v>
      </c>
      <c r="F917" s="37"/>
      <c r="G917" s="56">
        <v>796</v>
      </c>
      <c r="H917" s="56" t="s">
        <v>231</v>
      </c>
      <c r="I917" s="27" t="s">
        <v>139</v>
      </c>
      <c r="J917" s="37"/>
      <c r="K917" s="37">
        <v>5179.1433999999999</v>
      </c>
      <c r="L917" s="37">
        <v>5179.1433999999999</v>
      </c>
      <c r="M917" s="37">
        <v>5179.1433999999999</v>
      </c>
      <c r="N917" s="37">
        <v>5179.1433999999999</v>
      </c>
      <c r="O917" s="37">
        <v>5179.1433999999999</v>
      </c>
      <c r="P917" s="37">
        <v>5179.1433999999999</v>
      </c>
      <c r="Q917" s="37">
        <v>5179.1433999999999</v>
      </c>
      <c r="R917" s="37">
        <v>5179.1433999999999</v>
      </c>
      <c r="S917" s="37">
        <v>5179.1433999999999</v>
      </c>
      <c r="T917" s="37">
        <v>5179.1433999999999</v>
      </c>
      <c r="U917" s="37">
        <v>5179.1433999999999</v>
      </c>
      <c r="V917" s="37">
        <v>5179.1433999999999</v>
      </c>
      <c r="W917" s="29">
        <f t="shared" si="46"/>
        <v>62149.720800000003</v>
      </c>
      <c r="X917" s="37"/>
      <c r="Y917" s="38">
        <f t="shared" si="55"/>
        <v>62149.720800000003</v>
      </c>
      <c r="Z917" s="38">
        <f t="shared" si="56"/>
        <v>64511.410190400005</v>
      </c>
      <c r="AA917" s="37"/>
      <c r="AB917" s="32" t="s">
        <v>84</v>
      </c>
      <c r="AC917" s="37" t="s">
        <v>246</v>
      </c>
      <c r="AD917" s="27" t="s">
        <v>120</v>
      </c>
      <c r="AE917" s="37"/>
      <c r="AF917" s="25" t="s">
        <v>144</v>
      </c>
      <c r="AG917" s="25" t="s">
        <v>1334</v>
      </c>
      <c r="AH917" s="26" t="s">
        <v>314</v>
      </c>
      <c r="AI917" s="27" t="s">
        <v>141</v>
      </c>
    </row>
    <row r="918" spans="1:35" s="34" customFormat="1" ht="38.25" customHeight="1" x14ac:dyDescent="0.25">
      <c r="A918" s="37">
        <v>46</v>
      </c>
      <c r="B918" s="55" t="s">
        <v>345</v>
      </c>
      <c r="C918" s="55" t="s">
        <v>346</v>
      </c>
      <c r="D918" s="37"/>
      <c r="E918" s="26" t="s">
        <v>707</v>
      </c>
      <c r="F918" s="37"/>
      <c r="G918" s="56">
        <v>796</v>
      </c>
      <c r="H918" s="56" t="s">
        <v>231</v>
      </c>
      <c r="I918" s="27" t="s">
        <v>139</v>
      </c>
      <c r="J918" s="37"/>
      <c r="K918" s="37"/>
      <c r="L918" s="37"/>
      <c r="M918" s="37"/>
      <c r="N918" s="37"/>
      <c r="O918" s="37"/>
      <c r="P918" s="37"/>
      <c r="Q918" s="37"/>
      <c r="R918" s="37">
        <v>12717</v>
      </c>
      <c r="S918" s="37"/>
      <c r="T918" s="37"/>
      <c r="U918" s="37"/>
      <c r="V918" s="37"/>
      <c r="W918" s="29">
        <f t="shared" si="46"/>
        <v>12717</v>
      </c>
      <c r="X918" s="37"/>
      <c r="Y918" s="38">
        <f t="shared" si="55"/>
        <v>12717</v>
      </c>
      <c r="Z918" s="38">
        <f t="shared" si="56"/>
        <v>13200.246000000001</v>
      </c>
      <c r="AA918" s="37"/>
      <c r="AB918" s="32" t="s">
        <v>86</v>
      </c>
      <c r="AC918" s="37" t="s">
        <v>246</v>
      </c>
      <c r="AD918" s="27" t="s">
        <v>120</v>
      </c>
      <c r="AE918" s="37"/>
      <c r="AF918" s="25" t="s">
        <v>144</v>
      </c>
      <c r="AG918" s="25" t="s">
        <v>1335</v>
      </c>
      <c r="AH918" s="26" t="s">
        <v>315</v>
      </c>
      <c r="AI918" s="27" t="s">
        <v>141</v>
      </c>
    </row>
    <row r="919" spans="1:35" s="34" customFormat="1" ht="38.25" customHeight="1" x14ac:dyDescent="0.25">
      <c r="A919" s="37">
        <v>46</v>
      </c>
      <c r="B919" s="55" t="s">
        <v>345</v>
      </c>
      <c r="C919" s="55" t="s">
        <v>346</v>
      </c>
      <c r="D919" s="37"/>
      <c r="E919" s="26" t="s">
        <v>708</v>
      </c>
      <c r="F919" s="37"/>
      <c r="G919" s="56">
        <v>796</v>
      </c>
      <c r="H919" s="56" t="s">
        <v>231</v>
      </c>
      <c r="I919" s="36" t="s">
        <v>139</v>
      </c>
      <c r="J919" s="37"/>
      <c r="K919" s="37">
        <v>898.43089999999995</v>
      </c>
      <c r="L919" s="37">
        <v>898.43089999999995</v>
      </c>
      <c r="M919" s="37">
        <v>898.43089999999995</v>
      </c>
      <c r="N919" s="37">
        <v>898.43089999999995</v>
      </c>
      <c r="O919" s="37">
        <v>898.43089999999995</v>
      </c>
      <c r="P919" s="37">
        <v>898.43089999999995</v>
      </c>
      <c r="Q919" s="37">
        <v>898.43089999999995</v>
      </c>
      <c r="R919" s="37">
        <v>898.43089999999995</v>
      </c>
      <c r="S919" s="37">
        <v>898.43089999999995</v>
      </c>
      <c r="T919" s="37">
        <v>898.43089999999995</v>
      </c>
      <c r="U919" s="37">
        <v>898.43089999999995</v>
      </c>
      <c r="V919" s="37">
        <v>898.43089999999995</v>
      </c>
      <c r="W919" s="29">
        <f t="shared" si="46"/>
        <v>10781.1708</v>
      </c>
      <c r="X919" s="37"/>
      <c r="Y919" s="38">
        <f t="shared" si="55"/>
        <v>10781.1708</v>
      </c>
      <c r="Z919" s="38">
        <f t="shared" si="56"/>
        <v>11190.855290400001</v>
      </c>
      <c r="AA919" s="37"/>
      <c r="AB919" s="32" t="s">
        <v>86</v>
      </c>
      <c r="AC919" s="37" t="s">
        <v>246</v>
      </c>
      <c r="AD919" s="27" t="s">
        <v>120</v>
      </c>
      <c r="AE919" s="37"/>
      <c r="AF919" s="35" t="s">
        <v>144</v>
      </c>
      <c r="AG919" s="35" t="s">
        <v>1335</v>
      </c>
      <c r="AH919" s="26" t="s">
        <v>315</v>
      </c>
      <c r="AI919" s="36" t="s">
        <v>141</v>
      </c>
    </row>
    <row r="920" spans="1:35" s="34" customFormat="1" ht="38.25" customHeight="1" x14ac:dyDescent="0.25">
      <c r="A920" s="37">
        <v>47</v>
      </c>
      <c r="B920" s="55" t="s">
        <v>347</v>
      </c>
      <c r="C920" s="55" t="s">
        <v>348</v>
      </c>
      <c r="D920" s="37"/>
      <c r="E920" s="26" t="s">
        <v>296</v>
      </c>
      <c r="F920" s="37"/>
      <c r="G920" s="56">
        <v>796</v>
      </c>
      <c r="H920" s="56" t="s">
        <v>231</v>
      </c>
      <c r="I920" s="27" t="s">
        <v>139</v>
      </c>
      <c r="J920" s="37"/>
      <c r="K920" s="37"/>
      <c r="L920" s="37"/>
      <c r="M920" s="37">
        <v>6900</v>
      </c>
      <c r="N920" s="37">
        <v>4800</v>
      </c>
      <c r="O920" s="37">
        <v>11000</v>
      </c>
      <c r="P920" s="37">
        <v>6900</v>
      </c>
      <c r="Q920" s="37">
        <v>6900</v>
      </c>
      <c r="R920" s="37">
        <v>6900</v>
      </c>
      <c r="S920" s="37"/>
      <c r="T920" s="37"/>
      <c r="U920" s="37"/>
      <c r="V920" s="37"/>
      <c r="W920" s="29">
        <f t="shared" si="46"/>
        <v>43400</v>
      </c>
      <c r="X920" s="37"/>
      <c r="Y920" s="38">
        <f>W920</f>
        <v>43400</v>
      </c>
      <c r="Z920" s="38">
        <f>Y920</f>
        <v>43400</v>
      </c>
      <c r="AA920" s="37"/>
      <c r="AB920" s="32" t="s">
        <v>82</v>
      </c>
      <c r="AC920" s="37" t="s">
        <v>246</v>
      </c>
      <c r="AD920" s="27" t="s">
        <v>120</v>
      </c>
      <c r="AE920" s="37"/>
      <c r="AF920" s="25" t="s">
        <v>144</v>
      </c>
      <c r="AG920" s="35" t="s">
        <v>1336</v>
      </c>
      <c r="AH920" s="26" t="s">
        <v>316</v>
      </c>
      <c r="AI920" s="27" t="s">
        <v>141</v>
      </c>
    </row>
    <row r="921" spans="1:35" s="34" customFormat="1" ht="38.25" customHeight="1" x14ac:dyDescent="0.25">
      <c r="A921" s="37">
        <v>48</v>
      </c>
      <c r="B921" s="55" t="s">
        <v>349</v>
      </c>
      <c r="C921" s="55" t="s">
        <v>350</v>
      </c>
      <c r="D921" s="37"/>
      <c r="E921" s="26" t="s">
        <v>297</v>
      </c>
      <c r="F921" s="37"/>
      <c r="G921" s="56">
        <v>796</v>
      </c>
      <c r="H921" s="56" t="s">
        <v>231</v>
      </c>
      <c r="I921" s="27" t="s">
        <v>139</v>
      </c>
      <c r="J921" s="37"/>
      <c r="K921" s="37">
        <v>5757.02</v>
      </c>
      <c r="L921" s="37">
        <v>5757.02</v>
      </c>
      <c r="M921" s="37">
        <v>5757.02</v>
      </c>
      <c r="N921" s="37">
        <v>5757.02</v>
      </c>
      <c r="O921" s="37">
        <v>5757.02</v>
      </c>
      <c r="P921" s="37">
        <v>5757.02</v>
      </c>
      <c r="Q921" s="37">
        <v>5757.02</v>
      </c>
      <c r="R921" s="37">
        <v>5757.02</v>
      </c>
      <c r="S921" s="37">
        <v>5757.02</v>
      </c>
      <c r="T921" s="37">
        <v>5757.02</v>
      </c>
      <c r="U921" s="37">
        <v>5757.02</v>
      </c>
      <c r="V921" s="37">
        <v>5757.02</v>
      </c>
      <c r="W921" s="29">
        <f t="shared" si="46"/>
        <v>69084.24000000002</v>
      </c>
      <c r="X921" s="37"/>
      <c r="Y921" s="38">
        <f>W921</f>
        <v>69084.24000000002</v>
      </c>
      <c r="Z921" s="38">
        <f>Y921*1.038</f>
        <v>71709.441120000018</v>
      </c>
      <c r="AA921" s="37"/>
      <c r="AB921" s="32" t="s">
        <v>72</v>
      </c>
      <c r="AC921" s="37" t="s">
        <v>246</v>
      </c>
      <c r="AD921" s="27" t="s">
        <v>120</v>
      </c>
      <c r="AE921" s="37"/>
      <c r="AF921" s="25" t="s">
        <v>144</v>
      </c>
      <c r="AG921" s="35" t="s">
        <v>703</v>
      </c>
      <c r="AH921" s="26" t="s">
        <v>317</v>
      </c>
      <c r="AI921" s="27" t="s">
        <v>141</v>
      </c>
    </row>
    <row r="922" spans="1:35" s="34" customFormat="1" ht="38.25" customHeight="1" x14ac:dyDescent="0.25">
      <c r="A922" s="37">
        <v>48</v>
      </c>
      <c r="B922" s="55" t="s">
        <v>351</v>
      </c>
      <c r="C922" s="55" t="s">
        <v>352</v>
      </c>
      <c r="D922" s="37"/>
      <c r="E922" s="26" t="s">
        <v>298</v>
      </c>
      <c r="F922" s="37"/>
      <c r="G922" s="56">
        <v>796</v>
      </c>
      <c r="H922" s="56" t="s">
        <v>231</v>
      </c>
      <c r="I922" s="27" t="s">
        <v>139</v>
      </c>
      <c r="J922" s="37"/>
      <c r="K922" s="37"/>
      <c r="L922" s="37"/>
      <c r="M922" s="37"/>
      <c r="N922" s="37"/>
      <c r="O922" s="37">
        <v>336</v>
      </c>
      <c r="P922" s="37">
        <v>336</v>
      </c>
      <c r="Q922" s="37">
        <v>336</v>
      </c>
      <c r="R922" s="37"/>
      <c r="S922" s="37"/>
      <c r="T922" s="37"/>
      <c r="U922" s="37"/>
      <c r="V922" s="37"/>
      <c r="W922" s="29">
        <f t="shared" si="46"/>
        <v>1008</v>
      </c>
      <c r="X922" s="37"/>
      <c r="Y922" s="38">
        <f>'[28]Расчет НМЦД'!$M$12</f>
        <v>196.96</v>
      </c>
      <c r="Z922" s="38">
        <f>Y922*W922*1.038</f>
        <v>206080.03584000003</v>
      </c>
      <c r="AA922" s="37"/>
      <c r="AB922" s="32" t="s">
        <v>72</v>
      </c>
      <c r="AC922" s="37" t="s">
        <v>246</v>
      </c>
      <c r="AD922" s="27" t="s">
        <v>120</v>
      </c>
      <c r="AE922" s="37"/>
      <c r="AF922" s="25" t="s">
        <v>144</v>
      </c>
      <c r="AG922" s="25" t="s">
        <v>703</v>
      </c>
      <c r="AH922" s="26" t="s">
        <v>317</v>
      </c>
      <c r="AI922" s="27" t="s">
        <v>141</v>
      </c>
    </row>
    <row r="923" spans="1:35" s="34" customFormat="1" ht="38.25" customHeight="1" x14ac:dyDescent="0.25">
      <c r="A923" s="37">
        <v>49</v>
      </c>
      <c r="B923" s="55" t="s">
        <v>353</v>
      </c>
      <c r="C923" s="55" t="s">
        <v>354</v>
      </c>
      <c r="D923" s="37"/>
      <c r="E923" s="26" t="s">
        <v>299</v>
      </c>
      <c r="F923" s="37"/>
      <c r="G923" s="56">
        <v>796</v>
      </c>
      <c r="H923" s="56" t="s">
        <v>231</v>
      </c>
      <c r="I923" s="27" t="s">
        <v>139</v>
      </c>
      <c r="J923" s="37"/>
      <c r="K923" s="85"/>
      <c r="M923" s="85"/>
      <c r="N923" s="85">
        <v>11008.004999999999</v>
      </c>
      <c r="O923" s="85"/>
      <c r="P923" s="85"/>
      <c r="R923" s="37"/>
      <c r="S923" s="37">
        <v>11008.004999999999</v>
      </c>
      <c r="T923" s="37"/>
      <c r="U923" s="37"/>
      <c r="V923" s="37"/>
      <c r="W923" s="29">
        <f t="shared" si="46"/>
        <v>22016.01</v>
      </c>
      <c r="X923" s="37"/>
      <c r="Y923" s="38">
        <f>W923</f>
        <v>22016.01</v>
      </c>
      <c r="Z923" s="38">
        <f>Y923</f>
        <v>22016.01</v>
      </c>
      <c r="AA923" s="37"/>
      <c r="AB923" s="32" t="s">
        <v>72</v>
      </c>
      <c r="AC923" s="37" t="s">
        <v>246</v>
      </c>
      <c r="AD923" s="27" t="s">
        <v>120</v>
      </c>
      <c r="AE923" s="37"/>
      <c r="AF923" s="25" t="s">
        <v>144</v>
      </c>
      <c r="AG923" s="25" t="s">
        <v>700</v>
      </c>
      <c r="AH923" s="26" t="s">
        <v>318</v>
      </c>
      <c r="AI923" s="27" t="s">
        <v>141</v>
      </c>
    </row>
    <row r="924" spans="1:35" s="34" customFormat="1" ht="38.25" customHeight="1" x14ac:dyDescent="0.25">
      <c r="A924" s="37">
        <v>50</v>
      </c>
      <c r="B924" s="55" t="s">
        <v>571</v>
      </c>
      <c r="C924" s="55" t="s">
        <v>570</v>
      </c>
      <c r="D924" s="37"/>
      <c r="E924" s="26" t="s">
        <v>443</v>
      </c>
      <c r="F924" s="37"/>
      <c r="G924" s="56">
        <v>796</v>
      </c>
      <c r="H924" s="56" t="s">
        <v>231</v>
      </c>
      <c r="I924" s="27" t="s">
        <v>139</v>
      </c>
      <c r="J924" s="37"/>
      <c r="K924" s="37"/>
      <c r="L924" s="37"/>
      <c r="M924" s="37"/>
      <c r="N924" s="37"/>
      <c r="O924" s="37"/>
      <c r="P924" s="37">
        <f>'[29]Расчет НМЦД'!$M$12*1.038</f>
        <v>2686.2505799999999</v>
      </c>
      <c r="Q924" s="37">
        <f>'[29]Расчет НМЦД'!$M$13*1.038</f>
        <v>2341.5411600000002</v>
      </c>
      <c r="R924" s="37"/>
      <c r="S924" s="37"/>
      <c r="T924" s="37"/>
      <c r="U924" s="37">
        <f>'[29]Расчет НМЦД'!$M$14*1.038</f>
        <v>3098.4196199999997</v>
      </c>
      <c r="V924" s="37"/>
      <c r="W924" s="29">
        <f>SUBTOTAL(9,K924:V924)</f>
        <v>8126.2113600000002</v>
      </c>
      <c r="X924" s="37"/>
      <c r="Y924" s="38">
        <f>W924</f>
        <v>8126.2113600000002</v>
      </c>
      <c r="Z924" s="38">
        <f>Y924</f>
        <v>8126.2113600000002</v>
      </c>
      <c r="AA924" s="37"/>
      <c r="AB924" s="32" t="s">
        <v>78</v>
      </c>
      <c r="AC924" s="37" t="s">
        <v>246</v>
      </c>
      <c r="AD924" s="27" t="s">
        <v>120</v>
      </c>
      <c r="AE924" s="37"/>
      <c r="AF924" s="35" t="s">
        <v>144</v>
      </c>
      <c r="AG924" s="25" t="s">
        <v>694</v>
      </c>
      <c r="AH924" s="26" t="s">
        <v>319</v>
      </c>
      <c r="AI924" s="27" t="s">
        <v>141</v>
      </c>
    </row>
    <row r="925" spans="1:35" s="34" customFormat="1" ht="38.25" customHeight="1" x14ac:dyDescent="0.25">
      <c r="A925" s="37">
        <v>51</v>
      </c>
      <c r="B925" s="55" t="s">
        <v>353</v>
      </c>
      <c r="C925" s="55" t="s">
        <v>354</v>
      </c>
      <c r="D925" s="37"/>
      <c r="E925" s="61" t="s">
        <v>546</v>
      </c>
      <c r="F925" s="37"/>
      <c r="G925" s="56">
        <v>796</v>
      </c>
      <c r="H925" s="56" t="s">
        <v>231</v>
      </c>
      <c r="I925" s="27" t="s">
        <v>139</v>
      </c>
      <c r="J925" s="37"/>
      <c r="K925" s="37"/>
      <c r="L925" s="37"/>
      <c r="M925" s="37"/>
      <c r="N925" s="37"/>
      <c r="O925" s="37"/>
      <c r="P925" s="37">
        <f>'[30]Расчет НМЦД'!$M$12</f>
        <v>2766.29</v>
      </c>
      <c r="Q925" s="37">
        <f>'[30]Расчет НМЦД'!$M$13</f>
        <v>2593.41</v>
      </c>
      <c r="R925" s="37"/>
      <c r="S925" s="37"/>
      <c r="T925" s="37"/>
      <c r="U925" s="37">
        <f>'[30]Расчет НМЦД'!$M$14</f>
        <v>4900.22</v>
      </c>
      <c r="V925" s="37"/>
      <c r="W925" s="29">
        <v>10259.92</v>
      </c>
      <c r="X925" s="37"/>
      <c r="Y925" s="38">
        <f t="shared" ref="Y925:Y929" si="57">W925</f>
        <v>10259.92</v>
      </c>
      <c r="Z925" s="38">
        <f>Y925</f>
        <v>10259.92</v>
      </c>
      <c r="AA925" s="37"/>
      <c r="AB925" s="32" t="s">
        <v>72</v>
      </c>
      <c r="AC925" s="37" t="s">
        <v>246</v>
      </c>
      <c r="AD925" s="27" t="s">
        <v>120</v>
      </c>
      <c r="AE925" s="37"/>
      <c r="AF925" s="35" t="s">
        <v>144</v>
      </c>
      <c r="AG925" s="25" t="s">
        <v>1337</v>
      </c>
      <c r="AH925" s="26" t="s">
        <v>546</v>
      </c>
      <c r="AI925" s="27" t="s">
        <v>141</v>
      </c>
    </row>
    <row r="926" spans="1:35" s="34" customFormat="1" ht="42.75" customHeight="1" x14ac:dyDescent="0.25">
      <c r="A926" s="37">
        <v>52</v>
      </c>
      <c r="B926" s="54" t="s">
        <v>385</v>
      </c>
      <c r="C926" s="55" t="s">
        <v>554</v>
      </c>
      <c r="D926" s="37"/>
      <c r="E926" s="77" t="s">
        <v>1421</v>
      </c>
      <c r="F926" s="37"/>
      <c r="G926" s="56">
        <v>796</v>
      </c>
      <c r="H926" s="56" t="s">
        <v>231</v>
      </c>
      <c r="I926" s="27" t="s">
        <v>139</v>
      </c>
      <c r="J926" s="37"/>
      <c r="K926" s="37"/>
      <c r="L926" s="37"/>
      <c r="M926" s="37"/>
      <c r="N926" s="37"/>
      <c r="O926" s="37">
        <f>'[31]Расчет НМЦД'!$M$12</f>
        <v>87873.22</v>
      </c>
      <c r="P926" s="37"/>
      <c r="Q926" s="37"/>
      <c r="R926" s="37"/>
      <c r="S926" s="37"/>
      <c r="T926" s="37"/>
      <c r="U926" s="37"/>
      <c r="V926" s="37">
        <f>'[31]Расчет НМЦД'!$M$12</f>
        <v>87873.22</v>
      </c>
      <c r="W926" s="57">
        <f>SUM(K926:V926)</f>
        <v>175746.44</v>
      </c>
      <c r="X926" s="37"/>
      <c r="Y926" s="38">
        <f t="shared" si="57"/>
        <v>175746.44</v>
      </c>
      <c r="Z926" s="38">
        <f>Y926*1.038</f>
        <v>182424.80472000001</v>
      </c>
      <c r="AA926" s="37"/>
      <c r="AB926" s="32" t="s">
        <v>72</v>
      </c>
      <c r="AC926" s="37" t="s">
        <v>246</v>
      </c>
      <c r="AD926" s="27" t="s">
        <v>120</v>
      </c>
      <c r="AE926" s="37"/>
      <c r="AF926" s="35" t="s">
        <v>144</v>
      </c>
      <c r="AG926" s="25" t="s">
        <v>1403</v>
      </c>
      <c r="AH926" s="58" t="s">
        <v>1421</v>
      </c>
      <c r="AI926" s="27" t="s">
        <v>141</v>
      </c>
    </row>
    <row r="927" spans="1:35" s="42" customFormat="1" ht="42.75" customHeight="1" x14ac:dyDescent="0.25">
      <c r="A927" s="37">
        <v>53</v>
      </c>
      <c r="B927" s="54" t="s">
        <v>385</v>
      </c>
      <c r="C927" s="55" t="s">
        <v>554</v>
      </c>
      <c r="D927" s="37"/>
      <c r="E927" s="61" t="s">
        <v>553</v>
      </c>
      <c r="F927" s="37"/>
      <c r="G927" s="56">
        <v>796</v>
      </c>
      <c r="H927" s="56" t="s">
        <v>231</v>
      </c>
      <c r="I927" s="27" t="s">
        <v>139</v>
      </c>
      <c r="J927" s="37"/>
      <c r="K927" s="37"/>
      <c r="L927" s="37"/>
      <c r="M927" s="37"/>
      <c r="N927" s="37"/>
      <c r="O927" s="37"/>
      <c r="P927" s="37"/>
      <c r="Q927" s="37"/>
      <c r="R927" s="37"/>
      <c r="S927" s="37">
        <v>60316</v>
      </c>
      <c r="T927" s="37"/>
      <c r="U927" s="37"/>
      <c r="V927" s="37"/>
      <c r="W927" s="57">
        <f>S927</f>
        <v>60316</v>
      </c>
      <c r="X927" s="37"/>
      <c r="Y927" s="38">
        <v>60316</v>
      </c>
      <c r="Z927" s="38">
        <v>62608.008000000002</v>
      </c>
      <c r="AA927" s="37"/>
      <c r="AB927" s="32" t="s">
        <v>72</v>
      </c>
      <c r="AC927" s="37" t="s">
        <v>246</v>
      </c>
      <c r="AD927" s="27" t="s">
        <v>120</v>
      </c>
      <c r="AE927" s="37"/>
      <c r="AF927" s="35" t="s">
        <v>144</v>
      </c>
      <c r="AG927" s="25" t="s">
        <v>1338</v>
      </c>
      <c r="AH927" s="58" t="s">
        <v>553</v>
      </c>
      <c r="AI927" s="27" t="s">
        <v>141</v>
      </c>
    </row>
    <row r="928" spans="1:35" s="43" customFormat="1" ht="42.75" customHeight="1" x14ac:dyDescent="0.25">
      <c r="A928" s="37">
        <v>54</v>
      </c>
      <c r="B928" s="54" t="s">
        <v>385</v>
      </c>
      <c r="C928" s="55" t="s">
        <v>554</v>
      </c>
      <c r="D928" s="37"/>
      <c r="E928" s="61" t="s">
        <v>552</v>
      </c>
      <c r="F928" s="37"/>
      <c r="G928" s="56">
        <v>796</v>
      </c>
      <c r="H928" s="56" t="s">
        <v>231</v>
      </c>
      <c r="I928" s="27" t="s">
        <v>139</v>
      </c>
      <c r="J928" s="37"/>
      <c r="K928" s="37">
        <v>1270</v>
      </c>
      <c r="L928" s="37">
        <v>1270</v>
      </c>
      <c r="M928" s="37">
        <v>1270</v>
      </c>
      <c r="N928" s="37">
        <v>1270</v>
      </c>
      <c r="O928" s="37">
        <v>1270</v>
      </c>
      <c r="P928" s="37">
        <v>1270</v>
      </c>
      <c r="Q928" s="37">
        <v>1270</v>
      </c>
      <c r="R928" s="37">
        <v>1270</v>
      </c>
      <c r="S928" s="37">
        <v>1270</v>
      </c>
      <c r="T928" s="37">
        <v>1270</v>
      </c>
      <c r="U928" s="37">
        <v>1270</v>
      </c>
      <c r="V928" s="37">
        <v>1270</v>
      </c>
      <c r="W928" s="57">
        <f>SUM(K928:V928)</f>
        <v>15240</v>
      </c>
      <c r="X928" s="37"/>
      <c r="Y928" s="38">
        <f t="shared" si="57"/>
        <v>15240</v>
      </c>
      <c r="Z928" s="38">
        <f t="shared" ref="Z928:Z931" si="58">Y928</f>
        <v>15240</v>
      </c>
      <c r="AA928" s="37"/>
      <c r="AB928" s="32" t="s">
        <v>86</v>
      </c>
      <c r="AC928" s="37" t="s">
        <v>246</v>
      </c>
      <c r="AD928" s="27" t="s">
        <v>120</v>
      </c>
      <c r="AE928" s="37"/>
      <c r="AF928" s="35" t="s">
        <v>144</v>
      </c>
      <c r="AG928" s="25" t="s">
        <v>1339</v>
      </c>
      <c r="AH928" s="58" t="s">
        <v>556</v>
      </c>
      <c r="AI928" s="27" t="s">
        <v>141</v>
      </c>
    </row>
    <row r="929" spans="1:35" s="42" customFormat="1" ht="42.75" customHeight="1" x14ac:dyDescent="0.25">
      <c r="A929" s="37">
        <v>55</v>
      </c>
      <c r="B929" s="106" t="s">
        <v>261</v>
      </c>
      <c r="C929" s="106" t="s">
        <v>704</v>
      </c>
      <c r="D929" s="37"/>
      <c r="E929" s="61" t="s">
        <v>702</v>
      </c>
      <c r="F929" s="37"/>
      <c r="G929" s="56">
        <v>839</v>
      </c>
      <c r="H929" s="56" t="s">
        <v>1419</v>
      </c>
      <c r="I929" s="36" t="s">
        <v>139</v>
      </c>
      <c r="J929" s="37"/>
      <c r="K929" s="37"/>
      <c r="L929" s="37"/>
      <c r="M929" s="37"/>
      <c r="N929" s="37">
        <v>1</v>
      </c>
      <c r="O929" s="37"/>
      <c r="P929" s="37"/>
      <c r="Q929" s="37"/>
      <c r="R929" s="37"/>
      <c r="S929" s="37"/>
      <c r="T929" s="37"/>
      <c r="U929" s="37"/>
      <c r="V929" s="37">
        <v>1</v>
      </c>
      <c r="W929" s="57">
        <f>'[32]Расчет НМЦД'!$M$20</f>
        <v>413383.5</v>
      </c>
      <c r="X929" s="37"/>
      <c r="Y929" s="38">
        <f t="shared" si="57"/>
        <v>413383.5</v>
      </c>
      <c r="Z929" s="38">
        <f t="shared" si="58"/>
        <v>413383.5</v>
      </c>
      <c r="AA929" s="37"/>
      <c r="AB929" s="32" t="s">
        <v>87</v>
      </c>
      <c r="AC929" s="37" t="s">
        <v>142</v>
      </c>
      <c r="AD929" s="36" t="s">
        <v>120</v>
      </c>
      <c r="AE929" s="37"/>
      <c r="AF929" s="35" t="s">
        <v>144</v>
      </c>
      <c r="AG929" s="25" t="s">
        <v>1340</v>
      </c>
      <c r="AH929" s="58" t="s">
        <v>702</v>
      </c>
      <c r="AI929" s="27" t="s">
        <v>141</v>
      </c>
    </row>
    <row r="930" spans="1:35" s="42" customFormat="1" ht="50.25" customHeight="1" x14ac:dyDescent="0.25">
      <c r="A930" s="37">
        <v>56</v>
      </c>
      <c r="B930" s="54" t="s">
        <v>175</v>
      </c>
      <c r="C930" s="55" t="s">
        <v>175</v>
      </c>
      <c r="D930" s="37"/>
      <c r="E930" s="61" t="s">
        <v>701</v>
      </c>
      <c r="F930" s="37"/>
      <c r="G930" s="56">
        <v>839</v>
      </c>
      <c r="H930" s="56" t="s">
        <v>1419</v>
      </c>
      <c r="I930" s="27" t="s">
        <v>139</v>
      </c>
      <c r="J930" s="37"/>
      <c r="K930" s="37"/>
      <c r="L930" s="37"/>
      <c r="M930" s="37"/>
      <c r="N930" s="37">
        <v>1</v>
      </c>
      <c r="O930" s="37"/>
      <c r="P930" s="37"/>
      <c r="Q930" s="37"/>
      <c r="R930" s="37"/>
      <c r="S930" s="37"/>
      <c r="T930" s="37"/>
      <c r="U930" s="37"/>
      <c r="V930" s="37">
        <v>1</v>
      </c>
      <c r="W930" s="47">
        <f>'[33]Расчет НМЦД'!$M$18</f>
        <v>142107.39000000001</v>
      </c>
      <c r="X930" s="37"/>
      <c r="Y930" s="38">
        <f>W930*V930</f>
        <v>142107.39000000001</v>
      </c>
      <c r="Z930" s="38">
        <f t="shared" si="58"/>
        <v>142107.39000000001</v>
      </c>
      <c r="AA930" s="37"/>
      <c r="AB930" s="32" t="s">
        <v>87</v>
      </c>
      <c r="AC930" s="37" t="s">
        <v>142</v>
      </c>
      <c r="AD930" s="36" t="s">
        <v>120</v>
      </c>
      <c r="AE930" s="37"/>
      <c r="AF930" s="35" t="s">
        <v>144</v>
      </c>
      <c r="AG930" s="25" t="s">
        <v>1341</v>
      </c>
      <c r="AH930" s="58" t="s">
        <v>701</v>
      </c>
      <c r="AI930" s="27" t="s">
        <v>141</v>
      </c>
    </row>
    <row r="931" spans="1:35" s="43" customFormat="1" ht="42.75" customHeight="1" x14ac:dyDescent="0.25">
      <c r="A931" s="37">
        <v>57</v>
      </c>
      <c r="B931" s="54" t="s">
        <v>693</v>
      </c>
      <c r="C931" s="55" t="s">
        <v>355</v>
      </c>
      <c r="D931" s="37"/>
      <c r="E931" s="61" t="s">
        <v>692</v>
      </c>
      <c r="F931" s="37"/>
      <c r="G931" s="56">
        <v>796</v>
      </c>
      <c r="H931" s="56" t="s">
        <v>231</v>
      </c>
      <c r="I931" s="27" t="s">
        <v>139</v>
      </c>
      <c r="J931" s="37"/>
      <c r="K931" s="37">
        <v>1</v>
      </c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57">
        <v>1693029.66</v>
      </c>
      <c r="X931" s="37"/>
      <c r="Y931" s="38">
        <f>W931</f>
        <v>1693029.66</v>
      </c>
      <c r="Z931" s="38">
        <f t="shared" si="58"/>
        <v>1693029.66</v>
      </c>
      <c r="AA931" s="37"/>
      <c r="AB931" s="32" t="s">
        <v>695</v>
      </c>
      <c r="AC931" s="37" t="s">
        <v>246</v>
      </c>
      <c r="AD931" s="36" t="s">
        <v>120</v>
      </c>
      <c r="AE931" s="37"/>
      <c r="AF931" s="35" t="s">
        <v>144</v>
      </c>
      <c r="AG931" s="25" t="s">
        <v>1342</v>
      </c>
      <c r="AH931" s="58" t="s">
        <v>692</v>
      </c>
      <c r="AI931" s="27" t="s">
        <v>141</v>
      </c>
    </row>
    <row r="932" spans="1:35" s="43" customFormat="1" ht="42.75" customHeight="1" x14ac:dyDescent="0.25">
      <c r="A932" s="41">
        <v>58</v>
      </c>
      <c r="B932" s="54" t="s">
        <v>1413</v>
      </c>
      <c r="C932" s="55" t="s">
        <v>1413</v>
      </c>
      <c r="D932" s="37"/>
      <c r="E932" s="61" t="s">
        <v>1367</v>
      </c>
      <c r="F932" s="37"/>
      <c r="G932" s="56">
        <v>796</v>
      </c>
      <c r="H932" s="56" t="s">
        <v>231</v>
      </c>
      <c r="I932" s="36" t="s">
        <v>139</v>
      </c>
      <c r="J932" s="37"/>
      <c r="K932" s="37"/>
      <c r="L932" s="37"/>
      <c r="M932" s="37">
        <v>16</v>
      </c>
      <c r="N932" s="37"/>
      <c r="O932" s="37"/>
      <c r="P932" s="37"/>
      <c r="Q932" s="37"/>
      <c r="R932" s="37"/>
      <c r="S932" s="37"/>
      <c r="T932" s="37"/>
      <c r="U932" s="37"/>
      <c r="V932" s="37"/>
      <c r="W932" s="37">
        <v>16</v>
      </c>
      <c r="X932" s="37"/>
      <c r="Y932" s="57">
        <v>3266.37</v>
      </c>
      <c r="Z932" s="38">
        <f>Y932*W932*1.038</f>
        <v>54247.872960000001</v>
      </c>
      <c r="AA932" s="37"/>
      <c r="AB932" s="32"/>
      <c r="AC932" s="37" t="s">
        <v>142</v>
      </c>
      <c r="AD932" s="36" t="s">
        <v>120</v>
      </c>
      <c r="AE932" s="37"/>
      <c r="AF932" s="35" t="s">
        <v>144</v>
      </c>
      <c r="AG932" s="35" t="s">
        <v>1343</v>
      </c>
      <c r="AH932" s="58" t="s">
        <v>1361</v>
      </c>
      <c r="AI932" s="27" t="s">
        <v>141</v>
      </c>
    </row>
    <row r="933" spans="1:35" s="43" customFormat="1" ht="42.75" customHeight="1" x14ac:dyDescent="0.25">
      <c r="A933" s="41">
        <v>58</v>
      </c>
      <c r="B933" s="54" t="s">
        <v>1413</v>
      </c>
      <c r="C933" s="55" t="s">
        <v>1413</v>
      </c>
      <c r="D933" s="37"/>
      <c r="E933" s="61" t="s">
        <v>1368</v>
      </c>
      <c r="F933" s="37"/>
      <c r="G933" s="56">
        <v>796</v>
      </c>
      <c r="H933" s="56" t="s">
        <v>231</v>
      </c>
      <c r="I933" s="36" t="s">
        <v>139</v>
      </c>
      <c r="J933" s="37"/>
      <c r="K933" s="37"/>
      <c r="L933" s="37"/>
      <c r="M933" s="37">
        <v>38</v>
      </c>
      <c r="N933" s="37"/>
      <c r="O933" s="37"/>
      <c r="P933" s="37"/>
      <c r="Q933" s="37"/>
      <c r="R933" s="37"/>
      <c r="S933" s="37"/>
      <c r="T933" s="37"/>
      <c r="U933" s="37"/>
      <c r="V933" s="37"/>
      <c r="W933" s="37">
        <v>38</v>
      </c>
      <c r="X933" s="37"/>
      <c r="Y933" s="57">
        <v>5224.1499999999996</v>
      </c>
      <c r="Z933" s="38">
        <f t="shared" ref="Z933:Z957" si="59">Y933*W933*1.038</f>
        <v>206061.3726</v>
      </c>
      <c r="AA933" s="37"/>
      <c r="AB933" s="32"/>
      <c r="AC933" s="37" t="s">
        <v>142</v>
      </c>
      <c r="AD933" s="36" t="s">
        <v>120</v>
      </c>
      <c r="AE933" s="37"/>
      <c r="AF933" s="35" t="s">
        <v>144</v>
      </c>
      <c r="AG933" s="35" t="s">
        <v>1343</v>
      </c>
      <c r="AH933" s="58" t="s">
        <v>1361</v>
      </c>
      <c r="AI933" s="27" t="s">
        <v>141</v>
      </c>
    </row>
    <row r="934" spans="1:35" s="43" customFormat="1" ht="42.75" customHeight="1" x14ac:dyDescent="0.25">
      <c r="A934" s="41">
        <v>58</v>
      </c>
      <c r="B934" s="54" t="s">
        <v>1413</v>
      </c>
      <c r="C934" s="55" t="s">
        <v>1413</v>
      </c>
      <c r="D934" s="37"/>
      <c r="E934" s="61" t="s">
        <v>1369</v>
      </c>
      <c r="F934" s="37"/>
      <c r="G934" s="56">
        <v>796</v>
      </c>
      <c r="H934" s="56" t="s">
        <v>231</v>
      </c>
      <c r="I934" s="36" t="s">
        <v>139</v>
      </c>
      <c r="J934" s="37"/>
      <c r="K934" s="37"/>
      <c r="L934" s="37"/>
      <c r="M934" s="37">
        <v>38</v>
      </c>
      <c r="N934" s="37"/>
      <c r="O934" s="37"/>
      <c r="P934" s="37"/>
      <c r="Q934" s="37"/>
      <c r="R934" s="37"/>
      <c r="S934" s="37"/>
      <c r="T934" s="37"/>
      <c r="U934" s="37"/>
      <c r="V934" s="37"/>
      <c r="W934" s="37">
        <v>38</v>
      </c>
      <c r="X934" s="37"/>
      <c r="Y934" s="57">
        <v>2113.0700000000002</v>
      </c>
      <c r="Z934" s="38">
        <f t="shared" si="59"/>
        <v>83347.933080000003</v>
      </c>
      <c r="AA934" s="37"/>
      <c r="AB934" s="32"/>
      <c r="AC934" s="37" t="s">
        <v>142</v>
      </c>
      <c r="AD934" s="36" t="s">
        <v>120</v>
      </c>
      <c r="AE934" s="37"/>
      <c r="AF934" s="35" t="s">
        <v>144</v>
      </c>
      <c r="AG934" s="35" t="s">
        <v>1343</v>
      </c>
      <c r="AH934" s="58" t="s">
        <v>1361</v>
      </c>
      <c r="AI934" s="27" t="s">
        <v>141</v>
      </c>
    </row>
    <row r="935" spans="1:35" s="43" customFormat="1" ht="42.75" customHeight="1" x14ac:dyDescent="0.25">
      <c r="A935" s="41">
        <v>58</v>
      </c>
      <c r="B935" s="54" t="s">
        <v>1413</v>
      </c>
      <c r="C935" s="55" t="s">
        <v>1413</v>
      </c>
      <c r="D935" s="37"/>
      <c r="E935" s="61" t="s">
        <v>1370</v>
      </c>
      <c r="F935" s="37"/>
      <c r="G935" s="56">
        <v>796</v>
      </c>
      <c r="H935" s="56" t="s">
        <v>231</v>
      </c>
      <c r="I935" s="36" t="s">
        <v>139</v>
      </c>
      <c r="J935" s="37"/>
      <c r="K935" s="37"/>
      <c r="L935" s="37"/>
      <c r="M935" s="37">
        <v>16</v>
      </c>
      <c r="N935" s="37"/>
      <c r="O935" s="37"/>
      <c r="P935" s="37"/>
      <c r="Q935" s="37"/>
      <c r="R935" s="37"/>
      <c r="S935" s="37"/>
      <c r="T935" s="37"/>
      <c r="U935" s="37"/>
      <c r="V935" s="37"/>
      <c r="W935" s="37">
        <v>16</v>
      </c>
      <c r="X935" s="37"/>
      <c r="Y935" s="57">
        <v>4418.8100000000004</v>
      </c>
      <c r="Z935" s="38">
        <f t="shared" si="59"/>
        <v>73387.596480000007</v>
      </c>
      <c r="AA935" s="37"/>
      <c r="AB935" s="32"/>
      <c r="AC935" s="37" t="s">
        <v>142</v>
      </c>
      <c r="AD935" s="36" t="s">
        <v>120</v>
      </c>
      <c r="AE935" s="37"/>
      <c r="AF935" s="35" t="s">
        <v>144</v>
      </c>
      <c r="AG935" s="35" t="s">
        <v>1343</v>
      </c>
      <c r="AH935" s="58" t="s">
        <v>1361</v>
      </c>
      <c r="AI935" s="27" t="s">
        <v>141</v>
      </c>
    </row>
    <row r="936" spans="1:35" s="43" customFormat="1" ht="42.75" customHeight="1" x14ac:dyDescent="0.25">
      <c r="A936" s="41">
        <v>58</v>
      </c>
      <c r="B936" s="54" t="s">
        <v>1413</v>
      </c>
      <c r="C936" s="55" t="s">
        <v>1413</v>
      </c>
      <c r="D936" s="37"/>
      <c r="E936" s="61" t="s">
        <v>1371</v>
      </c>
      <c r="F936" s="37"/>
      <c r="G936" s="56">
        <v>796</v>
      </c>
      <c r="H936" s="56" t="s">
        <v>231</v>
      </c>
      <c r="I936" s="36" t="s">
        <v>139</v>
      </c>
      <c r="J936" s="37"/>
      <c r="K936" s="37"/>
      <c r="L936" s="37"/>
      <c r="M936" s="37">
        <v>16</v>
      </c>
      <c r="N936" s="37"/>
      <c r="O936" s="37"/>
      <c r="P936" s="37"/>
      <c r="Q936" s="37"/>
      <c r="R936" s="37"/>
      <c r="S936" s="37"/>
      <c r="T936" s="37"/>
      <c r="U936" s="37"/>
      <c r="V936" s="37"/>
      <c r="W936" s="37">
        <v>16</v>
      </c>
      <c r="X936" s="37"/>
      <c r="Y936" s="57">
        <v>8725.86</v>
      </c>
      <c r="Z936" s="38">
        <f t="shared" si="59"/>
        <v>144919.08288</v>
      </c>
      <c r="AA936" s="37"/>
      <c r="AB936" s="32"/>
      <c r="AC936" s="37" t="s">
        <v>142</v>
      </c>
      <c r="AD936" s="36" t="s">
        <v>120</v>
      </c>
      <c r="AE936" s="37"/>
      <c r="AF936" s="35" t="s">
        <v>144</v>
      </c>
      <c r="AG936" s="35" t="s">
        <v>1343</v>
      </c>
      <c r="AH936" s="58" t="s">
        <v>1361</v>
      </c>
      <c r="AI936" s="27" t="s">
        <v>141</v>
      </c>
    </row>
    <row r="937" spans="1:35" s="43" customFormat="1" ht="42.75" customHeight="1" x14ac:dyDescent="0.25">
      <c r="A937" s="41">
        <v>58</v>
      </c>
      <c r="B937" s="54" t="s">
        <v>1413</v>
      </c>
      <c r="C937" s="55" t="s">
        <v>1413</v>
      </c>
      <c r="D937" s="37"/>
      <c r="E937" s="61" t="s">
        <v>1372</v>
      </c>
      <c r="F937" s="37"/>
      <c r="G937" s="56">
        <v>796</v>
      </c>
      <c r="H937" s="56" t="s">
        <v>231</v>
      </c>
      <c r="I937" s="36" t="s">
        <v>139</v>
      </c>
      <c r="J937" s="37"/>
      <c r="K937" s="37"/>
      <c r="L937" s="37"/>
      <c r="M937" s="37">
        <v>16</v>
      </c>
      <c r="N937" s="37"/>
      <c r="O937" s="37"/>
      <c r="P937" s="37"/>
      <c r="Q937" s="37"/>
      <c r="R937" s="37"/>
      <c r="S937" s="37"/>
      <c r="T937" s="37"/>
      <c r="U937" s="37"/>
      <c r="V937" s="37"/>
      <c r="W937" s="37">
        <v>16</v>
      </c>
      <c r="X937" s="37"/>
      <c r="Y937" s="57">
        <v>3317.68</v>
      </c>
      <c r="Z937" s="38">
        <f t="shared" si="59"/>
        <v>55100.029439999998</v>
      </c>
      <c r="AA937" s="37"/>
      <c r="AB937" s="32"/>
      <c r="AC937" s="37" t="s">
        <v>142</v>
      </c>
      <c r="AD937" s="36" t="s">
        <v>120</v>
      </c>
      <c r="AE937" s="37"/>
      <c r="AF937" s="35" t="s">
        <v>144</v>
      </c>
      <c r="AG937" s="35" t="s">
        <v>1343</v>
      </c>
      <c r="AH937" s="58" t="s">
        <v>1361</v>
      </c>
      <c r="AI937" s="27" t="s">
        <v>141</v>
      </c>
    </row>
    <row r="938" spans="1:35" s="43" customFormat="1" ht="42.75" customHeight="1" x14ac:dyDescent="0.25">
      <c r="A938" s="41">
        <v>58</v>
      </c>
      <c r="B938" s="54" t="s">
        <v>1413</v>
      </c>
      <c r="C938" s="55" t="s">
        <v>1413</v>
      </c>
      <c r="D938" s="37"/>
      <c r="E938" s="61" t="s">
        <v>1373</v>
      </c>
      <c r="F938" s="37"/>
      <c r="G938" s="56">
        <v>796</v>
      </c>
      <c r="H938" s="56" t="s">
        <v>231</v>
      </c>
      <c r="I938" s="36" t="s">
        <v>139</v>
      </c>
      <c r="J938" s="37"/>
      <c r="K938" s="37"/>
      <c r="L938" s="37"/>
      <c r="M938" s="37">
        <v>16</v>
      </c>
      <c r="N938" s="37"/>
      <c r="O938" s="37"/>
      <c r="P938" s="37"/>
      <c r="Q938" s="37"/>
      <c r="R938" s="37"/>
      <c r="S938" s="37"/>
      <c r="T938" s="37"/>
      <c r="U938" s="37"/>
      <c r="V938" s="37"/>
      <c r="W938" s="37">
        <v>16</v>
      </c>
      <c r="X938" s="37"/>
      <c r="Y938" s="57">
        <v>2125.7600000000002</v>
      </c>
      <c r="Z938" s="38">
        <f t="shared" si="59"/>
        <v>35304.622080000008</v>
      </c>
      <c r="AA938" s="37"/>
      <c r="AB938" s="32"/>
      <c r="AC938" s="37" t="s">
        <v>142</v>
      </c>
      <c r="AD938" s="36" t="s">
        <v>120</v>
      </c>
      <c r="AE938" s="37"/>
      <c r="AF938" s="35" t="s">
        <v>144</v>
      </c>
      <c r="AG938" s="35" t="s">
        <v>1343</v>
      </c>
      <c r="AH938" s="58" t="s">
        <v>1361</v>
      </c>
      <c r="AI938" s="27" t="s">
        <v>141</v>
      </c>
    </row>
    <row r="939" spans="1:35" s="43" customFormat="1" ht="42.75" customHeight="1" x14ac:dyDescent="0.25">
      <c r="A939" s="41">
        <v>58</v>
      </c>
      <c r="B939" s="54" t="s">
        <v>1413</v>
      </c>
      <c r="C939" s="55" t="s">
        <v>1413</v>
      </c>
      <c r="D939" s="37"/>
      <c r="E939" s="61" t="s">
        <v>1374</v>
      </c>
      <c r="F939" s="37"/>
      <c r="G939" s="56">
        <v>796</v>
      </c>
      <c r="H939" s="56" t="s">
        <v>231</v>
      </c>
      <c r="I939" s="36" t="s">
        <v>139</v>
      </c>
      <c r="J939" s="37"/>
      <c r="K939" s="37"/>
      <c r="L939" s="37"/>
      <c r="M939" s="37">
        <v>16</v>
      </c>
      <c r="N939" s="37"/>
      <c r="O939" s="37"/>
      <c r="P939" s="37"/>
      <c r="Q939" s="37"/>
      <c r="R939" s="37"/>
      <c r="S939" s="37"/>
      <c r="T939" s="37"/>
      <c r="U939" s="37"/>
      <c r="V939" s="37"/>
      <c r="W939" s="37">
        <v>16</v>
      </c>
      <c r="X939" s="37"/>
      <c r="Y939" s="57">
        <v>3474.67</v>
      </c>
      <c r="Z939" s="38">
        <f t="shared" si="59"/>
        <v>57707.319360000001</v>
      </c>
      <c r="AA939" s="37"/>
      <c r="AB939" s="32"/>
      <c r="AC939" s="37" t="s">
        <v>142</v>
      </c>
      <c r="AD939" s="36" t="s">
        <v>120</v>
      </c>
      <c r="AE939" s="37"/>
      <c r="AF939" s="35" t="s">
        <v>144</v>
      </c>
      <c r="AG939" s="35" t="s">
        <v>1343</v>
      </c>
      <c r="AH939" s="58" t="s">
        <v>1361</v>
      </c>
      <c r="AI939" s="27" t="s">
        <v>141</v>
      </c>
    </row>
    <row r="940" spans="1:35" s="43" customFormat="1" ht="42.75" customHeight="1" x14ac:dyDescent="0.25">
      <c r="A940" s="41">
        <v>59</v>
      </c>
      <c r="B940" s="54" t="s">
        <v>1415</v>
      </c>
      <c r="C940" s="55" t="s">
        <v>1414</v>
      </c>
      <c r="D940" s="37"/>
      <c r="E940" s="61" t="s">
        <v>1377</v>
      </c>
      <c r="F940" s="37"/>
      <c r="G940" s="56">
        <v>796</v>
      </c>
      <c r="H940" s="56" t="s">
        <v>231</v>
      </c>
      <c r="I940" s="36" t="s">
        <v>139</v>
      </c>
      <c r="J940" s="37"/>
      <c r="K940" s="37"/>
      <c r="L940" s="37"/>
      <c r="M940" s="37">
        <v>16</v>
      </c>
      <c r="N940" s="37"/>
      <c r="O940" s="37"/>
      <c r="P940" s="37"/>
      <c r="Q940" s="37"/>
      <c r="R940" s="37"/>
      <c r="S940" s="37"/>
      <c r="T940" s="37"/>
      <c r="U940" s="37"/>
      <c r="V940" s="37"/>
      <c r="W940" s="37">
        <v>16</v>
      </c>
      <c r="X940" s="37"/>
      <c r="Y940" s="57">
        <v>7105</v>
      </c>
      <c r="Z940" s="38">
        <f t="shared" si="59"/>
        <v>117999.84000000001</v>
      </c>
      <c r="AA940" s="37"/>
      <c r="AB940" s="32"/>
      <c r="AC940" s="37" t="s">
        <v>142</v>
      </c>
      <c r="AD940" s="36" t="s">
        <v>120</v>
      </c>
      <c r="AE940" s="37"/>
      <c r="AF940" s="35" t="s">
        <v>144</v>
      </c>
      <c r="AG940" s="35" t="s">
        <v>1352</v>
      </c>
      <c r="AH940" s="58" t="s">
        <v>1362</v>
      </c>
      <c r="AI940" s="27" t="s">
        <v>141</v>
      </c>
    </row>
    <row r="941" spans="1:35" s="43" customFormat="1" ht="42.75" customHeight="1" x14ac:dyDescent="0.25">
      <c r="A941" s="41">
        <v>59</v>
      </c>
      <c r="B941" s="54" t="s">
        <v>1415</v>
      </c>
      <c r="C941" s="55" t="s">
        <v>1414</v>
      </c>
      <c r="D941" s="37"/>
      <c r="E941" s="61" t="s">
        <v>1378</v>
      </c>
      <c r="F941" s="37"/>
      <c r="G941" s="56">
        <v>796</v>
      </c>
      <c r="H941" s="56" t="s">
        <v>231</v>
      </c>
      <c r="I941" s="36" t="s">
        <v>139</v>
      </c>
      <c r="J941" s="37"/>
      <c r="K941" s="37"/>
      <c r="L941" s="37"/>
      <c r="M941" s="37">
        <v>16</v>
      </c>
      <c r="N941" s="37"/>
      <c r="O941" s="37"/>
      <c r="P941" s="37"/>
      <c r="Q941" s="37"/>
      <c r="R941" s="37"/>
      <c r="S941" s="37"/>
      <c r="T941" s="37"/>
      <c r="U941" s="37"/>
      <c r="V941" s="37"/>
      <c r="W941" s="37">
        <v>16</v>
      </c>
      <c r="X941" s="37"/>
      <c r="Y941" s="57">
        <v>8430</v>
      </c>
      <c r="Z941" s="38">
        <f t="shared" si="59"/>
        <v>140005.44</v>
      </c>
      <c r="AA941" s="37"/>
      <c r="AB941" s="32"/>
      <c r="AC941" s="37" t="s">
        <v>142</v>
      </c>
      <c r="AD941" s="36" t="s">
        <v>120</v>
      </c>
      <c r="AE941" s="37"/>
      <c r="AF941" s="35" t="s">
        <v>144</v>
      </c>
      <c r="AG941" s="35" t="s">
        <v>1352</v>
      </c>
      <c r="AH941" s="58" t="s">
        <v>1362</v>
      </c>
      <c r="AI941" s="27" t="s">
        <v>141</v>
      </c>
    </row>
    <row r="942" spans="1:35" s="43" customFormat="1" ht="42.75" customHeight="1" x14ac:dyDescent="0.25">
      <c r="A942" s="41">
        <v>59</v>
      </c>
      <c r="B942" s="54" t="s">
        <v>1415</v>
      </c>
      <c r="C942" s="55" t="s">
        <v>1414</v>
      </c>
      <c r="D942" s="37"/>
      <c r="E942" s="61" t="s">
        <v>1379</v>
      </c>
      <c r="F942" s="37"/>
      <c r="G942" s="56">
        <v>796</v>
      </c>
      <c r="H942" s="56" t="s">
        <v>231</v>
      </c>
      <c r="I942" s="36" t="s">
        <v>139</v>
      </c>
      <c r="J942" s="37"/>
      <c r="K942" s="37"/>
      <c r="L942" s="37"/>
      <c r="M942" s="37">
        <v>16</v>
      </c>
      <c r="N942" s="37"/>
      <c r="O942" s="37"/>
      <c r="P942" s="37"/>
      <c r="Q942" s="37"/>
      <c r="R942" s="37"/>
      <c r="S942" s="37"/>
      <c r="T942" s="37"/>
      <c r="U942" s="37"/>
      <c r="V942" s="37"/>
      <c r="W942" s="37">
        <v>16</v>
      </c>
      <c r="X942" s="37"/>
      <c r="Y942" s="57">
        <v>699.72</v>
      </c>
      <c r="Z942" s="38">
        <f t="shared" si="59"/>
        <v>11620.949760000001</v>
      </c>
      <c r="AA942" s="37"/>
      <c r="AB942" s="32"/>
      <c r="AC942" s="37" t="s">
        <v>142</v>
      </c>
      <c r="AD942" s="36" t="s">
        <v>120</v>
      </c>
      <c r="AE942" s="37"/>
      <c r="AF942" s="35" t="s">
        <v>144</v>
      </c>
      <c r="AG942" s="35" t="s">
        <v>1352</v>
      </c>
      <c r="AH942" s="58" t="s">
        <v>1362</v>
      </c>
      <c r="AI942" s="27" t="s">
        <v>141</v>
      </c>
    </row>
    <row r="943" spans="1:35" s="43" customFormat="1" ht="42.75" customHeight="1" x14ac:dyDescent="0.25">
      <c r="A943" s="41">
        <v>60</v>
      </c>
      <c r="B943" s="54" t="s">
        <v>1416</v>
      </c>
      <c r="C943" s="55" t="s">
        <v>1416</v>
      </c>
      <c r="D943" s="37"/>
      <c r="E943" s="61" t="s">
        <v>1380</v>
      </c>
      <c r="F943" s="37"/>
      <c r="G943" s="56">
        <v>796</v>
      </c>
      <c r="H943" s="56" t="s">
        <v>231</v>
      </c>
      <c r="I943" s="36" t="s">
        <v>139</v>
      </c>
      <c r="J943" s="37"/>
      <c r="K943" s="37"/>
      <c r="L943" s="37"/>
      <c r="M943" s="37">
        <v>80</v>
      </c>
      <c r="N943" s="37"/>
      <c r="O943" s="37"/>
      <c r="P943" s="37"/>
      <c r="Q943" s="37"/>
      <c r="R943" s="37"/>
      <c r="S943" s="37"/>
      <c r="T943" s="37"/>
      <c r="U943" s="37"/>
      <c r="V943" s="37"/>
      <c r="W943" s="37">
        <v>80</v>
      </c>
      <c r="X943" s="37"/>
      <c r="Y943" s="57">
        <v>427.67</v>
      </c>
      <c r="Z943" s="38">
        <f t="shared" si="59"/>
        <v>35513.716800000002</v>
      </c>
      <c r="AA943" s="37"/>
      <c r="AB943" s="32"/>
      <c r="AC943" s="37" t="s">
        <v>142</v>
      </c>
      <c r="AD943" s="36" t="s">
        <v>120</v>
      </c>
      <c r="AE943" s="37"/>
      <c r="AF943" s="35" t="s">
        <v>144</v>
      </c>
      <c r="AG943" s="35" t="s">
        <v>1364</v>
      </c>
      <c r="AH943" s="58" t="s">
        <v>1363</v>
      </c>
      <c r="AI943" s="27" t="s">
        <v>141</v>
      </c>
    </row>
    <row r="944" spans="1:35" s="43" customFormat="1" ht="42.75" customHeight="1" x14ac:dyDescent="0.25">
      <c r="A944" s="41">
        <v>60</v>
      </c>
      <c r="B944" s="54" t="s">
        <v>1416</v>
      </c>
      <c r="C944" s="55" t="s">
        <v>1416</v>
      </c>
      <c r="D944" s="37"/>
      <c r="E944" s="61" t="s">
        <v>1381</v>
      </c>
      <c r="F944" s="37"/>
      <c r="G944" s="56">
        <v>796</v>
      </c>
      <c r="H944" s="56" t="s">
        <v>231</v>
      </c>
      <c r="I944" s="36" t="s">
        <v>139</v>
      </c>
      <c r="J944" s="37"/>
      <c r="K944" s="37"/>
      <c r="L944" s="37"/>
      <c r="M944" s="37">
        <v>80</v>
      </c>
      <c r="N944" s="37"/>
      <c r="O944" s="37"/>
      <c r="P944" s="37"/>
      <c r="Q944" s="37"/>
      <c r="R944" s="37"/>
      <c r="S944" s="37"/>
      <c r="T944" s="37"/>
      <c r="U944" s="37"/>
      <c r="V944" s="37"/>
      <c r="W944" s="37">
        <v>80</v>
      </c>
      <c r="X944" s="37"/>
      <c r="Y944" s="57">
        <v>640.33000000000004</v>
      </c>
      <c r="Z944" s="38">
        <f t="shared" si="59"/>
        <v>53173.003200000006</v>
      </c>
      <c r="AA944" s="37"/>
      <c r="AB944" s="32"/>
      <c r="AC944" s="37" t="s">
        <v>142</v>
      </c>
      <c r="AD944" s="36" t="s">
        <v>120</v>
      </c>
      <c r="AE944" s="37"/>
      <c r="AF944" s="35" t="s">
        <v>144</v>
      </c>
      <c r="AG944" s="35" t="s">
        <v>1364</v>
      </c>
      <c r="AH944" s="58" t="s">
        <v>1363</v>
      </c>
      <c r="AI944" s="36" t="s">
        <v>141</v>
      </c>
    </row>
    <row r="945" spans="1:54" s="43" customFormat="1" ht="42.75" customHeight="1" x14ac:dyDescent="0.25">
      <c r="A945" s="41">
        <v>60</v>
      </c>
      <c r="B945" s="54" t="s">
        <v>1416</v>
      </c>
      <c r="C945" s="55" t="s">
        <v>1416</v>
      </c>
      <c r="D945" s="37"/>
      <c r="E945" s="61" t="s">
        <v>1382</v>
      </c>
      <c r="F945" s="37"/>
      <c r="G945" s="56">
        <v>796</v>
      </c>
      <c r="H945" s="56" t="s">
        <v>231</v>
      </c>
      <c r="I945" s="36" t="s">
        <v>139</v>
      </c>
      <c r="J945" s="37"/>
      <c r="K945" s="37"/>
      <c r="L945" s="37"/>
      <c r="M945" s="37">
        <v>80</v>
      </c>
      <c r="N945" s="37"/>
      <c r="O945" s="37"/>
      <c r="P945" s="37"/>
      <c r="Q945" s="37"/>
      <c r="R945" s="37"/>
      <c r="S945" s="37"/>
      <c r="T945" s="37"/>
      <c r="U945" s="37"/>
      <c r="V945" s="37"/>
      <c r="W945" s="37">
        <v>80</v>
      </c>
      <c r="X945" s="37"/>
      <c r="Y945" s="57">
        <v>120</v>
      </c>
      <c r="Z945" s="38">
        <f t="shared" si="59"/>
        <v>9964.8000000000011</v>
      </c>
      <c r="AA945" s="37"/>
      <c r="AB945" s="32"/>
      <c r="AC945" s="37" t="s">
        <v>142</v>
      </c>
      <c r="AD945" s="36" t="s">
        <v>120</v>
      </c>
      <c r="AE945" s="37"/>
      <c r="AF945" s="35" t="s">
        <v>144</v>
      </c>
      <c r="AG945" s="35" t="s">
        <v>1364</v>
      </c>
      <c r="AH945" s="58" t="s">
        <v>1363</v>
      </c>
      <c r="AI945" s="36" t="s">
        <v>141</v>
      </c>
    </row>
    <row r="946" spans="1:54" s="43" customFormat="1" ht="42.75" customHeight="1" x14ac:dyDescent="0.25">
      <c r="A946" s="41">
        <v>60</v>
      </c>
      <c r="B946" s="54" t="s">
        <v>1416</v>
      </c>
      <c r="C946" s="55" t="s">
        <v>1416</v>
      </c>
      <c r="D946" s="37"/>
      <c r="E946" s="61" t="s">
        <v>1383</v>
      </c>
      <c r="F946" s="37"/>
      <c r="G946" s="56">
        <v>796</v>
      </c>
      <c r="H946" s="56" t="s">
        <v>231</v>
      </c>
      <c r="I946" s="36" t="s">
        <v>139</v>
      </c>
      <c r="J946" s="37"/>
      <c r="K946" s="37"/>
      <c r="L946" s="37"/>
      <c r="M946" s="37">
        <v>80</v>
      </c>
      <c r="N946" s="37"/>
      <c r="O946" s="37"/>
      <c r="P946" s="37"/>
      <c r="Q946" s="37"/>
      <c r="R946" s="37"/>
      <c r="S946" s="37"/>
      <c r="T946" s="37"/>
      <c r="U946" s="37"/>
      <c r="V946" s="37"/>
      <c r="W946" s="37">
        <v>80</v>
      </c>
      <c r="X946" s="37"/>
      <c r="Y946" s="57">
        <v>438.67</v>
      </c>
      <c r="Z946" s="38">
        <f t="shared" si="59"/>
        <v>36427.156799999997</v>
      </c>
      <c r="AA946" s="37"/>
      <c r="AB946" s="32"/>
      <c r="AC946" s="37" t="s">
        <v>142</v>
      </c>
      <c r="AD946" s="36" t="s">
        <v>120</v>
      </c>
      <c r="AE946" s="37"/>
      <c r="AF946" s="35" t="s">
        <v>144</v>
      </c>
      <c r="AG946" s="35" t="s">
        <v>1364</v>
      </c>
      <c r="AH946" s="58" t="s">
        <v>1363</v>
      </c>
      <c r="AI946" s="36" t="s">
        <v>141</v>
      </c>
    </row>
    <row r="947" spans="1:54" s="43" customFormat="1" ht="42.75" customHeight="1" x14ac:dyDescent="0.25">
      <c r="A947" s="41">
        <v>60</v>
      </c>
      <c r="B947" s="54" t="s">
        <v>1416</v>
      </c>
      <c r="C947" s="55" t="s">
        <v>1416</v>
      </c>
      <c r="D947" s="37"/>
      <c r="E947" s="61" t="s">
        <v>1384</v>
      </c>
      <c r="F947" s="37"/>
      <c r="G947" s="56">
        <v>796</v>
      </c>
      <c r="H947" s="56" t="s">
        <v>231</v>
      </c>
      <c r="I947" s="36" t="s">
        <v>139</v>
      </c>
      <c r="J947" s="37"/>
      <c r="K947" s="37"/>
      <c r="L947" s="37"/>
      <c r="M947" s="37">
        <v>80</v>
      </c>
      <c r="N947" s="37"/>
      <c r="O947" s="37"/>
      <c r="P947" s="37"/>
      <c r="Q947" s="37"/>
      <c r="R947" s="37"/>
      <c r="S947" s="37"/>
      <c r="T947" s="37"/>
      <c r="U947" s="37"/>
      <c r="V947" s="37"/>
      <c r="W947" s="37">
        <v>80</v>
      </c>
      <c r="X947" s="37"/>
      <c r="Y947" s="57">
        <v>453.67</v>
      </c>
      <c r="Z947" s="38">
        <f>Y947*W947*1.038</f>
        <v>37672.756800000003</v>
      </c>
      <c r="AA947" s="37"/>
      <c r="AB947" s="32"/>
      <c r="AC947" s="37" t="s">
        <v>142</v>
      </c>
      <c r="AD947" s="36" t="s">
        <v>120</v>
      </c>
      <c r="AE947" s="37"/>
      <c r="AF947" s="35" t="s">
        <v>144</v>
      </c>
      <c r="AG947" s="35" t="s">
        <v>1364</v>
      </c>
      <c r="AH947" s="58" t="s">
        <v>1363</v>
      </c>
      <c r="AI947" s="36" t="s">
        <v>141</v>
      </c>
    </row>
    <row r="948" spans="1:54" s="43" customFormat="1" ht="42.75" customHeight="1" x14ac:dyDescent="0.25">
      <c r="A948" s="41">
        <v>60</v>
      </c>
      <c r="B948" s="54" t="s">
        <v>1416</v>
      </c>
      <c r="C948" s="55" t="s">
        <v>1416</v>
      </c>
      <c r="D948" s="37"/>
      <c r="E948" s="61" t="s">
        <v>1385</v>
      </c>
      <c r="F948" s="37"/>
      <c r="G948" s="56">
        <v>796</v>
      </c>
      <c r="H948" s="56" t="s">
        <v>231</v>
      </c>
      <c r="I948" s="36" t="s">
        <v>139</v>
      </c>
      <c r="J948" s="37"/>
      <c r="K948" s="37"/>
      <c r="L948" s="37"/>
      <c r="M948" s="37">
        <v>80</v>
      </c>
      <c r="N948" s="37"/>
      <c r="O948" s="37"/>
      <c r="P948" s="37"/>
      <c r="Q948" s="37"/>
      <c r="R948" s="37"/>
      <c r="S948" s="37"/>
      <c r="T948" s="37"/>
      <c r="U948" s="37"/>
      <c r="V948" s="37"/>
      <c r="W948" s="37">
        <v>80</v>
      </c>
      <c r="X948" s="37"/>
      <c r="Y948" s="57">
        <v>105.33</v>
      </c>
      <c r="Z948" s="38">
        <f t="shared" si="59"/>
        <v>8746.6031999999996</v>
      </c>
      <c r="AA948" s="37"/>
      <c r="AB948" s="32"/>
      <c r="AC948" s="37" t="s">
        <v>142</v>
      </c>
      <c r="AD948" s="36" t="s">
        <v>120</v>
      </c>
      <c r="AE948" s="37"/>
      <c r="AF948" s="35" t="s">
        <v>144</v>
      </c>
      <c r="AG948" s="35" t="s">
        <v>1364</v>
      </c>
      <c r="AH948" s="58" t="s">
        <v>1363</v>
      </c>
      <c r="AI948" s="36" t="s">
        <v>141</v>
      </c>
    </row>
    <row r="949" spans="1:54" s="43" customFormat="1" ht="42.75" customHeight="1" x14ac:dyDescent="0.25">
      <c r="A949" s="41">
        <v>60</v>
      </c>
      <c r="B949" s="54" t="s">
        <v>1416</v>
      </c>
      <c r="C949" s="55" t="s">
        <v>1416</v>
      </c>
      <c r="D949" s="37"/>
      <c r="E949" s="61" t="s">
        <v>1386</v>
      </c>
      <c r="F949" s="37"/>
      <c r="G949" s="56">
        <v>796</v>
      </c>
      <c r="H949" s="56" t="s">
        <v>231</v>
      </c>
      <c r="I949" s="36" t="s">
        <v>139</v>
      </c>
      <c r="J949" s="37"/>
      <c r="K949" s="37"/>
      <c r="L949" s="37"/>
      <c r="M949" s="37">
        <v>80</v>
      </c>
      <c r="N949" s="37"/>
      <c r="O949" s="37"/>
      <c r="P949" s="37"/>
      <c r="Q949" s="37"/>
      <c r="R949" s="37"/>
      <c r="S949" s="37"/>
      <c r="T949" s="37"/>
      <c r="U949" s="37"/>
      <c r="V949" s="37"/>
      <c r="W949" s="37">
        <v>80</v>
      </c>
      <c r="X949" s="37"/>
      <c r="Y949" s="57">
        <v>252.33</v>
      </c>
      <c r="Z949" s="38">
        <f t="shared" si="59"/>
        <v>20953.483200000002</v>
      </c>
      <c r="AA949" s="37"/>
      <c r="AB949" s="32"/>
      <c r="AC949" s="37" t="s">
        <v>142</v>
      </c>
      <c r="AD949" s="36" t="s">
        <v>120</v>
      </c>
      <c r="AE949" s="37"/>
      <c r="AF949" s="35" t="s">
        <v>144</v>
      </c>
      <c r="AG949" s="35" t="s">
        <v>1364</v>
      </c>
      <c r="AH949" s="58" t="s">
        <v>1363</v>
      </c>
      <c r="AI949" s="36" t="s">
        <v>141</v>
      </c>
    </row>
    <row r="950" spans="1:54" s="43" customFormat="1" ht="42.75" customHeight="1" x14ac:dyDescent="0.25">
      <c r="A950" s="41">
        <v>60</v>
      </c>
      <c r="B950" s="54" t="s">
        <v>1416</v>
      </c>
      <c r="C950" s="55" t="s">
        <v>1416</v>
      </c>
      <c r="D950" s="37"/>
      <c r="E950" s="61" t="s">
        <v>1387</v>
      </c>
      <c r="F950" s="37"/>
      <c r="G950" s="56">
        <v>796</v>
      </c>
      <c r="H950" s="56" t="s">
        <v>231</v>
      </c>
      <c r="I950" s="36" t="s">
        <v>139</v>
      </c>
      <c r="J950" s="37"/>
      <c r="K950" s="37"/>
      <c r="L950" s="37"/>
      <c r="M950" s="37">
        <v>80</v>
      </c>
      <c r="N950" s="37"/>
      <c r="O950" s="37"/>
      <c r="P950" s="37"/>
      <c r="Q950" s="37"/>
      <c r="R950" s="37"/>
      <c r="S950" s="37"/>
      <c r="T950" s="37"/>
      <c r="U950" s="37"/>
      <c r="V950" s="37"/>
      <c r="W950" s="37">
        <v>80</v>
      </c>
      <c r="X950" s="37"/>
      <c r="Y950" s="57">
        <v>417.33</v>
      </c>
      <c r="Z950" s="38">
        <f t="shared" si="59"/>
        <v>34655.083200000001</v>
      </c>
      <c r="AA950" s="37"/>
      <c r="AB950" s="32"/>
      <c r="AC950" s="37" t="s">
        <v>142</v>
      </c>
      <c r="AD950" s="36" t="s">
        <v>120</v>
      </c>
      <c r="AE950" s="37"/>
      <c r="AF950" s="35" t="s">
        <v>144</v>
      </c>
      <c r="AG950" s="35" t="s">
        <v>1364</v>
      </c>
      <c r="AH950" s="58" t="s">
        <v>1363</v>
      </c>
      <c r="AI950" s="36" t="s">
        <v>141</v>
      </c>
    </row>
    <row r="951" spans="1:54" s="43" customFormat="1" ht="42.75" customHeight="1" x14ac:dyDescent="0.25">
      <c r="A951" s="41">
        <v>60</v>
      </c>
      <c r="B951" s="54" t="s">
        <v>1416</v>
      </c>
      <c r="C951" s="55" t="s">
        <v>1416</v>
      </c>
      <c r="D951" s="37"/>
      <c r="E951" s="61" t="s">
        <v>1388</v>
      </c>
      <c r="F951" s="37"/>
      <c r="G951" s="56">
        <v>796</v>
      </c>
      <c r="H951" s="56" t="s">
        <v>231</v>
      </c>
      <c r="I951" s="36" t="s">
        <v>139</v>
      </c>
      <c r="J951" s="37"/>
      <c r="K951" s="37"/>
      <c r="L951" s="37"/>
      <c r="M951" s="37">
        <v>80</v>
      </c>
      <c r="N951" s="37"/>
      <c r="O951" s="37"/>
      <c r="P951" s="37"/>
      <c r="Q951" s="37"/>
      <c r="R951" s="37"/>
      <c r="S951" s="37"/>
      <c r="T951" s="37"/>
      <c r="U951" s="37"/>
      <c r="V951" s="37"/>
      <c r="W951" s="37">
        <v>80</v>
      </c>
      <c r="X951" s="37"/>
      <c r="Y951" s="57">
        <v>636.33000000000004</v>
      </c>
      <c r="Z951" s="38">
        <f t="shared" si="59"/>
        <v>52840.843200000003</v>
      </c>
      <c r="AA951" s="37"/>
      <c r="AB951" s="32"/>
      <c r="AC951" s="37" t="s">
        <v>142</v>
      </c>
      <c r="AD951" s="36" t="s">
        <v>120</v>
      </c>
      <c r="AE951" s="37"/>
      <c r="AF951" s="35" t="s">
        <v>144</v>
      </c>
      <c r="AG951" s="35" t="s">
        <v>1364</v>
      </c>
      <c r="AH951" s="58" t="s">
        <v>1363</v>
      </c>
      <c r="AI951" s="36" t="s">
        <v>141</v>
      </c>
    </row>
    <row r="952" spans="1:54" s="43" customFormat="1" ht="42.75" customHeight="1" x14ac:dyDescent="0.25">
      <c r="A952" s="41">
        <v>60</v>
      </c>
      <c r="B952" s="54" t="s">
        <v>1416</v>
      </c>
      <c r="C952" s="55" t="s">
        <v>1416</v>
      </c>
      <c r="D952" s="37"/>
      <c r="E952" s="61" t="s">
        <v>1389</v>
      </c>
      <c r="F952" s="37"/>
      <c r="G952" s="56">
        <v>796</v>
      </c>
      <c r="H952" s="56" t="s">
        <v>231</v>
      </c>
      <c r="I952" s="36" t="s">
        <v>139</v>
      </c>
      <c r="J952" s="37"/>
      <c r="K952" s="37"/>
      <c r="L952" s="37"/>
      <c r="M952" s="37">
        <v>160</v>
      </c>
      <c r="N952" s="37"/>
      <c r="O952" s="37"/>
      <c r="P952" s="37"/>
      <c r="Q952" s="37"/>
      <c r="R952" s="37"/>
      <c r="S952" s="37"/>
      <c r="T952" s="37"/>
      <c r="U952" s="37"/>
      <c r="V952" s="37"/>
      <c r="W952" s="37">
        <v>160</v>
      </c>
      <c r="X952" s="37"/>
      <c r="Y952" s="57">
        <v>1704</v>
      </c>
      <c r="Z952" s="38">
        <f t="shared" si="59"/>
        <v>283000.32000000001</v>
      </c>
      <c r="AA952" s="37"/>
      <c r="AB952" s="32"/>
      <c r="AC952" s="37" t="s">
        <v>142</v>
      </c>
      <c r="AD952" s="36" t="s">
        <v>120</v>
      </c>
      <c r="AE952" s="37"/>
      <c r="AF952" s="35" t="s">
        <v>144</v>
      </c>
      <c r="AG952" s="35" t="s">
        <v>1364</v>
      </c>
      <c r="AH952" s="58" t="s">
        <v>1363</v>
      </c>
      <c r="AI952" s="36" t="s">
        <v>141</v>
      </c>
    </row>
    <row r="953" spans="1:54" s="43" customFormat="1" ht="42.75" customHeight="1" x14ac:dyDescent="0.25">
      <c r="A953" s="41">
        <v>60</v>
      </c>
      <c r="B953" s="54" t="s">
        <v>1416</v>
      </c>
      <c r="C953" s="55" t="s">
        <v>1416</v>
      </c>
      <c r="D953" s="37"/>
      <c r="E953" s="61" t="s">
        <v>1390</v>
      </c>
      <c r="F953" s="37"/>
      <c r="G953" s="56">
        <v>796</v>
      </c>
      <c r="H953" s="56" t="s">
        <v>231</v>
      </c>
      <c r="I953" s="36" t="s">
        <v>139</v>
      </c>
      <c r="J953" s="37"/>
      <c r="K953" s="37"/>
      <c r="L953" s="37"/>
      <c r="M953" s="37">
        <v>80</v>
      </c>
      <c r="N953" s="37"/>
      <c r="O953" s="37"/>
      <c r="P953" s="37"/>
      <c r="Q953" s="37"/>
      <c r="R953" s="37"/>
      <c r="S953" s="37"/>
      <c r="T953" s="37"/>
      <c r="U953" s="37"/>
      <c r="V953" s="37"/>
      <c r="W953" s="37">
        <v>80</v>
      </c>
      <c r="X953" s="37"/>
      <c r="Y953" s="57">
        <v>1589.75</v>
      </c>
      <c r="Z953" s="38">
        <f t="shared" si="59"/>
        <v>132012.84</v>
      </c>
      <c r="AA953" s="37"/>
      <c r="AB953" s="32"/>
      <c r="AC953" s="37" t="s">
        <v>142</v>
      </c>
      <c r="AD953" s="36" t="s">
        <v>120</v>
      </c>
      <c r="AE953" s="37"/>
      <c r="AF953" s="35" t="s">
        <v>144</v>
      </c>
      <c r="AG953" s="35" t="s">
        <v>1364</v>
      </c>
      <c r="AH953" s="58" t="s">
        <v>1363</v>
      </c>
      <c r="AI953" s="36" t="s">
        <v>141</v>
      </c>
    </row>
    <row r="954" spans="1:54" s="43" customFormat="1" ht="55.5" customHeight="1" x14ac:dyDescent="0.25">
      <c r="A954" s="41">
        <v>61</v>
      </c>
      <c r="B954" s="54" t="s">
        <v>1418</v>
      </c>
      <c r="C954" s="55" t="s">
        <v>1418</v>
      </c>
      <c r="D954" s="37"/>
      <c r="E954" s="61" t="s">
        <v>1397</v>
      </c>
      <c r="F954" s="37"/>
      <c r="G954" s="56">
        <v>839</v>
      </c>
      <c r="H954" s="56" t="s">
        <v>1419</v>
      </c>
      <c r="I954" s="36" t="s">
        <v>139</v>
      </c>
      <c r="J954" s="37"/>
      <c r="K954" s="37"/>
      <c r="L954" s="37"/>
      <c r="M954" s="37"/>
      <c r="N954" s="37">
        <v>1</v>
      </c>
      <c r="O954" s="37"/>
      <c r="P954" s="37"/>
      <c r="Q954" s="37"/>
      <c r="R954" s="37"/>
      <c r="S954" s="37"/>
      <c r="T954" s="37"/>
      <c r="U954" s="37"/>
      <c r="V954" s="37"/>
      <c r="W954" s="37">
        <v>1</v>
      </c>
      <c r="X954" s="37"/>
      <c r="Y954" s="57">
        <v>885198</v>
      </c>
      <c r="Z954" s="38">
        <f t="shared" si="59"/>
        <v>918835.52399999998</v>
      </c>
      <c r="AA954" s="37"/>
      <c r="AB954" s="32"/>
      <c r="AC954" s="37" t="s">
        <v>142</v>
      </c>
      <c r="AD954" s="36" t="s">
        <v>120</v>
      </c>
      <c r="AE954" s="37"/>
      <c r="AF954" s="35" t="s">
        <v>144</v>
      </c>
      <c r="AG954" s="35" t="s">
        <v>1365</v>
      </c>
      <c r="AH954" s="58" t="s">
        <v>1398</v>
      </c>
      <c r="AI954" s="36" t="s">
        <v>141</v>
      </c>
    </row>
    <row r="955" spans="1:54" s="43" customFormat="1" ht="42.75" customHeight="1" x14ac:dyDescent="0.25">
      <c r="A955" s="41">
        <v>62</v>
      </c>
      <c r="B955" s="54" t="s">
        <v>1417</v>
      </c>
      <c r="C955" s="55" t="s">
        <v>1417</v>
      </c>
      <c r="D955" s="37"/>
      <c r="E955" s="61" t="s">
        <v>1391</v>
      </c>
      <c r="F955" s="37"/>
      <c r="G955" s="56">
        <v>796</v>
      </c>
      <c r="H955" s="56" t="s">
        <v>231</v>
      </c>
      <c r="I955" s="36" t="s">
        <v>139</v>
      </c>
      <c r="J955" s="37"/>
      <c r="K955" s="37"/>
      <c r="L955" s="37"/>
      <c r="M955" s="37">
        <v>16</v>
      </c>
      <c r="N955" s="37"/>
      <c r="O955" s="37"/>
      <c r="P955" s="37"/>
      <c r="Q955" s="37"/>
      <c r="R955" s="37"/>
      <c r="S955" s="37"/>
      <c r="T955" s="37"/>
      <c r="U955" s="37"/>
      <c r="V955" s="37"/>
      <c r="W955" s="37">
        <v>16</v>
      </c>
      <c r="X955" s="37"/>
      <c r="Y955" s="57">
        <v>3070</v>
      </c>
      <c r="Z955" s="38">
        <f t="shared" si="59"/>
        <v>50986.560000000005</v>
      </c>
      <c r="AA955" s="37"/>
      <c r="AB955" s="32"/>
      <c r="AC955" s="37" t="s">
        <v>142</v>
      </c>
      <c r="AD955" s="36" t="s">
        <v>120</v>
      </c>
      <c r="AE955" s="37"/>
      <c r="AF955" s="35" t="s">
        <v>144</v>
      </c>
      <c r="AG955" s="35" t="s">
        <v>1366</v>
      </c>
      <c r="AH955" s="58" t="s">
        <v>1404</v>
      </c>
      <c r="AI955" s="36" t="s">
        <v>141</v>
      </c>
    </row>
    <row r="956" spans="1:54" s="43" customFormat="1" ht="42.75" customHeight="1" x14ac:dyDescent="0.25">
      <c r="A956" s="41">
        <v>63</v>
      </c>
      <c r="B956" s="54" t="s">
        <v>1416</v>
      </c>
      <c r="C956" s="55" t="s">
        <v>1416</v>
      </c>
      <c r="D956" s="37"/>
      <c r="E956" s="61" t="s">
        <v>1392</v>
      </c>
      <c r="F956" s="37"/>
      <c r="G956" s="56">
        <v>796</v>
      </c>
      <c r="H956" s="56" t="s">
        <v>231</v>
      </c>
      <c r="I956" s="36" t="s">
        <v>139</v>
      </c>
      <c r="J956" s="37"/>
      <c r="K956" s="37"/>
      <c r="L956" s="37"/>
      <c r="M956" s="37">
        <v>80</v>
      </c>
      <c r="N956" s="37"/>
      <c r="O956" s="37"/>
      <c r="P956" s="37"/>
      <c r="Q956" s="37"/>
      <c r="R956" s="37"/>
      <c r="S956" s="37"/>
      <c r="T956" s="37"/>
      <c r="U956" s="37"/>
      <c r="V956" s="37"/>
      <c r="W956" s="37">
        <v>80</v>
      </c>
      <c r="X956" s="37"/>
      <c r="Y956" s="57">
        <v>4011.33</v>
      </c>
      <c r="Z956" s="38">
        <f t="shared" si="59"/>
        <v>333100.84320000006</v>
      </c>
      <c r="AA956" s="37"/>
      <c r="AB956" s="32"/>
      <c r="AC956" s="37" t="s">
        <v>142</v>
      </c>
      <c r="AD956" s="36" t="s">
        <v>120</v>
      </c>
      <c r="AE956" s="37"/>
      <c r="AF956" s="35" t="s">
        <v>144</v>
      </c>
      <c r="AG956" s="35" t="s">
        <v>1375</v>
      </c>
      <c r="AH956" s="58" t="s">
        <v>1394</v>
      </c>
      <c r="AI956" s="36" t="s">
        <v>141</v>
      </c>
    </row>
    <row r="957" spans="1:54" s="43" customFormat="1" ht="42.75" customHeight="1" x14ac:dyDescent="0.25">
      <c r="A957" s="41">
        <v>64</v>
      </c>
      <c r="B957" s="54" t="s">
        <v>261</v>
      </c>
      <c r="C957" s="55" t="s">
        <v>704</v>
      </c>
      <c r="D957" s="37"/>
      <c r="E957" s="61" t="s">
        <v>1396</v>
      </c>
      <c r="F957" s="37"/>
      <c r="G957" s="56">
        <v>839</v>
      </c>
      <c r="H957" s="56" t="s">
        <v>1419</v>
      </c>
      <c r="I957" s="36" t="s">
        <v>139</v>
      </c>
      <c r="J957" s="37"/>
      <c r="K957" s="37"/>
      <c r="L957" s="37"/>
      <c r="M957" s="37"/>
      <c r="N957" s="37">
        <v>1</v>
      </c>
      <c r="O957" s="37"/>
      <c r="P957" s="37"/>
      <c r="Q957" s="37"/>
      <c r="R957" s="37"/>
      <c r="S957" s="37"/>
      <c r="T957" s="37"/>
      <c r="U957" s="37"/>
      <c r="V957" s="37"/>
      <c r="W957" s="37">
        <v>1</v>
      </c>
      <c r="X957" s="37"/>
      <c r="Y957" s="57">
        <f>'[34]Расчет НМЦД'!$M$12</f>
        <v>72100</v>
      </c>
      <c r="Z957" s="38">
        <f t="shared" si="59"/>
        <v>74839.8</v>
      </c>
      <c r="AA957" s="37"/>
      <c r="AB957" s="32"/>
      <c r="AC957" s="37" t="s">
        <v>142</v>
      </c>
      <c r="AD957" s="36" t="s">
        <v>120</v>
      </c>
      <c r="AE957" s="37"/>
      <c r="AF957" s="35" t="s">
        <v>144</v>
      </c>
      <c r="AG957" s="35" t="s">
        <v>1376</v>
      </c>
      <c r="AH957" s="58" t="s">
        <v>1395</v>
      </c>
      <c r="AI957" s="36" t="s">
        <v>141</v>
      </c>
    </row>
    <row r="958" spans="1:54" s="59" customFormat="1" ht="42.75" customHeight="1" x14ac:dyDescent="0.25">
      <c r="A958" s="41">
        <v>64</v>
      </c>
      <c r="B958" s="55" t="s">
        <v>2350</v>
      </c>
      <c r="C958" s="55" t="s">
        <v>2351</v>
      </c>
      <c r="D958" s="37"/>
      <c r="E958" s="61" t="s">
        <v>2348</v>
      </c>
      <c r="F958" s="37"/>
      <c r="G958" s="56">
        <v>796</v>
      </c>
      <c r="H958" s="56" t="s">
        <v>231</v>
      </c>
      <c r="I958" s="36" t="s">
        <v>139</v>
      </c>
      <c r="J958" s="37"/>
      <c r="K958" s="37"/>
      <c r="L958" s="37"/>
      <c r="M958" s="37">
        <v>1</v>
      </c>
      <c r="N958" s="37"/>
      <c r="O958" s="37"/>
      <c r="P958" s="37"/>
      <c r="Q958" s="37"/>
      <c r="R958" s="37"/>
      <c r="S958" s="37"/>
      <c r="T958" s="37"/>
      <c r="U958" s="37"/>
      <c r="V958" s="37"/>
      <c r="W958" s="37">
        <v>1</v>
      </c>
      <c r="X958" s="37"/>
      <c r="Y958" s="57" t="s">
        <v>2349</v>
      </c>
      <c r="Z958" s="38" t="s">
        <v>2349</v>
      </c>
      <c r="AA958" s="37"/>
      <c r="AB958" s="32"/>
      <c r="AC958" s="37" t="s">
        <v>142</v>
      </c>
      <c r="AD958" s="36" t="s">
        <v>120</v>
      </c>
      <c r="AE958" s="37"/>
      <c r="AF958" s="35" t="s">
        <v>592</v>
      </c>
      <c r="AG958" s="35" t="s">
        <v>2346</v>
      </c>
      <c r="AH958" s="58" t="s">
        <v>2347</v>
      </c>
      <c r="AI958" s="36" t="s">
        <v>141</v>
      </c>
      <c r="AJ958" s="43"/>
      <c r="AK958" s="43"/>
      <c r="AL958" s="43"/>
      <c r="AM958" s="43"/>
      <c r="AN958" s="43"/>
      <c r="AO958" s="43"/>
      <c r="AP958" s="43"/>
      <c r="AQ958" s="43"/>
      <c r="AR958" s="43"/>
      <c r="AS958" s="43"/>
      <c r="AT958" s="43"/>
      <c r="AU958" s="43"/>
      <c r="AV958" s="43"/>
      <c r="AW958" s="43"/>
      <c r="AX958" s="43"/>
      <c r="AY958" s="43"/>
      <c r="AZ958" s="43"/>
      <c r="BA958" s="43"/>
      <c r="BB958" s="43"/>
    </row>
    <row r="959" spans="1:54" s="43" customFormat="1" ht="42.75" customHeight="1" x14ac:dyDescent="0.25">
      <c r="A959" s="41" t="s">
        <v>13</v>
      </c>
      <c r="B959" s="54" t="s">
        <v>385</v>
      </c>
      <c r="C959" s="55" t="s">
        <v>1532</v>
      </c>
      <c r="D959" s="37"/>
      <c r="E959" s="61" t="s">
        <v>1533</v>
      </c>
      <c r="F959" s="37"/>
      <c r="G959" s="56">
        <v>876</v>
      </c>
      <c r="H959" s="56" t="s">
        <v>138</v>
      </c>
      <c r="I959" s="36" t="s">
        <v>384</v>
      </c>
      <c r="J959" s="37"/>
      <c r="K959" s="37">
        <v>9397.36</v>
      </c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>
        <f>K959</f>
        <v>9397.36</v>
      </c>
      <c r="X959" s="37"/>
      <c r="Y959" s="57">
        <f>W959</f>
        <v>9397.36</v>
      </c>
      <c r="Z959" s="38">
        <f>Y959</f>
        <v>9397.36</v>
      </c>
      <c r="AA959" s="37"/>
      <c r="AB959" s="32" t="s">
        <v>76</v>
      </c>
      <c r="AC959" s="37" t="s">
        <v>1534</v>
      </c>
      <c r="AD959" s="36" t="s">
        <v>120</v>
      </c>
      <c r="AE959" s="37"/>
      <c r="AF959" s="35" t="s">
        <v>1535</v>
      </c>
      <c r="AG959" s="35" t="s">
        <v>1423</v>
      </c>
      <c r="AH959" s="58" t="s">
        <v>1424</v>
      </c>
      <c r="AI959" s="36" t="s">
        <v>1536</v>
      </c>
    </row>
    <row r="960" spans="1:54" s="43" customFormat="1" ht="42.75" customHeight="1" x14ac:dyDescent="0.25">
      <c r="A960" s="41" t="s">
        <v>13</v>
      </c>
      <c r="B960" s="54" t="s">
        <v>385</v>
      </c>
      <c r="C960" s="55" t="s">
        <v>1532</v>
      </c>
      <c r="D960" s="37"/>
      <c r="E960" s="61" t="s">
        <v>1537</v>
      </c>
      <c r="F960" s="37"/>
      <c r="G960" s="56">
        <v>876</v>
      </c>
      <c r="H960" s="56" t="s">
        <v>138</v>
      </c>
      <c r="I960" s="36" t="s">
        <v>384</v>
      </c>
      <c r="J960" s="37"/>
      <c r="K960" s="37">
        <v>12518.28</v>
      </c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>
        <f>K960</f>
        <v>12518.28</v>
      </c>
      <c r="X960" s="37"/>
      <c r="Y960" s="57">
        <f>W960</f>
        <v>12518.28</v>
      </c>
      <c r="Z960" s="38">
        <f>Y960</f>
        <v>12518.28</v>
      </c>
      <c r="AA960" s="37"/>
      <c r="AB960" s="32" t="s">
        <v>76</v>
      </c>
      <c r="AC960" s="37" t="s">
        <v>1534</v>
      </c>
      <c r="AD960" s="36" t="s">
        <v>120</v>
      </c>
      <c r="AE960" s="37"/>
      <c r="AF960" s="35" t="s">
        <v>1535</v>
      </c>
      <c r="AG960" s="35" t="s">
        <v>1423</v>
      </c>
      <c r="AH960" s="58" t="s">
        <v>1424</v>
      </c>
      <c r="AI960" s="36" t="s">
        <v>1536</v>
      </c>
    </row>
    <row r="961" spans="1:35" s="43" customFormat="1" ht="42.75" customHeight="1" x14ac:dyDescent="0.25">
      <c r="A961" s="41" t="s">
        <v>73</v>
      </c>
      <c r="B961" s="54" t="s">
        <v>1538</v>
      </c>
      <c r="C961" s="55" t="s">
        <v>1539</v>
      </c>
      <c r="D961" s="37"/>
      <c r="E961" s="61" t="s">
        <v>292</v>
      </c>
      <c r="F961" s="37"/>
      <c r="G961" s="56">
        <v>876</v>
      </c>
      <c r="H961" s="56" t="s">
        <v>138</v>
      </c>
      <c r="I961" s="36" t="s">
        <v>384</v>
      </c>
      <c r="J961" s="37"/>
      <c r="K961" s="37">
        <v>62613.81</v>
      </c>
      <c r="L961" s="37">
        <v>47031.12</v>
      </c>
      <c r="M961" s="37">
        <v>55903.17</v>
      </c>
      <c r="N961" s="37">
        <v>47653.81</v>
      </c>
      <c r="O961" s="37">
        <v>41401.18</v>
      </c>
      <c r="P961" s="37">
        <v>55841.41</v>
      </c>
      <c r="Q961" s="37">
        <v>37834.86</v>
      </c>
      <c r="R961" s="37">
        <v>63565.86</v>
      </c>
      <c r="S961" s="37">
        <v>51570.07</v>
      </c>
      <c r="T961" s="37">
        <v>70899.19</v>
      </c>
      <c r="U961" s="37">
        <v>71974.75</v>
      </c>
      <c r="V961" s="37">
        <v>62613.82</v>
      </c>
      <c r="W961" s="37">
        <f>SUM(K961:V961)</f>
        <v>668903.04999999993</v>
      </c>
      <c r="X961" s="37"/>
      <c r="Y961" s="57"/>
      <c r="Z961" s="38"/>
      <c r="AA961" s="37"/>
      <c r="AB961" s="32" t="s">
        <v>84</v>
      </c>
      <c r="AC961" s="37" t="s">
        <v>1534</v>
      </c>
      <c r="AD961" s="36" t="s">
        <v>120</v>
      </c>
      <c r="AE961" s="37"/>
      <c r="AF961" s="35" t="s">
        <v>1535</v>
      </c>
      <c r="AG961" s="35" t="s">
        <v>1425</v>
      </c>
      <c r="AH961" s="58" t="s">
        <v>1426</v>
      </c>
      <c r="AI961" s="36" t="s">
        <v>1536</v>
      </c>
    </row>
    <row r="962" spans="1:35" s="43" customFormat="1" ht="42.75" customHeight="1" x14ac:dyDescent="0.25">
      <c r="A962" s="41" t="s">
        <v>87</v>
      </c>
      <c r="B962" s="54" t="s">
        <v>337</v>
      </c>
      <c r="C962" s="55" t="s">
        <v>1540</v>
      </c>
      <c r="D962" s="37"/>
      <c r="E962" s="61" t="s">
        <v>1541</v>
      </c>
      <c r="F962" s="37"/>
      <c r="G962" s="56">
        <v>876</v>
      </c>
      <c r="H962" s="56" t="s">
        <v>138</v>
      </c>
      <c r="I962" s="36" t="s">
        <v>384</v>
      </c>
      <c r="J962" s="37"/>
      <c r="K962" s="37">
        <v>9055.9699999999993</v>
      </c>
      <c r="L962" s="37">
        <v>9055.9699999999993</v>
      </c>
      <c r="M962" s="37">
        <v>9055.9699999999993</v>
      </c>
      <c r="N962" s="37">
        <v>9055.9699999999993</v>
      </c>
      <c r="O962" s="37">
        <v>9055.9699999999993</v>
      </c>
      <c r="P962" s="37">
        <v>9055.9699999999993</v>
      </c>
      <c r="Q962" s="37">
        <v>9541.3799999999992</v>
      </c>
      <c r="R962" s="37">
        <v>9541.3799999999992</v>
      </c>
      <c r="S962" s="37">
        <v>9541.3799999999992</v>
      </c>
      <c r="T962" s="37">
        <v>9541.3799999999992</v>
      </c>
      <c r="U962" s="37">
        <v>9541.3799999999992</v>
      </c>
      <c r="V962" s="37">
        <v>9541.3700000000008</v>
      </c>
      <c r="W962" s="37">
        <f>SUM(K962:V962)</f>
        <v>111584.09000000001</v>
      </c>
      <c r="X962" s="37"/>
      <c r="Y962" s="57">
        <f>W962</f>
        <v>111584.09000000001</v>
      </c>
      <c r="Z962" s="38">
        <f>W962</f>
        <v>111584.09000000001</v>
      </c>
      <c r="AA962" s="37"/>
      <c r="AB962" s="32" t="s">
        <v>84</v>
      </c>
      <c r="AC962" s="37" t="s">
        <v>1534</v>
      </c>
      <c r="AD962" s="36" t="s">
        <v>120</v>
      </c>
      <c r="AE962" s="37"/>
      <c r="AF962" s="35" t="s">
        <v>1535</v>
      </c>
      <c r="AG962" s="35" t="s">
        <v>1427</v>
      </c>
      <c r="AH962" s="58" t="s">
        <v>1428</v>
      </c>
      <c r="AI962" s="36" t="s">
        <v>1536</v>
      </c>
    </row>
    <row r="963" spans="1:35" s="43" customFormat="1" ht="42.75" customHeight="1" x14ac:dyDescent="0.25">
      <c r="A963" s="41" t="s">
        <v>75</v>
      </c>
      <c r="B963" s="54" t="s">
        <v>234</v>
      </c>
      <c r="C963" s="55" t="s">
        <v>235</v>
      </c>
      <c r="D963" s="37"/>
      <c r="E963" s="61" t="s">
        <v>1542</v>
      </c>
      <c r="F963" s="37"/>
      <c r="G963" s="56">
        <v>796</v>
      </c>
      <c r="H963" s="56" t="s">
        <v>1543</v>
      </c>
      <c r="I963" s="36" t="s">
        <v>384</v>
      </c>
      <c r="J963" s="37"/>
      <c r="K963" s="37">
        <v>2</v>
      </c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>
        <v>2</v>
      </c>
      <c r="X963" s="37"/>
      <c r="Y963" s="57">
        <v>528</v>
      </c>
      <c r="Z963" s="38">
        <f>(Y963*W963)*1.038</f>
        <v>1096.1279999999999</v>
      </c>
      <c r="AA963" s="37"/>
      <c r="AB963" s="32" t="s">
        <v>86</v>
      </c>
      <c r="AC963" s="37" t="s">
        <v>142</v>
      </c>
      <c r="AD963" s="36" t="s">
        <v>120</v>
      </c>
      <c r="AE963" s="37"/>
      <c r="AF963" s="35" t="s">
        <v>1535</v>
      </c>
      <c r="AG963" s="35" t="s">
        <v>1430</v>
      </c>
      <c r="AH963" s="58" t="s">
        <v>1431</v>
      </c>
      <c r="AI963" s="36" t="s">
        <v>1536</v>
      </c>
    </row>
    <row r="964" spans="1:35" s="43" customFormat="1" ht="42.75" customHeight="1" x14ac:dyDescent="0.25">
      <c r="A964" s="41"/>
      <c r="B964" s="54" t="s">
        <v>234</v>
      </c>
      <c r="C964" s="55" t="s">
        <v>235</v>
      </c>
      <c r="D964" s="37"/>
      <c r="E964" s="61" t="s">
        <v>1544</v>
      </c>
      <c r="F964" s="37"/>
      <c r="G964" s="56">
        <v>796</v>
      </c>
      <c r="H964" s="56" t="s">
        <v>1543</v>
      </c>
      <c r="I964" s="36" t="s">
        <v>384</v>
      </c>
      <c r="J964" s="37"/>
      <c r="K964" s="37">
        <v>3</v>
      </c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>
        <v>3</v>
      </c>
      <c r="X964" s="37"/>
      <c r="Y964" s="57">
        <v>1110</v>
      </c>
      <c r="Z964" s="38">
        <f t="shared" ref="Z964:Z991" si="60">(Y964*W964)*1.038</f>
        <v>3456.54</v>
      </c>
      <c r="AA964" s="37"/>
      <c r="AB964" s="32" t="s">
        <v>1545</v>
      </c>
      <c r="AC964" s="37" t="s">
        <v>142</v>
      </c>
      <c r="AD964" s="36" t="s">
        <v>120</v>
      </c>
      <c r="AE964" s="37"/>
      <c r="AF964" s="35" t="s">
        <v>1535</v>
      </c>
      <c r="AG964" s="35" t="s">
        <v>1430</v>
      </c>
      <c r="AH964" s="58" t="s">
        <v>1431</v>
      </c>
      <c r="AI964" s="36" t="s">
        <v>1536</v>
      </c>
    </row>
    <row r="965" spans="1:35" s="43" customFormat="1" ht="42.75" customHeight="1" x14ac:dyDescent="0.25">
      <c r="A965" s="41"/>
      <c r="B965" s="54" t="s">
        <v>234</v>
      </c>
      <c r="C965" s="55" t="s">
        <v>235</v>
      </c>
      <c r="D965" s="37"/>
      <c r="E965" s="61" t="s">
        <v>1546</v>
      </c>
      <c r="F965" s="37"/>
      <c r="G965" s="56">
        <v>796</v>
      </c>
      <c r="H965" s="56" t="s">
        <v>1543</v>
      </c>
      <c r="I965" s="36" t="s">
        <v>384</v>
      </c>
      <c r="J965" s="37"/>
      <c r="K965" s="37">
        <v>4</v>
      </c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>
        <v>4</v>
      </c>
      <c r="X965" s="37"/>
      <c r="Y965" s="57">
        <v>416.33499999999998</v>
      </c>
      <c r="Z965" s="38">
        <f t="shared" si="60"/>
        <v>1728.62292</v>
      </c>
      <c r="AA965" s="37"/>
      <c r="AB965" s="32" t="s">
        <v>1547</v>
      </c>
      <c r="AC965" s="37" t="s">
        <v>142</v>
      </c>
      <c r="AD965" s="36" t="s">
        <v>120</v>
      </c>
      <c r="AE965" s="37"/>
      <c r="AF965" s="35" t="s">
        <v>1535</v>
      </c>
      <c r="AG965" s="35" t="s">
        <v>1430</v>
      </c>
      <c r="AH965" s="58" t="s">
        <v>1431</v>
      </c>
      <c r="AI965" s="36" t="s">
        <v>1536</v>
      </c>
    </row>
    <row r="966" spans="1:35" s="43" customFormat="1" ht="42.75" customHeight="1" x14ac:dyDescent="0.25">
      <c r="A966" s="41"/>
      <c r="B966" s="54" t="s">
        <v>234</v>
      </c>
      <c r="C966" s="55" t="s">
        <v>235</v>
      </c>
      <c r="D966" s="37"/>
      <c r="E966" s="61" t="s">
        <v>1548</v>
      </c>
      <c r="F966" s="37"/>
      <c r="G966" s="56">
        <v>796</v>
      </c>
      <c r="H966" s="56" t="s">
        <v>1543</v>
      </c>
      <c r="I966" s="36" t="s">
        <v>384</v>
      </c>
      <c r="J966" s="37"/>
      <c r="K966" s="37">
        <v>1</v>
      </c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>
        <v>1</v>
      </c>
      <c r="X966" s="37"/>
      <c r="Y966" s="57">
        <v>412.67</v>
      </c>
      <c r="Z966" s="38">
        <f t="shared" si="60"/>
        <v>428.35146000000003</v>
      </c>
      <c r="AA966" s="37"/>
      <c r="AB966" s="32" t="s">
        <v>1549</v>
      </c>
      <c r="AC966" s="37" t="s">
        <v>142</v>
      </c>
      <c r="AD966" s="36" t="s">
        <v>120</v>
      </c>
      <c r="AE966" s="37"/>
      <c r="AF966" s="35" t="s">
        <v>1535</v>
      </c>
      <c r="AG966" s="35" t="s">
        <v>1430</v>
      </c>
      <c r="AH966" s="58" t="s">
        <v>1431</v>
      </c>
      <c r="AI966" s="36" t="s">
        <v>1536</v>
      </c>
    </row>
    <row r="967" spans="1:35" s="43" customFormat="1" ht="42.75" customHeight="1" x14ac:dyDescent="0.25">
      <c r="A967" s="41"/>
      <c r="B967" s="54" t="s">
        <v>234</v>
      </c>
      <c r="C967" s="55" t="s">
        <v>235</v>
      </c>
      <c r="D967" s="37"/>
      <c r="E967" s="61" t="s">
        <v>1550</v>
      </c>
      <c r="F967" s="37"/>
      <c r="G967" s="56">
        <v>796</v>
      </c>
      <c r="H967" s="56" t="s">
        <v>1543</v>
      </c>
      <c r="I967" s="36" t="s">
        <v>384</v>
      </c>
      <c r="J967" s="37"/>
      <c r="K967" s="37">
        <v>1</v>
      </c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>
        <v>1</v>
      </c>
      <c r="X967" s="37"/>
      <c r="Y967" s="57">
        <v>239</v>
      </c>
      <c r="Z967" s="38">
        <f t="shared" si="60"/>
        <v>248.08200000000002</v>
      </c>
      <c r="AA967" s="37"/>
      <c r="AB967" s="32" t="s">
        <v>1551</v>
      </c>
      <c r="AC967" s="37" t="s">
        <v>142</v>
      </c>
      <c r="AD967" s="36" t="s">
        <v>120</v>
      </c>
      <c r="AE967" s="37"/>
      <c r="AF967" s="35" t="s">
        <v>1535</v>
      </c>
      <c r="AG967" s="35" t="s">
        <v>1430</v>
      </c>
      <c r="AH967" s="58" t="s">
        <v>1431</v>
      </c>
      <c r="AI967" s="36" t="s">
        <v>1536</v>
      </c>
    </row>
    <row r="968" spans="1:35" s="43" customFormat="1" ht="42.75" customHeight="1" x14ac:dyDescent="0.25">
      <c r="A968" s="41"/>
      <c r="B968" s="54" t="s">
        <v>234</v>
      </c>
      <c r="C968" s="55" t="s">
        <v>235</v>
      </c>
      <c r="D968" s="37"/>
      <c r="E968" s="61" t="s">
        <v>1552</v>
      </c>
      <c r="F968" s="37"/>
      <c r="G968" s="56">
        <v>796</v>
      </c>
      <c r="H968" s="56" t="s">
        <v>1543</v>
      </c>
      <c r="I968" s="36" t="s">
        <v>384</v>
      </c>
      <c r="J968" s="37"/>
      <c r="K968" s="37">
        <v>2</v>
      </c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>
        <v>2</v>
      </c>
      <c r="X968" s="37"/>
      <c r="Y968" s="57">
        <v>973.33500000000004</v>
      </c>
      <c r="Z968" s="38">
        <f t="shared" si="60"/>
        <v>2020.6434600000002</v>
      </c>
      <c r="AA968" s="37"/>
      <c r="AB968" s="32" t="s">
        <v>1553</v>
      </c>
      <c r="AC968" s="37" t="s">
        <v>142</v>
      </c>
      <c r="AD968" s="36" t="s">
        <v>120</v>
      </c>
      <c r="AE968" s="37"/>
      <c r="AF968" s="35" t="s">
        <v>1535</v>
      </c>
      <c r="AG968" s="35" t="s">
        <v>1430</v>
      </c>
      <c r="AH968" s="58" t="s">
        <v>1431</v>
      </c>
      <c r="AI968" s="36" t="s">
        <v>1536</v>
      </c>
    </row>
    <row r="969" spans="1:35" s="43" customFormat="1" ht="42.75" customHeight="1" x14ac:dyDescent="0.25">
      <c r="A969" s="41"/>
      <c r="B969" s="54" t="s">
        <v>234</v>
      </c>
      <c r="C969" s="55" t="s">
        <v>235</v>
      </c>
      <c r="D969" s="37"/>
      <c r="E969" s="61" t="s">
        <v>1554</v>
      </c>
      <c r="F969" s="37"/>
      <c r="G969" s="56">
        <v>796</v>
      </c>
      <c r="H969" s="56" t="s">
        <v>1543</v>
      </c>
      <c r="I969" s="36" t="s">
        <v>384</v>
      </c>
      <c r="J969" s="37"/>
      <c r="K969" s="37">
        <v>3</v>
      </c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>
        <v>3</v>
      </c>
      <c r="X969" s="37"/>
      <c r="Y969" s="57">
        <v>1784</v>
      </c>
      <c r="Z969" s="38">
        <f t="shared" si="60"/>
        <v>5555.3760000000002</v>
      </c>
      <c r="AA969" s="37"/>
      <c r="AB969" s="32" t="s">
        <v>1555</v>
      </c>
      <c r="AC969" s="37" t="s">
        <v>142</v>
      </c>
      <c r="AD969" s="36" t="s">
        <v>120</v>
      </c>
      <c r="AE969" s="37"/>
      <c r="AF969" s="35" t="s">
        <v>1535</v>
      </c>
      <c r="AG969" s="35" t="s">
        <v>1430</v>
      </c>
      <c r="AH969" s="58" t="s">
        <v>1431</v>
      </c>
      <c r="AI969" s="36" t="s">
        <v>1536</v>
      </c>
    </row>
    <row r="970" spans="1:35" s="43" customFormat="1" ht="42.75" customHeight="1" x14ac:dyDescent="0.25">
      <c r="A970" s="41"/>
      <c r="B970" s="54" t="s">
        <v>234</v>
      </c>
      <c r="C970" s="55" t="s">
        <v>235</v>
      </c>
      <c r="D970" s="37"/>
      <c r="E970" s="61" t="s">
        <v>1556</v>
      </c>
      <c r="F970" s="37"/>
      <c r="G970" s="56">
        <v>796</v>
      </c>
      <c r="H970" s="56" t="s">
        <v>1543</v>
      </c>
      <c r="I970" s="36" t="s">
        <v>384</v>
      </c>
      <c r="J970" s="37"/>
      <c r="K970" s="37">
        <v>2</v>
      </c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>
        <v>2</v>
      </c>
      <c r="X970" s="37"/>
      <c r="Y970" s="57">
        <v>820.5</v>
      </c>
      <c r="Z970" s="38">
        <f t="shared" si="60"/>
        <v>1703.3579999999999</v>
      </c>
      <c r="AA970" s="37"/>
      <c r="AB970" s="32" t="s">
        <v>1557</v>
      </c>
      <c r="AC970" s="37" t="s">
        <v>142</v>
      </c>
      <c r="AD970" s="36" t="s">
        <v>120</v>
      </c>
      <c r="AE970" s="37"/>
      <c r="AF970" s="35" t="s">
        <v>1535</v>
      </c>
      <c r="AG970" s="35" t="s">
        <v>1430</v>
      </c>
      <c r="AH970" s="58" t="s">
        <v>1431</v>
      </c>
      <c r="AI970" s="36" t="s">
        <v>1536</v>
      </c>
    </row>
    <row r="971" spans="1:35" s="43" customFormat="1" ht="42.75" customHeight="1" x14ac:dyDescent="0.25">
      <c r="A971" s="41"/>
      <c r="B971" s="54" t="s">
        <v>234</v>
      </c>
      <c r="C971" s="55" t="s">
        <v>235</v>
      </c>
      <c r="D971" s="37"/>
      <c r="E971" s="61" t="s">
        <v>1558</v>
      </c>
      <c r="F971" s="37"/>
      <c r="G971" s="56">
        <v>796</v>
      </c>
      <c r="H971" s="56" t="s">
        <v>1543</v>
      </c>
      <c r="I971" s="36" t="s">
        <v>384</v>
      </c>
      <c r="J971" s="37"/>
      <c r="K971" s="37">
        <v>5</v>
      </c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>
        <v>5</v>
      </c>
      <c r="X971" s="37"/>
      <c r="Y971" s="57">
        <v>993.33299999999997</v>
      </c>
      <c r="Z971" s="38">
        <f t="shared" si="60"/>
        <v>5155.3982699999997</v>
      </c>
      <c r="AA971" s="37"/>
      <c r="AB971" s="32" t="s">
        <v>1559</v>
      </c>
      <c r="AC971" s="37" t="s">
        <v>142</v>
      </c>
      <c r="AD971" s="36" t="s">
        <v>120</v>
      </c>
      <c r="AE971" s="37"/>
      <c r="AF971" s="35" t="s">
        <v>1535</v>
      </c>
      <c r="AG971" s="35" t="s">
        <v>1430</v>
      </c>
      <c r="AH971" s="58" t="s">
        <v>1431</v>
      </c>
      <c r="AI971" s="36" t="s">
        <v>1536</v>
      </c>
    </row>
    <row r="972" spans="1:35" s="43" customFormat="1" ht="42.75" customHeight="1" x14ac:dyDescent="0.25">
      <c r="A972" s="41"/>
      <c r="B972" s="54" t="s">
        <v>234</v>
      </c>
      <c r="C972" s="55" t="s">
        <v>235</v>
      </c>
      <c r="D972" s="37"/>
      <c r="E972" s="61" t="s">
        <v>1560</v>
      </c>
      <c r="F972" s="37"/>
      <c r="G972" s="56">
        <v>796</v>
      </c>
      <c r="H972" s="56" t="s">
        <v>1543</v>
      </c>
      <c r="I972" s="36" t="s">
        <v>384</v>
      </c>
      <c r="J972" s="37"/>
      <c r="K972" s="37">
        <v>5</v>
      </c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>
        <v>5</v>
      </c>
      <c r="X972" s="37"/>
      <c r="Y972" s="57">
        <v>930.33299999999997</v>
      </c>
      <c r="Z972" s="38">
        <f t="shared" si="60"/>
        <v>4828.4282700000003</v>
      </c>
      <c r="AA972" s="37"/>
      <c r="AB972" s="32" t="s">
        <v>1561</v>
      </c>
      <c r="AC972" s="37" t="s">
        <v>142</v>
      </c>
      <c r="AD972" s="36" t="s">
        <v>120</v>
      </c>
      <c r="AE972" s="37"/>
      <c r="AF972" s="35" t="s">
        <v>1535</v>
      </c>
      <c r="AG972" s="35" t="s">
        <v>1430</v>
      </c>
      <c r="AH972" s="58" t="s">
        <v>1431</v>
      </c>
      <c r="AI972" s="36" t="s">
        <v>1536</v>
      </c>
    </row>
    <row r="973" spans="1:35" s="43" customFormat="1" ht="42.75" customHeight="1" x14ac:dyDescent="0.25">
      <c r="A973" s="41"/>
      <c r="B973" s="54" t="s">
        <v>234</v>
      </c>
      <c r="C973" s="55" t="s">
        <v>235</v>
      </c>
      <c r="D973" s="37"/>
      <c r="E973" s="61" t="s">
        <v>1562</v>
      </c>
      <c r="F973" s="37"/>
      <c r="G973" s="56">
        <v>796</v>
      </c>
      <c r="H973" s="56" t="s">
        <v>1543</v>
      </c>
      <c r="I973" s="36" t="s">
        <v>384</v>
      </c>
      <c r="J973" s="37"/>
      <c r="K973" s="37">
        <v>5</v>
      </c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>
        <v>5</v>
      </c>
      <c r="X973" s="37"/>
      <c r="Y973" s="57">
        <v>880</v>
      </c>
      <c r="Z973" s="38">
        <f t="shared" si="60"/>
        <v>4567.2</v>
      </c>
      <c r="AA973" s="37"/>
      <c r="AB973" s="32" t="s">
        <v>1563</v>
      </c>
      <c r="AC973" s="37" t="s">
        <v>142</v>
      </c>
      <c r="AD973" s="36" t="s">
        <v>120</v>
      </c>
      <c r="AE973" s="37"/>
      <c r="AF973" s="35" t="s">
        <v>1535</v>
      </c>
      <c r="AG973" s="35" t="s">
        <v>1430</v>
      </c>
      <c r="AH973" s="58" t="s">
        <v>1431</v>
      </c>
      <c r="AI973" s="36" t="s">
        <v>1536</v>
      </c>
    </row>
    <row r="974" spans="1:35" s="43" customFormat="1" ht="42.75" customHeight="1" x14ac:dyDescent="0.25">
      <c r="A974" s="41"/>
      <c r="B974" s="54" t="s">
        <v>234</v>
      </c>
      <c r="C974" s="55" t="s">
        <v>235</v>
      </c>
      <c r="D974" s="37"/>
      <c r="E974" s="61" t="s">
        <v>1564</v>
      </c>
      <c r="F974" s="37"/>
      <c r="G974" s="56">
        <v>796</v>
      </c>
      <c r="H974" s="56" t="s">
        <v>1543</v>
      </c>
      <c r="I974" s="36" t="s">
        <v>384</v>
      </c>
      <c r="J974" s="37"/>
      <c r="K974" s="37">
        <v>2</v>
      </c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>
        <v>2</v>
      </c>
      <c r="X974" s="37"/>
      <c r="Y974" s="57">
        <v>643.33500000000004</v>
      </c>
      <c r="Z974" s="38">
        <f t="shared" si="60"/>
        <v>1335.5634600000001</v>
      </c>
      <c r="AA974" s="37"/>
      <c r="AB974" s="32" t="s">
        <v>1565</v>
      </c>
      <c r="AC974" s="37" t="s">
        <v>142</v>
      </c>
      <c r="AD974" s="36" t="s">
        <v>120</v>
      </c>
      <c r="AE974" s="37"/>
      <c r="AF974" s="35" t="s">
        <v>1535</v>
      </c>
      <c r="AG974" s="35" t="s">
        <v>1430</v>
      </c>
      <c r="AH974" s="58" t="s">
        <v>1431</v>
      </c>
      <c r="AI974" s="36" t="s">
        <v>1536</v>
      </c>
    </row>
    <row r="975" spans="1:35" s="43" customFormat="1" ht="42.75" customHeight="1" x14ac:dyDescent="0.25">
      <c r="A975" s="41"/>
      <c r="B975" s="54" t="s">
        <v>234</v>
      </c>
      <c r="C975" s="55" t="s">
        <v>235</v>
      </c>
      <c r="D975" s="37"/>
      <c r="E975" s="61" t="s">
        <v>1566</v>
      </c>
      <c r="F975" s="37"/>
      <c r="G975" s="56">
        <v>796</v>
      </c>
      <c r="H975" s="56" t="s">
        <v>1543</v>
      </c>
      <c r="I975" s="36" t="s">
        <v>384</v>
      </c>
      <c r="J975" s="37"/>
      <c r="K975" s="37">
        <v>1</v>
      </c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>
        <v>1</v>
      </c>
      <c r="X975" s="37"/>
      <c r="Y975" s="57">
        <v>840</v>
      </c>
      <c r="Z975" s="38">
        <f t="shared" si="60"/>
        <v>871.92000000000007</v>
      </c>
      <c r="AA975" s="37"/>
      <c r="AB975" s="32" t="s">
        <v>1567</v>
      </c>
      <c r="AC975" s="37" t="s">
        <v>142</v>
      </c>
      <c r="AD975" s="36" t="s">
        <v>120</v>
      </c>
      <c r="AE975" s="37"/>
      <c r="AF975" s="35" t="s">
        <v>1535</v>
      </c>
      <c r="AG975" s="35" t="s">
        <v>1430</v>
      </c>
      <c r="AH975" s="58" t="s">
        <v>1431</v>
      </c>
      <c r="AI975" s="36" t="s">
        <v>1536</v>
      </c>
    </row>
    <row r="976" spans="1:35" s="43" customFormat="1" ht="42.75" customHeight="1" x14ac:dyDescent="0.25">
      <c r="A976" s="41"/>
      <c r="B976" s="54" t="s">
        <v>234</v>
      </c>
      <c r="C976" s="55" t="s">
        <v>235</v>
      </c>
      <c r="D976" s="37"/>
      <c r="E976" s="61" t="s">
        <v>1568</v>
      </c>
      <c r="F976" s="37"/>
      <c r="G976" s="56">
        <v>796</v>
      </c>
      <c r="H976" s="56" t="s">
        <v>1543</v>
      </c>
      <c r="I976" s="36" t="s">
        <v>384</v>
      </c>
      <c r="J976" s="37"/>
      <c r="K976" s="37">
        <v>6</v>
      </c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>
        <v>6</v>
      </c>
      <c r="X976" s="37"/>
      <c r="Y976" s="57">
        <v>69.665999999999997</v>
      </c>
      <c r="Z976" s="38">
        <f t="shared" si="60"/>
        <v>433.87984799999998</v>
      </c>
      <c r="AA976" s="37"/>
      <c r="AB976" s="32" t="s">
        <v>1569</v>
      </c>
      <c r="AC976" s="37" t="s">
        <v>142</v>
      </c>
      <c r="AD976" s="36" t="s">
        <v>120</v>
      </c>
      <c r="AE976" s="37"/>
      <c r="AF976" s="35" t="s">
        <v>1535</v>
      </c>
      <c r="AG976" s="35" t="s">
        <v>1430</v>
      </c>
      <c r="AH976" s="58" t="s">
        <v>1431</v>
      </c>
      <c r="AI976" s="36" t="s">
        <v>1536</v>
      </c>
    </row>
    <row r="977" spans="1:35" s="43" customFormat="1" ht="42.75" customHeight="1" x14ac:dyDescent="0.25">
      <c r="A977" s="41"/>
      <c r="B977" s="54" t="s">
        <v>234</v>
      </c>
      <c r="C977" s="55" t="s">
        <v>235</v>
      </c>
      <c r="D977" s="37"/>
      <c r="E977" s="61" t="s">
        <v>1570</v>
      </c>
      <c r="F977" s="37"/>
      <c r="G977" s="56">
        <v>796</v>
      </c>
      <c r="H977" s="56" t="s">
        <v>1543</v>
      </c>
      <c r="I977" s="36" t="s">
        <v>384</v>
      </c>
      <c r="J977" s="37"/>
      <c r="K977" s="37">
        <v>5</v>
      </c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>
        <v>5</v>
      </c>
      <c r="X977" s="37"/>
      <c r="Y977" s="57">
        <v>69.665999999999997</v>
      </c>
      <c r="Z977" s="38">
        <f t="shared" si="60"/>
        <v>361.56653999999997</v>
      </c>
      <c r="AA977" s="37"/>
      <c r="AB977" s="32" t="s">
        <v>1571</v>
      </c>
      <c r="AC977" s="37" t="s">
        <v>142</v>
      </c>
      <c r="AD977" s="36" t="s">
        <v>120</v>
      </c>
      <c r="AE977" s="37"/>
      <c r="AF977" s="35" t="s">
        <v>1535</v>
      </c>
      <c r="AG977" s="35" t="s">
        <v>1430</v>
      </c>
      <c r="AH977" s="58" t="s">
        <v>1431</v>
      </c>
      <c r="AI977" s="36" t="s">
        <v>1536</v>
      </c>
    </row>
    <row r="978" spans="1:35" s="43" customFormat="1" ht="42.75" customHeight="1" x14ac:dyDescent="0.25">
      <c r="A978" s="41"/>
      <c r="B978" s="54" t="s">
        <v>234</v>
      </c>
      <c r="C978" s="55" t="s">
        <v>235</v>
      </c>
      <c r="D978" s="37"/>
      <c r="E978" s="61" t="s">
        <v>1572</v>
      </c>
      <c r="F978" s="37"/>
      <c r="G978" s="56">
        <v>796</v>
      </c>
      <c r="H978" s="56" t="s">
        <v>1543</v>
      </c>
      <c r="I978" s="36" t="s">
        <v>384</v>
      </c>
      <c r="J978" s="37"/>
      <c r="K978" s="37">
        <v>3</v>
      </c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>
        <v>3</v>
      </c>
      <c r="X978" s="37"/>
      <c r="Y978" s="57">
        <v>971.33</v>
      </c>
      <c r="Z978" s="38">
        <f t="shared" si="60"/>
        <v>3024.7216200000003</v>
      </c>
      <c r="AA978" s="37"/>
      <c r="AB978" s="32" t="s">
        <v>1573</v>
      </c>
      <c r="AC978" s="37" t="s">
        <v>142</v>
      </c>
      <c r="AD978" s="36" t="s">
        <v>120</v>
      </c>
      <c r="AE978" s="37"/>
      <c r="AF978" s="35" t="s">
        <v>1535</v>
      </c>
      <c r="AG978" s="35" t="s">
        <v>1430</v>
      </c>
      <c r="AH978" s="58" t="s">
        <v>1431</v>
      </c>
      <c r="AI978" s="36" t="s">
        <v>1536</v>
      </c>
    </row>
    <row r="979" spans="1:35" s="43" customFormat="1" ht="42.75" customHeight="1" x14ac:dyDescent="0.25">
      <c r="A979" s="41"/>
      <c r="B979" s="54" t="s">
        <v>234</v>
      </c>
      <c r="C979" s="55" t="s">
        <v>235</v>
      </c>
      <c r="D979" s="37"/>
      <c r="E979" s="61" t="s">
        <v>1574</v>
      </c>
      <c r="F979" s="37"/>
      <c r="G979" s="56">
        <v>796</v>
      </c>
      <c r="H979" s="56" t="s">
        <v>1543</v>
      </c>
      <c r="I979" s="36" t="s">
        <v>384</v>
      </c>
      <c r="J979" s="37"/>
      <c r="K979" s="37">
        <v>4</v>
      </c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>
        <v>4</v>
      </c>
      <c r="X979" s="37"/>
      <c r="Y979" s="57">
        <v>1567.3325</v>
      </c>
      <c r="Z979" s="38">
        <f t="shared" si="60"/>
        <v>6507.5645400000003</v>
      </c>
      <c r="AA979" s="37"/>
      <c r="AB979" s="32" t="s">
        <v>1575</v>
      </c>
      <c r="AC979" s="37" t="s">
        <v>142</v>
      </c>
      <c r="AD979" s="36" t="s">
        <v>120</v>
      </c>
      <c r="AE979" s="37"/>
      <c r="AF979" s="35" t="s">
        <v>1535</v>
      </c>
      <c r="AG979" s="35" t="s">
        <v>1430</v>
      </c>
      <c r="AH979" s="58" t="s">
        <v>1431</v>
      </c>
      <c r="AI979" s="36" t="s">
        <v>1536</v>
      </c>
    </row>
    <row r="980" spans="1:35" s="43" customFormat="1" ht="42.75" customHeight="1" x14ac:dyDescent="0.25">
      <c r="A980" s="41"/>
      <c r="B980" s="54" t="s">
        <v>234</v>
      </c>
      <c r="C980" s="55" t="s">
        <v>235</v>
      </c>
      <c r="D980" s="37"/>
      <c r="E980" s="61" t="s">
        <v>1576</v>
      </c>
      <c r="F980" s="37"/>
      <c r="G980" s="56">
        <v>796</v>
      </c>
      <c r="H980" s="56" t="s">
        <v>1543</v>
      </c>
      <c r="I980" s="36" t="s">
        <v>384</v>
      </c>
      <c r="J980" s="37"/>
      <c r="K980" s="37">
        <v>3</v>
      </c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>
        <v>3</v>
      </c>
      <c r="X980" s="37"/>
      <c r="Y980" s="57">
        <v>856.66</v>
      </c>
      <c r="Z980" s="38">
        <f t="shared" si="60"/>
        <v>2667.63924</v>
      </c>
      <c r="AA980" s="37"/>
      <c r="AB980" s="32" t="s">
        <v>1577</v>
      </c>
      <c r="AC980" s="37" t="s">
        <v>142</v>
      </c>
      <c r="AD980" s="36" t="s">
        <v>120</v>
      </c>
      <c r="AE980" s="37"/>
      <c r="AF980" s="35" t="s">
        <v>1535</v>
      </c>
      <c r="AG980" s="35" t="s">
        <v>1430</v>
      </c>
      <c r="AH980" s="58" t="s">
        <v>1431</v>
      </c>
      <c r="AI980" s="36" t="s">
        <v>1536</v>
      </c>
    </row>
    <row r="981" spans="1:35" s="43" customFormat="1" ht="42.75" customHeight="1" x14ac:dyDescent="0.25">
      <c r="A981" s="41"/>
      <c r="B981" s="54" t="s">
        <v>234</v>
      </c>
      <c r="C981" s="55" t="s">
        <v>235</v>
      </c>
      <c r="D981" s="37"/>
      <c r="E981" s="61" t="s">
        <v>1578</v>
      </c>
      <c r="F981" s="37"/>
      <c r="G981" s="56">
        <v>796</v>
      </c>
      <c r="H981" s="56" t="s">
        <v>1543</v>
      </c>
      <c r="I981" s="36" t="s">
        <v>384</v>
      </c>
      <c r="J981" s="37"/>
      <c r="K981" s="37">
        <v>5</v>
      </c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>
        <v>5</v>
      </c>
      <c r="X981" s="37"/>
      <c r="Y981" s="57">
        <v>22.33334</v>
      </c>
      <c r="Z981" s="38">
        <f t="shared" si="60"/>
        <v>115.91003459999999</v>
      </c>
      <c r="AA981" s="37"/>
      <c r="AB981" s="32" t="s">
        <v>1579</v>
      </c>
      <c r="AC981" s="37" t="s">
        <v>142</v>
      </c>
      <c r="AD981" s="36" t="s">
        <v>120</v>
      </c>
      <c r="AE981" s="37"/>
      <c r="AF981" s="35" t="s">
        <v>1535</v>
      </c>
      <c r="AG981" s="35" t="s">
        <v>1430</v>
      </c>
      <c r="AH981" s="58" t="s">
        <v>1431</v>
      </c>
      <c r="AI981" s="36" t="s">
        <v>1536</v>
      </c>
    </row>
    <row r="982" spans="1:35" s="43" customFormat="1" ht="42.75" customHeight="1" x14ac:dyDescent="0.25">
      <c r="A982" s="41"/>
      <c r="B982" s="54" t="s">
        <v>234</v>
      </c>
      <c r="C982" s="55" t="s">
        <v>235</v>
      </c>
      <c r="D982" s="37"/>
      <c r="E982" s="61" t="s">
        <v>1580</v>
      </c>
      <c r="F982" s="37"/>
      <c r="G982" s="56">
        <v>796</v>
      </c>
      <c r="H982" s="56" t="s">
        <v>1543</v>
      </c>
      <c r="I982" s="36" t="s">
        <v>384</v>
      </c>
      <c r="J982" s="37"/>
      <c r="K982" s="37">
        <v>5</v>
      </c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>
        <v>5</v>
      </c>
      <c r="X982" s="37"/>
      <c r="Y982" s="57">
        <v>49.666699999999999</v>
      </c>
      <c r="Z982" s="38">
        <f t="shared" si="60"/>
        <v>257.770173</v>
      </c>
      <c r="AA982" s="37"/>
      <c r="AB982" s="32" t="s">
        <v>1581</v>
      </c>
      <c r="AC982" s="37" t="s">
        <v>142</v>
      </c>
      <c r="AD982" s="36" t="s">
        <v>120</v>
      </c>
      <c r="AE982" s="37"/>
      <c r="AF982" s="35" t="s">
        <v>1535</v>
      </c>
      <c r="AG982" s="35" t="s">
        <v>1430</v>
      </c>
      <c r="AH982" s="58" t="s">
        <v>1431</v>
      </c>
      <c r="AI982" s="36" t="s">
        <v>1536</v>
      </c>
    </row>
    <row r="983" spans="1:35" s="43" customFormat="1" ht="42.75" customHeight="1" x14ac:dyDescent="0.25">
      <c r="A983" s="41"/>
      <c r="B983" s="54" t="s">
        <v>234</v>
      </c>
      <c r="C983" s="55" t="s">
        <v>235</v>
      </c>
      <c r="D983" s="37"/>
      <c r="E983" s="61" t="s">
        <v>1582</v>
      </c>
      <c r="F983" s="37"/>
      <c r="G983" s="56">
        <v>796</v>
      </c>
      <c r="H983" s="56" t="s">
        <v>1543</v>
      </c>
      <c r="I983" s="36" t="s">
        <v>384</v>
      </c>
      <c r="J983" s="37"/>
      <c r="K983" s="37">
        <v>8</v>
      </c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>
        <v>8</v>
      </c>
      <c r="X983" s="37"/>
      <c r="Y983" s="57">
        <v>80.333749999999995</v>
      </c>
      <c r="Z983" s="38">
        <f t="shared" si="60"/>
        <v>667.09145999999998</v>
      </c>
      <c r="AA983" s="37"/>
      <c r="AB983" s="32" t="s">
        <v>1583</v>
      </c>
      <c r="AC983" s="37" t="s">
        <v>142</v>
      </c>
      <c r="AD983" s="36" t="s">
        <v>120</v>
      </c>
      <c r="AE983" s="37"/>
      <c r="AF983" s="35" t="s">
        <v>1535</v>
      </c>
      <c r="AG983" s="35" t="s">
        <v>1430</v>
      </c>
      <c r="AH983" s="58" t="s">
        <v>1431</v>
      </c>
      <c r="AI983" s="36" t="s">
        <v>1536</v>
      </c>
    </row>
    <row r="984" spans="1:35" s="43" customFormat="1" ht="42.75" customHeight="1" x14ac:dyDescent="0.25">
      <c r="A984" s="41"/>
      <c r="B984" s="54" t="s">
        <v>234</v>
      </c>
      <c r="C984" s="55" t="s">
        <v>235</v>
      </c>
      <c r="D984" s="37"/>
      <c r="E984" s="61" t="s">
        <v>1584</v>
      </c>
      <c r="F984" s="37"/>
      <c r="G984" s="56">
        <v>796</v>
      </c>
      <c r="H984" s="56" t="s">
        <v>1543</v>
      </c>
      <c r="I984" s="36" t="s">
        <v>384</v>
      </c>
      <c r="J984" s="37"/>
      <c r="K984" s="37">
        <v>6</v>
      </c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>
        <v>6</v>
      </c>
      <c r="X984" s="37"/>
      <c r="Y984" s="57">
        <v>219.666</v>
      </c>
      <c r="Z984" s="38">
        <f t="shared" si="60"/>
        <v>1368.0798480000001</v>
      </c>
      <c r="AA984" s="37"/>
      <c r="AB984" s="32" t="s">
        <v>1585</v>
      </c>
      <c r="AC984" s="37" t="s">
        <v>142</v>
      </c>
      <c r="AD984" s="36" t="s">
        <v>120</v>
      </c>
      <c r="AE984" s="37"/>
      <c r="AF984" s="35" t="s">
        <v>1535</v>
      </c>
      <c r="AG984" s="35" t="s">
        <v>1430</v>
      </c>
      <c r="AH984" s="58" t="s">
        <v>1431</v>
      </c>
      <c r="AI984" s="36" t="s">
        <v>1536</v>
      </c>
    </row>
    <row r="985" spans="1:35" s="43" customFormat="1" ht="42.75" customHeight="1" x14ac:dyDescent="0.25">
      <c r="A985" s="41"/>
      <c r="B985" s="54" t="s">
        <v>234</v>
      </c>
      <c r="C985" s="55" t="s">
        <v>235</v>
      </c>
      <c r="D985" s="37"/>
      <c r="E985" s="61" t="s">
        <v>1586</v>
      </c>
      <c r="F985" s="37"/>
      <c r="G985" s="56">
        <v>796</v>
      </c>
      <c r="H985" s="56" t="s">
        <v>1543</v>
      </c>
      <c r="I985" s="36" t="s">
        <v>384</v>
      </c>
      <c r="J985" s="37"/>
      <c r="K985" s="37">
        <v>7</v>
      </c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>
        <v>7</v>
      </c>
      <c r="X985" s="37"/>
      <c r="Y985" s="57">
        <v>193.667</v>
      </c>
      <c r="Z985" s="38">
        <f t="shared" si="60"/>
        <v>1407.184422</v>
      </c>
      <c r="AA985" s="37"/>
      <c r="AB985" s="32" t="s">
        <v>1587</v>
      </c>
      <c r="AC985" s="37" t="s">
        <v>142</v>
      </c>
      <c r="AD985" s="36" t="s">
        <v>120</v>
      </c>
      <c r="AE985" s="37"/>
      <c r="AF985" s="35" t="s">
        <v>1535</v>
      </c>
      <c r="AG985" s="35" t="s">
        <v>1430</v>
      </c>
      <c r="AH985" s="58" t="s">
        <v>1431</v>
      </c>
      <c r="AI985" s="36" t="s">
        <v>1536</v>
      </c>
    </row>
    <row r="986" spans="1:35" s="43" customFormat="1" ht="42.75" customHeight="1" x14ac:dyDescent="0.25">
      <c r="A986" s="41"/>
      <c r="B986" s="54" t="s">
        <v>234</v>
      </c>
      <c r="C986" s="55" t="s">
        <v>235</v>
      </c>
      <c r="D986" s="37"/>
      <c r="E986" s="61" t="s">
        <v>1588</v>
      </c>
      <c r="F986" s="37"/>
      <c r="G986" s="56">
        <v>796</v>
      </c>
      <c r="H986" s="56" t="s">
        <v>1543</v>
      </c>
      <c r="I986" s="36" t="s">
        <v>384</v>
      </c>
      <c r="J986" s="37"/>
      <c r="K986" s="37">
        <v>1</v>
      </c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>
        <v>1</v>
      </c>
      <c r="X986" s="37"/>
      <c r="Y986" s="57">
        <v>173</v>
      </c>
      <c r="Z986" s="38">
        <f t="shared" si="60"/>
        <v>179.57400000000001</v>
      </c>
      <c r="AA986" s="37"/>
      <c r="AB986" s="32" t="s">
        <v>1589</v>
      </c>
      <c r="AC986" s="37" t="s">
        <v>142</v>
      </c>
      <c r="AD986" s="36" t="s">
        <v>120</v>
      </c>
      <c r="AE986" s="37"/>
      <c r="AF986" s="35" t="s">
        <v>1535</v>
      </c>
      <c r="AG986" s="35" t="s">
        <v>1430</v>
      </c>
      <c r="AH986" s="58" t="s">
        <v>1431</v>
      </c>
      <c r="AI986" s="36" t="s">
        <v>1536</v>
      </c>
    </row>
    <row r="987" spans="1:35" s="43" customFormat="1" ht="42.75" customHeight="1" x14ac:dyDescent="0.25">
      <c r="A987" s="41" t="s">
        <v>75</v>
      </c>
      <c r="B987" s="54" t="s">
        <v>234</v>
      </c>
      <c r="C987" s="55" t="s">
        <v>235</v>
      </c>
      <c r="D987" s="37"/>
      <c r="E987" s="61" t="s">
        <v>1590</v>
      </c>
      <c r="F987" s="37"/>
      <c r="G987" s="56">
        <v>796</v>
      </c>
      <c r="H987" s="56" t="s">
        <v>1543</v>
      </c>
      <c r="I987" s="36" t="s">
        <v>384</v>
      </c>
      <c r="J987" s="37"/>
      <c r="K987" s="37">
        <v>1</v>
      </c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>
        <v>1</v>
      </c>
      <c r="X987" s="37"/>
      <c r="Y987" s="57">
        <v>735</v>
      </c>
      <c r="Z987" s="38">
        <f t="shared" si="60"/>
        <v>762.93000000000006</v>
      </c>
      <c r="AA987" s="37"/>
      <c r="AB987" s="32" t="s">
        <v>86</v>
      </c>
      <c r="AC987" s="37" t="s">
        <v>142</v>
      </c>
      <c r="AD987" s="36" t="s">
        <v>120</v>
      </c>
      <c r="AE987" s="37"/>
      <c r="AF987" s="35" t="s">
        <v>1535</v>
      </c>
      <c r="AG987" s="35" t="s">
        <v>1430</v>
      </c>
      <c r="AH987" s="58" t="s">
        <v>1431</v>
      </c>
      <c r="AI987" s="36" t="s">
        <v>1536</v>
      </c>
    </row>
    <row r="988" spans="1:35" s="43" customFormat="1" ht="42.75" customHeight="1" x14ac:dyDescent="0.25">
      <c r="A988" s="41" t="s">
        <v>75</v>
      </c>
      <c r="B988" s="54" t="s">
        <v>234</v>
      </c>
      <c r="C988" s="55" t="s">
        <v>235</v>
      </c>
      <c r="D988" s="37"/>
      <c r="E988" s="61" t="s">
        <v>1591</v>
      </c>
      <c r="F988" s="37"/>
      <c r="G988" s="56">
        <v>796</v>
      </c>
      <c r="H988" s="56" t="s">
        <v>1543</v>
      </c>
      <c r="I988" s="36" t="s">
        <v>384</v>
      </c>
      <c r="J988" s="37"/>
      <c r="K988" s="37">
        <v>1</v>
      </c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>
        <v>1</v>
      </c>
      <c r="X988" s="37"/>
      <c r="Y988" s="57">
        <v>207.3</v>
      </c>
      <c r="Z988" s="38">
        <f t="shared" si="60"/>
        <v>215.17740000000001</v>
      </c>
      <c r="AA988" s="37"/>
      <c r="AB988" s="32" t="s">
        <v>86</v>
      </c>
      <c r="AC988" s="37" t="s">
        <v>142</v>
      </c>
      <c r="AD988" s="36" t="s">
        <v>120</v>
      </c>
      <c r="AE988" s="37"/>
      <c r="AF988" s="35" t="s">
        <v>1535</v>
      </c>
      <c r="AG988" s="35" t="s">
        <v>1430</v>
      </c>
      <c r="AH988" s="58" t="s">
        <v>1431</v>
      </c>
      <c r="AI988" s="36" t="s">
        <v>1536</v>
      </c>
    </row>
    <row r="989" spans="1:35" s="43" customFormat="1" ht="42.75" customHeight="1" x14ac:dyDescent="0.25">
      <c r="A989" s="41" t="s">
        <v>75</v>
      </c>
      <c r="B989" s="54" t="s">
        <v>234</v>
      </c>
      <c r="C989" s="55" t="s">
        <v>235</v>
      </c>
      <c r="D989" s="37"/>
      <c r="E989" s="61" t="s">
        <v>1592</v>
      </c>
      <c r="F989" s="37"/>
      <c r="G989" s="56">
        <v>796</v>
      </c>
      <c r="H989" s="56" t="s">
        <v>1543</v>
      </c>
      <c r="I989" s="36" t="s">
        <v>384</v>
      </c>
      <c r="J989" s="37"/>
      <c r="K989" s="37">
        <v>1</v>
      </c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>
        <v>1</v>
      </c>
      <c r="X989" s="37"/>
      <c r="Y989" s="57">
        <v>60</v>
      </c>
      <c r="Z989" s="38">
        <f t="shared" si="60"/>
        <v>62.28</v>
      </c>
      <c r="AA989" s="37"/>
      <c r="AB989" s="32" t="s">
        <v>86</v>
      </c>
      <c r="AC989" s="37" t="s">
        <v>142</v>
      </c>
      <c r="AD989" s="36" t="s">
        <v>120</v>
      </c>
      <c r="AE989" s="37"/>
      <c r="AF989" s="35" t="s">
        <v>1535</v>
      </c>
      <c r="AG989" s="35" t="s">
        <v>1430</v>
      </c>
      <c r="AH989" s="58" t="s">
        <v>1431</v>
      </c>
      <c r="AI989" s="36" t="s">
        <v>1536</v>
      </c>
    </row>
    <row r="990" spans="1:35" s="43" customFormat="1" ht="42.75" customHeight="1" x14ac:dyDescent="0.25">
      <c r="A990" s="41" t="s">
        <v>75</v>
      </c>
      <c r="B990" s="54" t="s">
        <v>234</v>
      </c>
      <c r="C990" s="55" t="s">
        <v>235</v>
      </c>
      <c r="D990" s="37"/>
      <c r="E990" s="61" t="s">
        <v>1593</v>
      </c>
      <c r="F990" s="37"/>
      <c r="G990" s="56">
        <v>796</v>
      </c>
      <c r="H990" s="56" t="s">
        <v>1543</v>
      </c>
      <c r="I990" s="36" t="s">
        <v>384</v>
      </c>
      <c r="J990" s="37"/>
      <c r="K990" s="37">
        <v>5</v>
      </c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>
        <v>5</v>
      </c>
      <c r="X990" s="37"/>
      <c r="Y990" s="57">
        <v>40.332999999999998</v>
      </c>
      <c r="Z990" s="38">
        <f t="shared" si="60"/>
        <v>209.32827</v>
      </c>
      <c r="AA990" s="37"/>
      <c r="AB990" s="32" t="s">
        <v>86</v>
      </c>
      <c r="AC990" s="37" t="s">
        <v>142</v>
      </c>
      <c r="AD990" s="36" t="s">
        <v>120</v>
      </c>
      <c r="AE990" s="37"/>
      <c r="AF990" s="35" t="s">
        <v>1535</v>
      </c>
      <c r="AG990" s="35" t="s">
        <v>1430</v>
      </c>
      <c r="AH990" s="58" t="s">
        <v>1431</v>
      </c>
      <c r="AI990" s="36" t="s">
        <v>1536</v>
      </c>
    </row>
    <row r="991" spans="1:35" s="43" customFormat="1" ht="42.75" customHeight="1" x14ac:dyDescent="0.25">
      <c r="A991" s="41" t="s">
        <v>75</v>
      </c>
      <c r="B991" s="54" t="s">
        <v>234</v>
      </c>
      <c r="C991" s="55" t="s">
        <v>235</v>
      </c>
      <c r="D991" s="37"/>
      <c r="E991" s="61" t="s">
        <v>1594</v>
      </c>
      <c r="F991" s="37"/>
      <c r="G991" s="56">
        <v>796</v>
      </c>
      <c r="H991" s="56" t="s">
        <v>1543</v>
      </c>
      <c r="I991" s="36" t="s">
        <v>384</v>
      </c>
      <c r="J991" s="37"/>
      <c r="K991" s="37">
        <v>3</v>
      </c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>
        <v>3</v>
      </c>
      <c r="X991" s="37"/>
      <c r="Y991" s="57">
        <v>41.332999999999998</v>
      </c>
      <c r="Z991" s="38">
        <f t="shared" si="60"/>
        <v>128.71096199999999</v>
      </c>
      <c r="AA991" s="37"/>
      <c r="AB991" s="32" t="s">
        <v>86</v>
      </c>
      <c r="AC991" s="37" t="s">
        <v>142</v>
      </c>
      <c r="AD991" s="36" t="s">
        <v>120</v>
      </c>
      <c r="AE991" s="37"/>
      <c r="AF991" s="35" t="s">
        <v>1535</v>
      </c>
      <c r="AG991" s="35" t="s">
        <v>1430</v>
      </c>
      <c r="AH991" s="58" t="s">
        <v>1431</v>
      </c>
      <c r="AI991" s="36" t="s">
        <v>1536</v>
      </c>
    </row>
    <row r="992" spans="1:35" s="43" customFormat="1" ht="42.75" customHeight="1" x14ac:dyDescent="0.25">
      <c r="A992" s="41" t="s">
        <v>1595</v>
      </c>
      <c r="B992" s="54" t="s">
        <v>1596</v>
      </c>
      <c r="C992" s="55" t="s">
        <v>1597</v>
      </c>
      <c r="D992" s="37"/>
      <c r="E992" s="61" t="s">
        <v>290</v>
      </c>
      <c r="F992" s="37"/>
      <c r="G992" s="56" t="s">
        <v>1598</v>
      </c>
      <c r="H992" s="56" t="s">
        <v>119</v>
      </c>
      <c r="I992" s="36" t="s">
        <v>384</v>
      </c>
      <c r="J992" s="37"/>
      <c r="K992" s="37">
        <v>7874.5</v>
      </c>
      <c r="L992" s="37">
        <v>7874.5</v>
      </c>
      <c r="M992" s="37">
        <v>7874.5</v>
      </c>
      <c r="N992" s="37">
        <v>7874.5</v>
      </c>
      <c r="O992" s="37">
        <v>7874.5</v>
      </c>
      <c r="P992" s="37">
        <v>7874.5</v>
      </c>
      <c r="Q992" s="37">
        <v>8189.48</v>
      </c>
      <c r="R992" s="37">
        <v>8189.48</v>
      </c>
      <c r="S992" s="37">
        <v>8189.48</v>
      </c>
      <c r="T992" s="37">
        <v>8189.48</v>
      </c>
      <c r="U992" s="37">
        <v>8189.48</v>
      </c>
      <c r="V992" s="37">
        <v>8189.43</v>
      </c>
      <c r="W992" s="37">
        <f>SUM(K992:V992)</f>
        <v>96383.829999999987</v>
      </c>
      <c r="X992" s="37"/>
      <c r="Y992" s="57">
        <f>SUM(M992:X992)</f>
        <v>177018.65999999997</v>
      </c>
      <c r="Z992" s="38">
        <f>SUM(N992:Y992)</f>
        <v>346162.81999999995</v>
      </c>
      <c r="AA992" s="37"/>
      <c r="AB992" s="32" t="s">
        <v>84</v>
      </c>
      <c r="AC992" s="37" t="s">
        <v>246</v>
      </c>
      <c r="AD992" s="36" t="s">
        <v>120</v>
      </c>
      <c r="AE992" s="37"/>
      <c r="AF992" s="35" t="s">
        <v>1535</v>
      </c>
      <c r="AG992" s="35" t="s">
        <v>1432</v>
      </c>
      <c r="AH992" s="58" t="s">
        <v>1433</v>
      </c>
      <c r="AI992" s="36" t="s">
        <v>1536</v>
      </c>
    </row>
    <row r="993" spans="1:35" s="43" customFormat="1" ht="42.75" customHeight="1" x14ac:dyDescent="0.25">
      <c r="A993" s="41" t="s">
        <v>1595</v>
      </c>
      <c r="B993" s="54" t="s">
        <v>1596</v>
      </c>
      <c r="C993" s="55" t="s">
        <v>1597</v>
      </c>
      <c r="D993" s="37"/>
      <c r="E993" s="61" t="s">
        <v>291</v>
      </c>
      <c r="F993" s="37"/>
      <c r="G993" s="56" t="s">
        <v>1598</v>
      </c>
      <c r="H993" s="56" t="s">
        <v>119</v>
      </c>
      <c r="I993" s="36" t="s">
        <v>384</v>
      </c>
      <c r="J993" s="37"/>
      <c r="K993" s="37">
        <v>13400.93</v>
      </c>
      <c r="L993" s="37">
        <v>12605.71</v>
      </c>
      <c r="M993" s="37">
        <v>12458.1</v>
      </c>
      <c r="N993" s="37">
        <v>12571.92</v>
      </c>
      <c r="O993" s="37">
        <v>12302.15</v>
      </c>
      <c r="P993" s="37">
        <v>12642.78</v>
      </c>
      <c r="Q993" s="37">
        <v>13148.49</v>
      </c>
      <c r="R993" s="37">
        <v>11677.83</v>
      </c>
      <c r="S993" s="37">
        <v>12274.23</v>
      </c>
      <c r="T993" s="37">
        <v>13101.83</v>
      </c>
      <c r="U993" s="37">
        <v>13101.83</v>
      </c>
      <c r="V993" s="37">
        <v>13101.83</v>
      </c>
      <c r="W993" s="37">
        <f>SUM(K993:V993)</f>
        <v>152387.62999999998</v>
      </c>
      <c r="X993" s="37"/>
      <c r="Y993" s="57">
        <f>SUM(M993:X993)</f>
        <v>278768.62</v>
      </c>
      <c r="Z993" s="38">
        <v>73673.149999999994</v>
      </c>
      <c r="AA993" s="37"/>
      <c r="AB993" s="32" t="s">
        <v>84</v>
      </c>
      <c r="AC993" s="37" t="s">
        <v>246</v>
      </c>
      <c r="AD993" s="36" t="s">
        <v>120</v>
      </c>
      <c r="AE993" s="37"/>
      <c r="AF993" s="35" t="s">
        <v>1535</v>
      </c>
      <c r="AG993" s="35" t="s">
        <v>1432</v>
      </c>
      <c r="AH993" s="58" t="s">
        <v>1433</v>
      </c>
      <c r="AI993" s="36" t="s">
        <v>1536</v>
      </c>
    </row>
    <row r="994" spans="1:35" s="43" customFormat="1" ht="42.75" customHeight="1" x14ac:dyDescent="0.25">
      <c r="A994" s="41" t="s">
        <v>1599</v>
      </c>
      <c r="B994" s="54" t="s">
        <v>1600</v>
      </c>
      <c r="C994" s="55" t="s">
        <v>1601</v>
      </c>
      <c r="D994" s="37"/>
      <c r="E994" s="61" t="s">
        <v>293</v>
      </c>
      <c r="F994" s="37"/>
      <c r="G994" s="56" t="s">
        <v>1598</v>
      </c>
      <c r="H994" s="56" t="s">
        <v>119</v>
      </c>
      <c r="I994" s="36" t="s">
        <v>384</v>
      </c>
      <c r="J994" s="37"/>
      <c r="K994" s="37">
        <v>256990.4</v>
      </c>
      <c r="L994" s="37">
        <v>206901.37</v>
      </c>
      <c r="M994" s="37">
        <v>164929.79999999999</v>
      </c>
      <c r="N994" s="37">
        <v>152044.39000000001</v>
      </c>
      <c r="O994" s="37">
        <v>98708.37</v>
      </c>
      <c r="P994" s="37">
        <v>61248.41</v>
      </c>
      <c r="Q994" s="37">
        <v>100349.78</v>
      </c>
      <c r="R994" s="37">
        <v>31618.12</v>
      </c>
      <c r="S994" s="37">
        <v>87620.77</v>
      </c>
      <c r="T994" s="37">
        <v>161556.35</v>
      </c>
      <c r="U994" s="37">
        <v>161556.35</v>
      </c>
      <c r="V994" s="37">
        <v>161556.35999999999</v>
      </c>
      <c r="W994" s="37">
        <f>SUM(K994:V994)</f>
        <v>1645080.4700000002</v>
      </c>
      <c r="X994" s="37"/>
      <c r="Y994" s="57">
        <f t="shared" ref="Y994:Z995" si="61">SUM(M994:X994)</f>
        <v>2826269.17</v>
      </c>
      <c r="Z994" s="38">
        <f t="shared" si="61"/>
        <v>5487608.54</v>
      </c>
      <c r="AA994" s="37"/>
      <c r="AB994" s="32" t="s">
        <v>84</v>
      </c>
      <c r="AC994" s="37" t="s">
        <v>246</v>
      </c>
      <c r="AD994" s="36" t="s">
        <v>120</v>
      </c>
      <c r="AE994" s="37"/>
      <c r="AF994" s="35" t="s">
        <v>1535</v>
      </c>
      <c r="AG994" s="35" t="s">
        <v>1434</v>
      </c>
      <c r="AH994" s="58" t="s">
        <v>1435</v>
      </c>
      <c r="AI994" s="36" t="s">
        <v>1536</v>
      </c>
    </row>
    <row r="995" spans="1:35" s="43" customFormat="1" ht="42.75" customHeight="1" x14ac:dyDescent="0.25">
      <c r="A995" s="41" t="s">
        <v>1599</v>
      </c>
      <c r="B995" s="54" t="s">
        <v>1600</v>
      </c>
      <c r="C995" s="55" t="s">
        <v>1601</v>
      </c>
      <c r="D995" s="37"/>
      <c r="E995" s="61" t="s">
        <v>294</v>
      </c>
      <c r="F995" s="37"/>
      <c r="G995" s="56" t="s">
        <v>1598</v>
      </c>
      <c r="H995" s="56" t="s">
        <v>119</v>
      </c>
      <c r="I995" s="36" t="s">
        <v>384</v>
      </c>
      <c r="J995" s="37"/>
      <c r="K995" s="37">
        <v>3940.94</v>
      </c>
      <c r="L995" s="37">
        <v>3359.06</v>
      </c>
      <c r="M995" s="37">
        <v>3251.05</v>
      </c>
      <c r="N995" s="37">
        <v>3334.33</v>
      </c>
      <c r="O995" s="37">
        <v>3136.93</v>
      </c>
      <c r="P995" s="37">
        <v>3386.18</v>
      </c>
      <c r="Q995" s="37">
        <v>3521.63</v>
      </c>
      <c r="R995" s="37">
        <v>2445.5100000000002</v>
      </c>
      <c r="S995" s="37">
        <v>2881.91</v>
      </c>
      <c r="T995" s="37">
        <v>3487.48</v>
      </c>
      <c r="U995" s="37">
        <v>3487.48</v>
      </c>
      <c r="V995" s="37">
        <v>3487.49</v>
      </c>
      <c r="W995" s="37">
        <f>SUM(K995:V995)</f>
        <v>39719.99</v>
      </c>
      <c r="X995" s="37"/>
      <c r="Y995" s="57">
        <f t="shared" si="61"/>
        <v>72139.98</v>
      </c>
      <c r="Z995" s="38">
        <f t="shared" si="61"/>
        <v>141028.90999999997</v>
      </c>
      <c r="AA995" s="37"/>
      <c r="AB995" s="32" t="s">
        <v>84</v>
      </c>
      <c r="AC995" s="37" t="s">
        <v>246</v>
      </c>
      <c r="AD995" s="36" t="s">
        <v>120</v>
      </c>
      <c r="AE995" s="37"/>
      <c r="AF995" s="35" t="s">
        <v>1535</v>
      </c>
      <c r="AG995" s="35" t="s">
        <v>1434</v>
      </c>
      <c r="AH995" s="58" t="s">
        <v>1435</v>
      </c>
      <c r="AI995" s="36" t="s">
        <v>1536</v>
      </c>
    </row>
    <row r="996" spans="1:35" s="43" customFormat="1" ht="42.75" customHeight="1" x14ac:dyDescent="0.25">
      <c r="A996" s="41" t="s">
        <v>1602</v>
      </c>
      <c r="B996" s="54" t="s">
        <v>349</v>
      </c>
      <c r="C996" s="55" t="s">
        <v>350</v>
      </c>
      <c r="D996" s="37"/>
      <c r="E996" s="61" t="s">
        <v>1603</v>
      </c>
      <c r="F996" s="37"/>
      <c r="G996" s="56" t="s">
        <v>1598</v>
      </c>
      <c r="H996" s="56" t="s">
        <v>119</v>
      </c>
      <c r="I996" s="36" t="s">
        <v>384</v>
      </c>
      <c r="J996" s="37"/>
      <c r="K996" s="37">
        <v>655.65</v>
      </c>
      <c r="L996" s="37">
        <v>655.65</v>
      </c>
      <c r="M996" s="37">
        <v>655.65</v>
      </c>
      <c r="N996" s="37">
        <v>655.65</v>
      </c>
      <c r="O996" s="37">
        <v>655.65</v>
      </c>
      <c r="P996" s="37">
        <v>655.65</v>
      </c>
      <c r="Q996" s="37">
        <v>655.65</v>
      </c>
      <c r="R996" s="37">
        <v>655.65</v>
      </c>
      <c r="S996" s="37">
        <v>655.65</v>
      </c>
      <c r="T996" s="37">
        <v>655.65</v>
      </c>
      <c r="U996" s="37">
        <v>655.65</v>
      </c>
      <c r="V996" s="37">
        <v>655.65</v>
      </c>
      <c r="W996" s="37">
        <f t="shared" ref="W996:W1029" si="62">SUM(K996:V996)</f>
        <v>7867.7999999999984</v>
      </c>
      <c r="X996" s="37"/>
      <c r="Y996" s="57">
        <v>7867.8</v>
      </c>
      <c r="Z996" s="38">
        <v>7867.8</v>
      </c>
      <c r="AA996" s="37"/>
      <c r="AB996" s="32" t="s">
        <v>72</v>
      </c>
      <c r="AC996" s="37" t="s">
        <v>246</v>
      </c>
      <c r="AD996" s="36" t="s">
        <v>120</v>
      </c>
      <c r="AE996" s="37"/>
      <c r="AF996" s="35" t="s">
        <v>1535</v>
      </c>
      <c r="AG996" s="35" t="s">
        <v>1436</v>
      </c>
      <c r="AH996" s="58" t="s">
        <v>1437</v>
      </c>
      <c r="AI996" s="36" t="s">
        <v>1536</v>
      </c>
    </row>
    <row r="997" spans="1:35" s="43" customFormat="1" ht="42.75" customHeight="1" x14ac:dyDescent="0.25">
      <c r="A997" s="41" t="s">
        <v>1602</v>
      </c>
      <c r="B997" s="54" t="s">
        <v>349</v>
      </c>
      <c r="C997" s="55" t="s">
        <v>350</v>
      </c>
      <c r="D997" s="37"/>
      <c r="E997" s="61" t="s">
        <v>1604</v>
      </c>
      <c r="F997" s="37"/>
      <c r="G997" s="56" t="s">
        <v>1598</v>
      </c>
      <c r="H997" s="56" t="s">
        <v>119</v>
      </c>
      <c r="I997" s="36" t="s">
        <v>384</v>
      </c>
      <c r="J997" s="37"/>
      <c r="K997" s="37">
        <v>3295.2</v>
      </c>
      <c r="L997" s="37">
        <v>3295.2</v>
      </c>
      <c r="M997" s="37">
        <v>3295.2</v>
      </c>
      <c r="N997" s="37">
        <v>3295.2</v>
      </c>
      <c r="O997" s="37">
        <v>3295.2</v>
      </c>
      <c r="P997" s="37">
        <v>3295.2</v>
      </c>
      <c r="Q997" s="37">
        <v>3295.2</v>
      </c>
      <c r="R997" s="37">
        <v>3295.2</v>
      </c>
      <c r="S997" s="37">
        <v>3295.2</v>
      </c>
      <c r="T997" s="37">
        <v>3295.2</v>
      </c>
      <c r="U997" s="37">
        <v>3295.2</v>
      </c>
      <c r="V997" s="37">
        <v>3295.2</v>
      </c>
      <c r="W997" s="37">
        <f t="shared" si="62"/>
        <v>39542.399999999994</v>
      </c>
      <c r="X997" s="37"/>
      <c r="Y997" s="57">
        <v>39542.400000000001</v>
      </c>
      <c r="Z997" s="38">
        <v>39542.400000000001</v>
      </c>
      <c r="AA997" s="37"/>
      <c r="AB997" s="32" t="s">
        <v>72</v>
      </c>
      <c r="AC997" s="37" t="s">
        <v>246</v>
      </c>
      <c r="AD997" s="36" t="s">
        <v>120</v>
      </c>
      <c r="AE997" s="37"/>
      <c r="AF997" s="35" t="s">
        <v>1535</v>
      </c>
      <c r="AG997" s="35" t="s">
        <v>1436</v>
      </c>
      <c r="AH997" s="58" t="s">
        <v>1437</v>
      </c>
      <c r="AI997" s="36" t="s">
        <v>1536</v>
      </c>
    </row>
    <row r="998" spans="1:35" s="43" customFormat="1" ht="42.75" customHeight="1" x14ac:dyDescent="0.25">
      <c r="A998" s="41" t="s">
        <v>1602</v>
      </c>
      <c r="B998" s="54" t="s">
        <v>349</v>
      </c>
      <c r="C998" s="55" t="s">
        <v>350</v>
      </c>
      <c r="D998" s="37"/>
      <c r="E998" s="61" t="s">
        <v>1605</v>
      </c>
      <c r="F998" s="37"/>
      <c r="G998" s="56" t="s">
        <v>1606</v>
      </c>
      <c r="H998" s="56" t="s">
        <v>138</v>
      </c>
      <c r="I998" s="36" t="s">
        <v>384</v>
      </c>
      <c r="J998" s="37"/>
      <c r="K998" s="37"/>
      <c r="L998" s="37"/>
      <c r="M998" s="37"/>
      <c r="N998" s="37"/>
      <c r="O998" s="37">
        <v>53328</v>
      </c>
      <c r="P998" s="37">
        <v>53328</v>
      </c>
      <c r="Q998" s="37">
        <v>53328</v>
      </c>
      <c r="R998" s="37">
        <v>53328</v>
      </c>
      <c r="S998" s="37">
        <v>53328</v>
      </c>
      <c r="T998" s="37"/>
      <c r="U998" s="37"/>
      <c r="V998" s="37"/>
      <c r="W998" s="37">
        <f t="shared" si="62"/>
        <v>266640</v>
      </c>
      <c r="X998" s="37"/>
      <c r="Y998" s="57">
        <v>266640</v>
      </c>
      <c r="Z998" s="38">
        <v>266640</v>
      </c>
      <c r="AA998" s="37"/>
      <c r="AB998" s="32" t="s">
        <v>72</v>
      </c>
      <c r="AC998" s="37" t="s">
        <v>246</v>
      </c>
      <c r="AD998" s="36" t="s">
        <v>120</v>
      </c>
      <c r="AE998" s="37"/>
      <c r="AF998" s="35" t="s">
        <v>1535</v>
      </c>
      <c r="AG998" s="35" t="s">
        <v>1436</v>
      </c>
      <c r="AH998" s="58" t="s">
        <v>1437</v>
      </c>
      <c r="AI998" s="36" t="s">
        <v>1536</v>
      </c>
    </row>
    <row r="999" spans="1:35" s="43" customFormat="1" ht="42.75" customHeight="1" x14ac:dyDescent="0.25">
      <c r="A999" s="41" t="s">
        <v>1607</v>
      </c>
      <c r="B999" s="54" t="s">
        <v>279</v>
      </c>
      <c r="C999" s="55" t="s">
        <v>280</v>
      </c>
      <c r="D999" s="37"/>
      <c r="E999" s="61" t="s">
        <v>1608</v>
      </c>
      <c r="F999" s="37"/>
      <c r="G999" s="56" t="s">
        <v>1598</v>
      </c>
      <c r="H999" s="56" t="s">
        <v>119</v>
      </c>
      <c r="I999" s="36" t="s">
        <v>384</v>
      </c>
      <c r="J999" s="37"/>
      <c r="K999" s="37">
        <v>1730</v>
      </c>
      <c r="L999" s="37">
        <v>1730</v>
      </c>
      <c r="M999" s="37">
        <v>1730</v>
      </c>
      <c r="N999" s="37">
        <v>1730</v>
      </c>
      <c r="O999" s="37">
        <v>1730</v>
      </c>
      <c r="P999" s="37">
        <v>1730</v>
      </c>
      <c r="Q999" s="37">
        <v>1730</v>
      </c>
      <c r="R999" s="37">
        <v>1730</v>
      </c>
      <c r="S999" s="37">
        <v>1730</v>
      </c>
      <c r="T999" s="37">
        <v>1730</v>
      </c>
      <c r="U999" s="37">
        <v>1730</v>
      </c>
      <c r="V999" s="37">
        <v>1730</v>
      </c>
      <c r="W999" s="37">
        <f t="shared" si="62"/>
        <v>20760</v>
      </c>
      <c r="X999" s="37"/>
      <c r="Y999" s="57">
        <f t="shared" ref="Y999:Z999" si="63">SUM(M999:X999)</f>
        <v>38060</v>
      </c>
      <c r="Z999" s="38">
        <f t="shared" si="63"/>
        <v>74390</v>
      </c>
      <c r="AA999" s="37"/>
      <c r="AB999" s="32" t="s">
        <v>84</v>
      </c>
      <c r="AC999" s="37" t="s">
        <v>246</v>
      </c>
      <c r="AD999" s="36" t="s">
        <v>120</v>
      </c>
      <c r="AE999" s="37"/>
      <c r="AF999" s="35" t="s">
        <v>1535</v>
      </c>
      <c r="AG999" s="35" t="s">
        <v>1438</v>
      </c>
      <c r="AH999" s="58" t="s">
        <v>1439</v>
      </c>
      <c r="AI999" s="36" t="s">
        <v>1536</v>
      </c>
    </row>
    <row r="1000" spans="1:35" s="43" customFormat="1" ht="42.75" customHeight="1" x14ac:dyDescent="0.25">
      <c r="A1000" s="41" t="s">
        <v>79</v>
      </c>
      <c r="B1000" s="54" t="s">
        <v>331</v>
      </c>
      <c r="C1000" s="55" t="s">
        <v>332</v>
      </c>
      <c r="D1000" s="37"/>
      <c r="E1000" s="61" t="s">
        <v>1609</v>
      </c>
      <c r="F1000" s="37"/>
      <c r="G1000" s="56" t="s">
        <v>1606</v>
      </c>
      <c r="H1000" s="56" t="s">
        <v>138</v>
      </c>
      <c r="I1000" s="36" t="s">
        <v>384</v>
      </c>
      <c r="J1000" s="37"/>
      <c r="K1000" s="37">
        <v>2300</v>
      </c>
      <c r="L1000" s="37">
        <v>2300</v>
      </c>
      <c r="M1000" s="37">
        <v>2300</v>
      </c>
      <c r="N1000" s="37">
        <v>3900</v>
      </c>
      <c r="O1000" s="37">
        <v>3900</v>
      </c>
      <c r="P1000" s="37">
        <v>3900</v>
      </c>
      <c r="Q1000" s="37">
        <v>3900</v>
      </c>
      <c r="R1000" s="37">
        <v>3900</v>
      </c>
      <c r="S1000" s="37">
        <v>3900</v>
      </c>
      <c r="T1000" s="37">
        <v>2300</v>
      </c>
      <c r="U1000" s="37">
        <v>2300</v>
      </c>
      <c r="V1000" s="37">
        <v>2300</v>
      </c>
      <c r="W1000" s="37">
        <f t="shared" si="62"/>
        <v>37200</v>
      </c>
      <c r="X1000" s="37"/>
      <c r="Y1000" s="57">
        <v>37200</v>
      </c>
      <c r="Z1000" s="38">
        <v>37200</v>
      </c>
      <c r="AA1000" s="37"/>
      <c r="AB1000" s="32" t="s">
        <v>86</v>
      </c>
      <c r="AC1000" s="37" t="s">
        <v>246</v>
      </c>
      <c r="AD1000" s="36" t="s">
        <v>120</v>
      </c>
      <c r="AE1000" s="37"/>
      <c r="AF1000" s="35" t="s">
        <v>1535</v>
      </c>
      <c r="AG1000" s="35" t="s">
        <v>1440</v>
      </c>
      <c r="AH1000" s="58" t="s">
        <v>1441</v>
      </c>
      <c r="AI1000" s="36" t="s">
        <v>1536</v>
      </c>
    </row>
    <row r="1001" spans="1:35" s="43" customFormat="1" ht="42.75" customHeight="1" x14ac:dyDescent="0.25">
      <c r="A1001" s="41" t="s">
        <v>80</v>
      </c>
      <c r="B1001" s="54" t="s">
        <v>1610</v>
      </c>
      <c r="C1001" s="55" t="s">
        <v>1611</v>
      </c>
      <c r="D1001" s="37"/>
      <c r="E1001" s="61" t="s">
        <v>1612</v>
      </c>
      <c r="F1001" s="37"/>
      <c r="G1001" s="56" t="s">
        <v>1598</v>
      </c>
      <c r="H1001" s="56" t="s">
        <v>119</v>
      </c>
      <c r="I1001" s="36" t="s">
        <v>384</v>
      </c>
      <c r="J1001" s="37"/>
      <c r="K1001" s="37"/>
      <c r="L1001" s="37"/>
      <c r="M1001" s="37"/>
      <c r="N1001" s="37"/>
      <c r="O1001" s="37"/>
      <c r="P1001" s="37"/>
      <c r="Q1001" s="37"/>
      <c r="R1001" s="37">
        <v>25964.53</v>
      </c>
      <c r="S1001" s="37"/>
      <c r="T1001" s="37"/>
      <c r="U1001" s="37"/>
      <c r="V1001" s="37"/>
      <c r="W1001" s="37">
        <f t="shared" si="62"/>
        <v>25964.53</v>
      </c>
      <c r="X1001" s="37"/>
      <c r="Y1001" s="57">
        <f t="shared" ref="Y1001:Z1002" si="64">SUM(M1001:X1001)</f>
        <v>51929.06</v>
      </c>
      <c r="Z1001" s="38">
        <f t="shared" si="64"/>
        <v>103858.12</v>
      </c>
      <c r="AA1001" s="37"/>
      <c r="AB1001" s="32" t="s">
        <v>84</v>
      </c>
      <c r="AC1001" s="37" t="s">
        <v>246</v>
      </c>
      <c r="AD1001" s="36" t="s">
        <v>120</v>
      </c>
      <c r="AE1001" s="37"/>
      <c r="AF1001" s="35" t="s">
        <v>1535</v>
      </c>
      <c r="AG1001" s="35" t="s">
        <v>1442</v>
      </c>
      <c r="AH1001" s="58" t="s">
        <v>1443</v>
      </c>
      <c r="AI1001" s="36" t="s">
        <v>1536</v>
      </c>
    </row>
    <row r="1002" spans="1:35" s="43" customFormat="1" ht="42.75" customHeight="1" x14ac:dyDescent="0.25">
      <c r="A1002" s="41" t="s">
        <v>80</v>
      </c>
      <c r="B1002" s="54" t="s">
        <v>1610</v>
      </c>
      <c r="C1002" s="55" t="s">
        <v>1611</v>
      </c>
      <c r="D1002" s="37"/>
      <c r="E1002" s="61" t="s">
        <v>1613</v>
      </c>
      <c r="F1002" s="37"/>
      <c r="G1002" s="56" t="s">
        <v>1598</v>
      </c>
      <c r="H1002" s="56" t="s">
        <v>119</v>
      </c>
      <c r="I1002" s="36" t="s">
        <v>384</v>
      </c>
      <c r="J1002" s="37"/>
      <c r="K1002" s="37">
        <v>96238.17</v>
      </c>
      <c r="L1002" s="37"/>
      <c r="M1002" s="37"/>
      <c r="N1002" s="37"/>
      <c r="O1002" s="37"/>
      <c r="P1002" s="37"/>
      <c r="Q1002" s="37"/>
      <c r="R1002" s="37"/>
      <c r="S1002" s="37"/>
      <c r="T1002" s="37"/>
      <c r="U1002" s="37"/>
      <c r="V1002" s="37"/>
      <c r="W1002" s="37">
        <f t="shared" si="62"/>
        <v>96238.17</v>
      </c>
      <c r="X1002" s="37"/>
      <c r="Y1002" s="57">
        <f t="shared" si="64"/>
        <v>96238.17</v>
      </c>
      <c r="Z1002" s="38">
        <f t="shared" si="64"/>
        <v>192476.34</v>
      </c>
      <c r="AA1002" s="37"/>
      <c r="AB1002" s="32" t="s">
        <v>84</v>
      </c>
      <c r="AC1002" s="37" t="s">
        <v>246</v>
      </c>
      <c r="AD1002" s="36" t="s">
        <v>120</v>
      </c>
      <c r="AE1002" s="37"/>
      <c r="AF1002" s="35" t="s">
        <v>1535</v>
      </c>
      <c r="AG1002" s="35" t="s">
        <v>1442</v>
      </c>
      <c r="AH1002" s="58" t="s">
        <v>1443</v>
      </c>
      <c r="AI1002" s="36" t="s">
        <v>1536</v>
      </c>
    </row>
    <row r="1003" spans="1:35" s="43" customFormat="1" ht="42.75" customHeight="1" x14ac:dyDescent="0.25">
      <c r="A1003" s="41" t="s">
        <v>81</v>
      </c>
      <c r="B1003" s="54" t="s">
        <v>389</v>
      </c>
      <c r="C1003" s="55" t="s">
        <v>390</v>
      </c>
      <c r="D1003" s="37"/>
      <c r="E1003" s="61" t="s">
        <v>1614</v>
      </c>
      <c r="F1003" s="37"/>
      <c r="G1003" s="56" t="s">
        <v>1598</v>
      </c>
      <c r="H1003" s="56" t="s">
        <v>119</v>
      </c>
      <c r="I1003" s="36" t="s">
        <v>384</v>
      </c>
      <c r="J1003" s="37"/>
      <c r="K1003" s="37">
        <v>6573.99</v>
      </c>
      <c r="L1003" s="37">
        <v>6573.99</v>
      </c>
      <c r="M1003" s="37">
        <v>6573.99</v>
      </c>
      <c r="N1003" s="37">
        <v>6573.99</v>
      </c>
      <c r="O1003" s="37">
        <v>6573.99</v>
      </c>
      <c r="P1003" s="37">
        <v>6573.99</v>
      </c>
      <c r="Q1003" s="37">
        <v>6573.99</v>
      </c>
      <c r="R1003" s="37">
        <v>6573.99</v>
      </c>
      <c r="S1003" s="37">
        <v>6573.99</v>
      </c>
      <c r="T1003" s="37">
        <v>6573.99</v>
      </c>
      <c r="U1003" s="37">
        <v>6573.99</v>
      </c>
      <c r="V1003" s="37">
        <v>6573.99</v>
      </c>
      <c r="W1003" s="37">
        <f>SUM(K1003:V1003)</f>
        <v>78887.88</v>
      </c>
      <c r="X1003" s="37"/>
      <c r="Y1003" s="57">
        <v>78888</v>
      </c>
      <c r="Z1003" s="38">
        <v>78888</v>
      </c>
      <c r="AA1003" s="37"/>
      <c r="AB1003" s="32" t="s">
        <v>86</v>
      </c>
      <c r="AC1003" s="37" t="s">
        <v>246</v>
      </c>
      <c r="AD1003" s="36" t="s">
        <v>120</v>
      </c>
      <c r="AE1003" s="37"/>
      <c r="AF1003" s="35" t="s">
        <v>1535</v>
      </c>
      <c r="AG1003" s="35" t="s">
        <v>1444</v>
      </c>
      <c r="AH1003" s="58" t="s">
        <v>1445</v>
      </c>
      <c r="AI1003" s="36" t="s">
        <v>1536</v>
      </c>
    </row>
    <row r="1004" spans="1:35" s="43" customFormat="1" ht="42.75" customHeight="1" x14ac:dyDescent="0.25">
      <c r="A1004" s="41" t="s">
        <v>81</v>
      </c>
      <c r="B1004" s="54" t="s">
        <v>389</v>
      </c>
      <c r="C1004" s="55" t="s">
        <v>390</v>
      </c>
      <c r="D1004" s="37"/>
      <c r="E1004" s="61" t="s">
        <v>1615</v>
      </c>
      <c r="F1004" s="37"/>
      <c r="G1004" s="56" t="s">
        <v>1598</v>
      </c>
      <c r="H1004" s="56" t="s">
        <v>119</v>
      </c>
      <c r="I1004" s="36" t="s">
        <v>384</v>
      </c>
      <c r="J1004" s="37"/>
      <c r="K1004" s="37">
        <v>1557</v>
      </c>
      <c r="L1004" s="37">
        <v>1557</v>
      </c>
      <c r="M1004" s="37">
        <v>1557</v>
      </c>
      <c r="N1004" s="37">
        <v>1557</v>
      </c>
      <c r="O1004" s="37">
        <v>1557</v>
      </c>
      <c r="P1004" s="37">
        <v>1557</v>
      </c>
      <c r="Q1004" s="37">
        <v>1557</v>
      </c>
      <c r="R1004" s="37">
        <v>1557</v>
      </c>
      <c r="S1004" s="37">
        <v>1557</v>
      </c>
      <c r="T1004" s="37">
        <v>1557</v>
      </c>
      <c r="U1004" s="37">
        <v>1557</v>
      </c>
      <c r="V1004" s="37">
        <v>1557</v>
      </c>
      <c r="W1004" s="37">
        <f t="shared" si="62"/>
        <v>18684</v>
      </c>
      <c r="X1004" s="37"/>
      <c r="Y1004" s="57">
        <v>18684</v>
      </c>
      <c r="Z1004" s="38">
        <v>18684</v>
      </c>
      <c r="AA1004" s="37"/>
      <c r="AB1004" s="32" t="s">
        <v>86</v>
      </c>
      <c r="AC1004" s="37" t="s">
        <v>246</v>
      </c>
      <c r="AD1004" s="36" t="s">
        <v>120</v>
      </c>
      <c r="AE1004" s="37"/>
      <c r="AF1004" s="35" t="s">
        <v>1535</v>
      </c>
      <c r="AG1004" s="35" t="s">
        <v>1444</v>
      </c>
      <c r="AH1004" s="58" t="s">
        <v>1445</v>
      </c>
      <c r="AI1004" s="36" t="s">
        <v>1536</v>
      </c>
    </row>
    <row r="1005" spans="1:35" s="43" customFormat="1" ht="42.75" customHeight="1" x14ac:dyDescent="0.25">
      <c r="A1005" s="41" t="s">
        <v>83</v>
      </c>
      <c r="B1005" s="54" t="s">
        <v>226</v>
      </c>
      <c r="C1005" s="55" t="s">
        <v>227</v>
      </c>
      <c r="D1005" s="37"/>
      <c r="E1005" s="61" t="s">
        <v>1616</v>
      </c>
      <c r="F1005" s="37"/>
      <c r="G1005" s="56" t="s">
        <v>1617</v>
      </c>
      <c r="H1005" s="56" t="s">
        <v>1618</v>
      </c>
      <c r="I1005" s="36" t="s">
        <v>384</v>
      </c>
      <c r="J1005" s="37"/>
      <c r="K1005" s="37"/>
      <c r="L1005" s="37">
        <v>72</v>
      </c>
      <c r="M1005" s="37"/>
      <c r="N1005" s="37"/>
      <c r="O1005" s="37"/>
      <c r="P1005" s="37"/>
      <c r="Q1005" s="37"/>
      <c r="R1005" s="37"/>
      <c r="S1005" s="37"/>
      <c r="T1005" s="37"/>
      <c r="U1005" s="37"/>
      <c r="V1005" s="37"/>
      <c r="W1005" s="37">
        <f t="shared" si="62"/>
        <v>72</v>
      </c>
      <c r="X1005" s="37"/>
      <c r="Y1005" s="57">
        <v>217.77670000000001</v>
      </c>
      <c r="Z1005" s="38">
        <f>(Y1005*W1005)*1.038</f>
        <v>16275.7594512</v>
      </c>
      <c r="AA1005" s="37"/>
      <c r="AB1005" s="32" t="s">
        <v>84</v>
      </c>
      <c r="AC1005" s="37" t="s">
        <v>142</v>
      </c>
      <c r="AD1005" s="36" t="s">
        <v>120</v>
      </c>
      <c r="AE1005" s="37"/>
      <c r="AF1005" s="35" t="s">
        <v>1535</v>
      </c>
      <c r="AG1005" s="35" t="s">
        <v>1446</v>
      </c>
      <c r="AH1005" s="58" t="s">
        <v>1619</v>
      </c>
      <c r="AI1005" s="36" t="s">
        <v>1536</v>
      </c>
    </row>
    <row r="1006" spans="1:35" s="43" customFormat="1" ht="42.75" customHeight="1" x14ac:dyDescent="0.25">
      <c r="A1006" s="41" t="s">
        <v>83</v>
      </c>
      <c r="B1006" s="54" t="s">
        <v>226</v>
      </c>
      <c r="C1006" s="55" t="s">
        <v>227</v>
      </c>
      <c r="D1006" s="37"/>
      <c r="E1006" s="61" t="s">
        <v>1620</v>
      </c>
      <c r="F1006" s="37"/>
      <c r="G1006" s="56" t="s">
        <v>1617</v>
      </c>
      <c r="H1006" s="56" t="s">
        <v>1618</v>
      </c>
      <c r="I1006" s="36" t="s">
        <v>384</v>
      </c>
      <c r="J1006" s="37"/>
      <c r="K1006" s="37"/>
      <c r="L1006" s="37">
        <v>10</v>
      </c>
      <c r="M1006" s="37"/>
      <c r="N1006" s="37"/>
      <c r="O1006" s="37"/>
      <c r="P1006" s="37"/>
      <c r="Q1006" s="37"/>
      <c r="R1006" s="37"/>
      <c r="S1006" s="37"/>
      <c r="T1006" s="37"/>
      <c r="U1006" s="37"/>
      <c r="V1006" s="37"/>
      <c r="W1006" s="37">
        <f t="shared" si="62"/>
        <v>10</v>
      </c>
      <c r="X1006" s="37"/>
      <c r="Y1006" s="57">
        <v>368.33300000000003</v>
      </c>
      <c r="Z1006" s="38">
        <f t="shared" ref="Z1006:Z1009" si="65">(Y1006*W1006)*1.038</f>
        <v>3823.2965400000007</v>
      </c>
      <c r="AA1006" s="37"/>
      <c r="AB1006" s="32" t="s">
        <v>84</v>
      </c>
      <c r="AC1006" s="37" t="s">
        <v>142</v>
      </c>
      <c r="AD1006" s="36" t="s">
        <v>120</v>
      </c>
      <c r="AE1006" s="37"/>
      <c r="AF1006" s="35" t="s">
        <v>1535</v>
      </c>
      <c r="AG1006" s="35" t="s">
        <v>1446</v>
      </c>
      <c r="AH1006" s="58" t="s">
        <v>1619</v>
      </c>
      <c r="AI1006" s="36" t="s">
        <v>1536</v>
      </c>
    </row>
    <row r="1007" spans="1:35" s="43" customFormat="1" ht="42.75" customHeight="1" x14ac:dyDescent="0.25">
      <c r="A1007" s="41" t="s">
        <v>83</v>
      </c>
      <c r="B1007" s="54" t="s">
        <v>226</v>
      </c>
      <c r="C1007" s="55" t="s">
        <v>227</v>
      </c>
      <c r="D1007" s="37"/>
      <c r="E1007" s="61" t="s">
        <v>1621</v>
      </c>
      <c r="F1007" s="37"/>
      <c r="G1007" s="56" t="s">
        <v>1617</v>
      </c>
      <c r="H1007" s="56" t="s">
        <v>1618</v>
      </c>
      <c r="I1007" s="36" t="s">
        <v>384</v>
      </c>
      <c r="J1007" s="37"/>
      <c r="K1007" s="37"/>
      <c r="L1007" s="37">
        <v>20</v>
      </c>
      <c r="M1007" s="37"/>
      <c r="N1007" s="37"/>
      <c r="O1007" s="37"/>
      <c r="P1007" s="37"/>
      <c r="Q1007" s="37"/>
      <c r="R1007" s="37"/>
      <c r="S1007" s="37"/>
      <c r="T1007" s="37"/>
      <c r="U1007" s="37"/>
      <c r="V1007" s="37"/>
      <c r="W1007" s="37">
        <f t="shared" si="62"/>
        <v>20</v>
      </c>
      <c r="X1007" s="37"/>
      <c r="Y1007" s="57">
        <v>126.11</v>
      </c>
      <c r="Z1007" s="38">
        <f t="shared" si="65"/>
        <v>2618.0436</v>
      </c>
      <c r="AA1007" s="37"/>
      <c r="AB1007" s="32" t="s">
        <v>84</v>
      </c>
      <c r="AC1007" s="37" t="s">
        <v>142</v>
      </c>
      <c r="AD1007" s="36" t="s">
        <v>120</v>
      </c>
      <c r="AE1007" s="37"/>
      <c r="AF1007" s="35" t="s">
        <v>1535</v>
      </c>
      <c r="AG1007" s="35" t="s">
        <v>1446</v>
      </c>
      <c r="AH1007" s="58" t="s">
        <v>1619</v>
      </c>
      <c r="AI1007" s="36" t="s">
        <v>1536</v>
      </c>
    </row>
    <row r="1008" spans="1:35" s="43" customFormat="1" ht="42.75" customHeight="1" x14ac:dyDescent="0.25">
      <c r="A1008" s="41" t="s">
        <v>83</v>
      </c>
      <c r="B1008" s="54" t="s">
        <v>226</v>
      </c>
      <c r="C1008" s="55" t="s">
        <v>227</v>
      </c>
      <c r="D1008" s="37"/>
      <c r="E1008" s="61" t="s">
        <v>1622</v>
      </c>
      <c r="F1008" s="37"/>
      <c r="G1008" s="56" t="s">
        <v>1617</v>
      </c>
      <c r="H1008" s="56" t="s">
        <v>1618</v>
      </c>
      <c r="I1008" s="36" t="s">
        <v>384</v>
      </c>
      <c r="J1008" s="37"/>
      <c r="K1008" s="37"/>
      <c r="L1008" s="37">
        <v>10</v>
      </c>
      <c r="M1008" s="37"/>
      <c r="N1008" s="37"/>
      <c r="O1008" s="37"/>
      <c r="P1008" s="37"/>
      <c r="Q1008" s="37"/>
      <c r="R1008" s="37"/>
      <c r="S1008" s="37"/>
      <c r="T1008" s="37"/>
      <c r="U1008" s="37"/>
      <c r="V1008" s="37"/>
      <c r="W1008" s="37">
        <f t="shared" si="62"/>
        <v>10</v>
      </c>
      <c r="X1008" s="37"/>
      <c r="Y1008" s="57">
        <v>243.333</v>
      </c>
      <c r="Z1008" s="38">
        <f t="shared" si="65"/>
        <v>2525.7965399999998</v>
      </c>
      <c r="AA1008" s="37"/>
      <c r="AB1008" s="32" t="s">
        <v>84</v>
      </c>
      <c r="AC1008" s="37" t="s">
        <v>142</v>
      </c>
      <c r="AD1008" s="36" t="s">
        <v>120</v>
      </c>
      <c r="AE1008" s="37"/>
      <c r="AF1008" s="35" t="s">
        <v>1535</v>
      </c>
      <c r="AG1008" s="35" t="s">
        <v>1446</v>
      </c>
      <c r="AH1008" s="58" t="s">
        <v>1619</v>
      </c>
      <c r="AI1008" s="36" t="s">
        <v>1536</v>
      </c>
    </row>
    <row r="1009" spans="1:35" s="43" customFormat="1" ht="42.75" customHeight="1" x14ac:dyDescent="0.25">
      <c r="A1009" s="41" t="s">
        <v>83</v>
      </c>
      <c r="B1009" s="54" t="s">
        <v>226</v>
      </c>
      <c r="C1009" s="55" t="s">
        <v>227</v>
      </c>
      <c r="D1009" s="37"/>
      <c r="E1009" s="61" t="s">
        <v>1623</v>
      </c>
      <c r="F1009" s="37"/>
      <c r="G1009" s="56" t="s">
        <v>1617</v>
      </c>
      <c r="H1009" s="56" t="s">
        <v>1618</v>
      </c>
      <c r="I1009" s="36" t="s">
        <v>384</v>
      </c>
      <c r="J1009" s="37"/>
      <c r="K1009" s="37"/>
      <c r="L1009" s="37">
        <v>30</v>
      </c>
      <c r="M1009" s="37"/>
      <c r="N1009" s="37"/>
      <c r="O1009" s="37"/>
      <c r="P1009" s="37"/>
      <c r="Q1009" s="37"/>
      <c r="R1009" s="37"/>
      <c r="S1009" s="37"/>
      <c r="T1009" s="37"/>
      <c r="U1009" s="37"/>
      <c r="V1009" s="37"/>
      <c r="W1009" s="37">
        <f t="shared" si="62"/>
        <v>30</v>
      </c>
      <c r="X1009" s="37"/>
      <c r="Y1009" s="57">
        <v>786.11</v>
      </c>
      <c r="Z1009" s="38">
        <f t="shared" si="65"/>
        <v>24479.465400000001</v>
      </c>
      <c r="AA1009" s="37"/>
      <c r="AB1009" s="32" t="s">
        <v>84</v>
      </c>
      <c r="AC1009" s="37" t="s">
        <v>142</v>
      </c>
      <c r="AD1009" s="36" t="s">
        <v>120</v>
      </c>
      <c r="AE1009" s="37"/>
      <c r="AF1009" s="35" t="s">
        <v>1535</v>
      </c>
      <c r="AG1009" s="35" t="s">
        <v>1446</v>
      </c>
      <c r="AH1009" s="58" t="s">
        <v>1619</v>
      </c>
      <c r="AI1009" s="36" t="s">
        <v>1536</v>
      </c>
    </row>
    <row r="1010" spans="1:35" s="43" customFormat="1" ht="42.75" customHeight="1" x14ac:dyDescent="0.25">
      <c r="A1010" s="41" t="s">
        <v>83</v>
      </c>
      <c r="B1010" s="54" t="s">
        <v>226</v>
      </c>
      <c r="C1010" s="55" t="s">
        <v>227</v>
      </c>
      <c r="D1010" s="37"/>
      <c r="E1010" s="61" t="s">
        <v>1624</v>
      </c>
      <c r="F1010" s="37"/>
      <c r="G1010" s="56" t="s">
        <v>1617</v>
      </c>
      <c r="H1010" s="56" t="s">
        <v>1618</v>
      </c>
      <c r="I1010" s="36" t="s">
        <v>384</v>
      </c>
      <c r="J1010" s="37"/>
      <c r="K1010" s="37"/>
      <c r="L1010" s="37">
        <v>6</v>
      </c>
      <c r="M1010" s="37"/>
      <c r="N1010" s="37"/>
      <c r="O1010" s="37"/>
      <c r="P1010" s="37"/>
      <c r="Q1010" s="37"/>
      <c r="R1010" s="37"/>
      <c r="S1010" s="37"/>
      <c r="T1010" s="37"/>
      <c r="U1010" s="37"/>
      <c r="V1010" s="37"/>
      <c r="W1010" s="37">
        <f t="shared" si="62"/>
        <v>6</v>
      </c>
      <c r="X1010" s="37"/>
      <c r="Y1010" s="57">
        <f>Z1010/W1010</f>
        <v>214.86666666666667</v>
      </c>
      <c r="Z1010" s="38">
        <v>1289.2</v>
      </c>
      <c r="AA1010" s="37"/>
      <c r="AB1010" s="32" t="s">
        <v>84</v>
      </c>
      <c r="AC1010" s="37" t="s">
        <v>142</v>
      </c>
      <c r="AD1010" s="36" t="s">
        <v>120</v>
      </c>
      <c r="AE1010" s="37"/>
      <c r="AF1010" s="35" t="s">
        <v>1535</v>
      </c>
      <c r="AG1010" s="35" t="s">
        <v>1446</v>
      </c>
      <c r="AH1010" s="58" t="s">
        <v>1619</v>
      </c>
      <c r="AI1010" s="36" t="s">
        <v>1536</v>
      </c>
    </row>
    <row r="1011" spans="1:35" s="43" customFormat="1" ht="42.75" customHeight="1" x14ac:dyDescent="0.25">
      <c r="A1011" s="41" t="s">
        <v>83</v>
      </c>
      <c r="B1011" s="54" t="s">
        <v>226</v>
      </c>
      <c r="C1011" s="55" t="s">
        <v>227</v>
      </c>
      <c r="D1011" s="37"/>
      <c r="E1011" s="61" t="s">
        <v>1625</v>
      </c>
      <c r="F1011" s="37"/>
      <c r="G1011" s="56" t="s">
        <v>1617</v>
      </c>
      <c r="H1011" s="56" t="s">
        <v>1618</v>
      </c>
      <c r="I1011" s="36" t="s">
        <v>384</v>
      </c>
      <c r="J1011" s="37"/>
      <c r="K1011" s="37"/>
      <c r="L1011" s="37">
        <v>3</v>
      </c>
      <c r="M1011" s="37"/>
      <c r="N1011" s="37"/>
      <c r="O1011" s="37"/>
      <c r="P1011" s="37"/>
      <c r="Q1011" s="37"/>
      <c r="R1011" s="37"/>
      <c r="S1011" s="37"/>
      <c r="T1011" s="37"/>
      <c r="U1011" s="37"/>
      <c r="V1011" s="37"/>
      <c r="W1011" s="37">
        <f t="shared" si="62"/>
        <v>3</v>
      </c>
      <c r="X1011" s="37"/>
      <c r="Y1011" s="57">
        <f t="shared" ref="Y1011:Y1030" si="66">Z1011/W1011</f>
        <v>329.04599999999999</v>
      </c>
      <c r="Z1011" s="38">
        <v>987.13800000000003</v>
      </c>
      <c r="AA1011" s="37"/>
      <c r="AB1011" s="32" t="s">
        <v>84</v>
      </c>
      <c r="AC1011" s="37" t="s">
        <v>142</v>
      </c>
      <c r="AD1011" s="36" t="s">
        <v>120</v>
      </c>
      <c r="AE1011" s="37"/>
      <c r="AF1011" s="35" t="s">
        <v>1535</v>
      </c>
      <c r="AG1011" s="35" t="s">
        <v>1446</v>
      </c>
      <c r="AH1011" s="58" t="s">
        <v>1619</v>
      </c>
      <c r="AI1011" s="36" t="s">
        <v>1536</v>
      </c>
    </row>
    <row r="1012" spans="1:35" s="43" customFormat="1" ht="42.75" customHeight="1" x14ac:dyDescent="0.25">
      <c r="A1012" s="41" t="s">
        <v>83</v>
      </c>
      <c r="B1012" s="54" t="s">
        <v>226</v>
      </c>
      <c r="C1012" s="55" t="s">
        <v>227</v>
      </c>
      <c r="D1012" s="37"/>
      <c r="E1012" s="61" t="s">
        <v>1626</v>
      </c>
      <c r="F1012" s="37"/>
      <c r="G1012" s="56" t="s">
        <v>1617</v>
      </c>
      <c r="H1012" s="56" t="s">
        <v>1618</v>
      </c>
      <c r="I1012" s="36" t="s">
        <v>384</v>
      </c>
      <c r="J1012" s="37"/>
      <c r="K1012" s="37"/>
      <c r="L1012" s="37">
        <v>8</v>
      </c>
      <c r="M1012" s="37"/>
      <c r="N1012" s="37"/>
      <c r="O1012" s="37"/>
      <c r="P1012" s="37"/>
      <c r="Q1012" s="37"/>
      <c r="R1012" s="37"/>
      <c r="S1012" s="37"/>
      <c r="T1012" s="37"/>
      <c r="U1012" s="37"/>
      <c r="V1012" s="37"/>
      <c r="W1012" s="37">
        <f t="shared" si="62"/>
        <v>8</v>
      </c>
      <c r="X1012" s="37"/>
      <c r="Y1012" s="57">
        <f t="shared" si="66"/>
        <v>730.75250000000005</v>
      </c>
      <c r="Z1012" s="38">
        <v>5846.02</v>
      </c>
      <c r="AA1012" s="37"/>
      <c r="AB1012" s="32" t="s">
        <v>84</v>
      </c>
      <c r="AC1012" s="37" t="s">
        <v>142</v>
      </c>
      <c r="AD1012" s="36" t="s">
        <v>120</v>
      </c>
      <c r="AE1012" s="37"/>
      <c r="AF1012" s="35" t="s">
        <v>1535</v>
      </c>
      <c r="AG1012" s="35" t="s">
        <v>1446</v>
      </c>
      <c r="AH1012" s="58" t="s">
        <v>1619</v>
      </c>
      <c r="AI1012" s="36" t="s">
        <v>1536</v>
      </c>
    </row>
    <row r="1013" spans="1:35" s="43" customFormat="1" ht="42.75" customHeight="1" x14ac:dyDescent="0.25">
      <c r="A1013" s="41" t="s">
        <v>83</v>
      </c>
      <c r="B1013" s="54" t="s">
        <v>226</v>
      </c>
      <c r="C1013" s="55" t="s">
        <v>227</v>
      </c>
      <c r="D1013" s="37"/>
      <c r="E1013" s="61" t="s">
        <v>1627</v>
      </c>
      <c r="F1013" s="37"/>
      <c r="G1013" s="56" t="s">
        <v>1617</v>
      </c>
      <c r="H1013" s="56" t="s">
        <v>1618</v>
      </c>
      <c r="I1013" s="36" t="s">
        <v>384</v>
      </c>
      <c r="J1013" s="37"/>
      <c r="K1013" s="37"/>
      <c r="L1013" s="37">
        <v>2</v>
      </c>
      <c r="M1013" s="37"/>
      <c r="N1013" s="37"/>
      <c r="O1013" s="37"/>
      <c r="P1013" s="37"/>
      <c r="Q1013" s="37"/>
      <c r="R1013" s="37"/>
      <c r="S1013" s="37"/>
      <c r="T1013" s="37"/>
      <c r="U1013" s="37"/>
      <c r="V1013" s="37"/>
      <c r="W1013" s="37">
        <f t="shared" si="62"/>
        <v>2</v>
      </c>
      <c r="X1013" s="37"/>
      <c r="Y1013" s="57">
        <f t="shared" si="66"/>
        <v>1112.0450000000001</v>
      </c>
      <c r="Z1013" s="38">
        <v>2224.09</v>
      </c>
      <c r="AA1013" s="37"/>
      <c r="AB1013" s="32" t="s">
        <v>84</v>
      </c>
      <c r="AC1013" s="37" t="s">
        <v>142</v>
      </c>
      <c r="AD1013" s="36" t="s">
        <v>120</v>
      </c>
      <c r="AE1013" s="37"/>
      <c r="AF1013" s="35" t="s">
        <v>1535</v>
      </c>
      <c r="AG1013" s="35" t="s">
        <v>1446</v>
      </c>
      <c r="AH1013" s="58" t="s">
        <v>1619</v>
      </c>
      <c r="AI1013" s="36" t="s">
        <v>1536</v>
      </c>
    </row>
    <row r="1014" spans="1:35" s="43" customFormat="1" ht="42.75" customHeight="1" x14ac:dyDescent="0.25">
      <c r="A1014" s="41" t="s">
        <v>83</v>
      </c>
      <c r="B1014" s="54" t="s">
        <v>226</v>
      </c>
      <c r="C1014" s="55" t="s">
        <v>227</v>
      </c>
      <c r="D1014" s="37"/>
      <c r="E1014" s="61" t="s">
        <v>1628</v>
      </c>
      <c r="F1014" s="37"/>
      <c r="G1014" s="56" t="s">
        <v>1617</v>
      </c>
      <c r="H1014" s="56" t="s">
        <v>1618</v>
      </c>
      <c r="I1014" s="36" t="s">
        <v>384</v>
      </c>
      <c r="J1014" s="37"/>
      <c r="K1014" s="37"/>
      <c r="L1014" s="37">
        <v>2</v>
      </c>
      <c r="M1014" s="37"/>
      <c r="N1014" s="37"/>
      <c r="O1014" s="37"/>
      <c r="P1014" s="37"/>
      <c r="Q1014" s="37"/>
      <c r="R1014" s="37"/>
      <c r="S1014" s="37"/>
      <c r="T1014" s="37"/>
      <c r="U1014" s="37"/>
      <c r="V1014" s="37"/>
      <c r="W1014" s="37">
        <f t="shared" si="62"/>
        <v>2</v>
      </c>
      <c r="X1014" s="37"/>
      <c r="Y1014" s="57">
        <f t="shared" si="66"/>
        <v>940.43</v>
      </c>
      <c r="Z1014" s="38">
        <v>1880.86</v>
      </c>
      <c r="AA1014" s="37"/>
      <c r="AB1014" s="32" t="s">
        <v>84</v>
      </c>
      <c r="AC1014" s="37" t="s">
        <v>142</v>
      </c>
      <c r="AD1014" s="36" t="s">
        <v>120</v>
      </c>
      <c r="AE1014" s="37"/>
      <c r="AF1014" s="35" t="s">
        <v>1535</v>
      </c>
      <c r="AG1014" s="35" t="s">
        <v>1446</v>
      </c>
      <c r="AH1014" s="58" t="s">
        <v>1619</v>
      </c>
      <c r="AI1014" s="36" t="s">
        <v>1536</v>
      </c>
    </row>
    <row r="1015" spans="1:35" s="43" customFormat="1" ht="42.75" customHeight="1" x14ac:dyDescent="0.25">
      <c r="A1015" s="41" t="s">
        <v>83</v>
      </c>
      <c r="B1015" s="54" t="s">
        <v>226</v>
      </c>
      <c r="C1015" s="55" t="s">
        <v>227</v>
      </c>
      <c r="D1015" s="37"/>
      <c r="E1015" s="61" t="s">
        <v>1629</v>
      </c>
      <c r="F1015" s="37"/>
      <c r="G1015" s="56" t="s">
        <v>1617</v>
      </c>
      <c r="H1015" s="56" t="s">
        <v>1618</v>
      </c>
      <c r="I1015" s="36" t="s">
        <v>384</v>
      </c>
      <c r="J1015" s="37"/>
      <c r="K1015" s="37"/>
      <c r="L1015" s="37">
        <v>2</v>
      </c>
      <c r="M1015" s="37"/>
      <c r="N1015" s="37"/>
      <c r="O1015" s="37"/>
      <c r="P1015" s="37"/>
      <c r="Q1015" s="37"/>
      <c r="R1015" s="37"/>
      <c r="S1015" s="37"/>
      <c r="T1015" s="37"/>
      <c r="U1015" s="37"/>
      <c r="V1015" s="37"/>
      <c r="W1015" s="37">
        <f t="shared" si="62"/>
        <v>2</v>
      </c>
      <c r="X1015" s="37"/>
      <c r="Y1015" s="57">
        <f t="shared" si="66"/>
        <v>10376.200000000001</v>
      </c>
      <c r="Z1015" s="38">
        <v>20752.400000000001</v>
      </c>
      <c r="AA1015" s="37"/>
      <c r="AB1015" s="32" t="s">
        <v>84</v>
      </c>
      <c r="AC1015" s="37" t="s">
        <v>142</v>
      </c>
      <c r="AD1015" s="36" t="s">
        <v>120</v>
      </c>
      <c r="AE1015" s="37"/>
      <c r="AF1015" s="35" t="s">
        <v>1535</v>
      </c>
      <c r="AG1015" s="35" t="s">
        <v>1446</v>
      </c>
      <c r="AH1015" s="58" t="s">
        <v>1619</v>
      </c>
      <c r="AI1015" s="36" t="s">
        <v>1536</v>
      </c>
    </row>
    <row r="1016" spans="1:35" s="43" customFormat="1" ht="42.75" customHeight="1" x14ac:dyDescent="0.25">
      <c r="A1016" s="41" t="s">
        <v>83</v>
      </c>
      <c r="B1016" s="54" t="s">
        <v>226</v>
      </c>
      <c r="C1016" s="55" t="s">
        <v>227</v>
      </c>
      <c r="D1016" s="37"/>
      <c r="E1016" s="61" t="s">
        <v>1630</v>
      </c>
      <c r="F1016" s="37"/>
      <c r="G1016" s="56" t="s">
        <v>1617</v>
      </c>
      <c r="H1016" s="56" t="s">
        <v>1618</v>
      </c>
      <c r="I1016" s="36" t="s">
        <v>384</v>
      </c>
      <c r="J1016" s="37"/>
      <c r="K1016" s="37"/>
      <c r="L1016" s="37">
        <v>2</v>
      </c>
      <c r="M1016" s="37"/>
      <c r="N1016" s="37"/>
      <c r="O1016" s="37"/>
      <c r="P1016" s="37"/>
      <c r="Q1016" s="37"/>
      <c r="R1016" s="37"/>
      <c r="S1016" s="37"/>
      <c r="T1016" s="37"/>
      <c r="U1016" s="37"/>
      <c r="V1016" s="37"/>
      <c r="W1016" s="37">
        <v>1</v>
      </c>
      <c r="X1016" s="37"/>
      <c r="Y1016" s="57">
        <f t="shared" si="66"/>
        <v>557.75</v>
      </c>
      <c r="Z1016" s="38">
        <v>557.75</v>
      </c>
      <c r="AA1016" s="37"/>
      <c r="AB1016" s="32" t="s">
        <v>84</v>
      </c>
      <c r="AC1016" s="37" t="s">
        <v>142</v>
      </c>
      <c r="AD1016" s="36" t="s">
        <v>120</v>
      </c>
      <c r="AE1016" s="37"/>
      <c r="AF1016" s="35" t="s">
        <v>1535</v>
      </c>
      <c r="AG1016" s="35" t="s">
        <v>1446</v>
      </c>
      <c r="AH1016" s="58" t="s">
        <v>1619</v>
      </c>
      <c r="AI1016" s="36" t="s">
        <v>1536</v>
      </c>
    </row>
    <row r="1017" spans="1:35" s="43" customFormat="1" ht="42.75" customHeight="1" x14ac:dyDescent="0.25">
      <c r="A1017" s="41" t="s">
        <v>83</v>
      </c>
      <c r="B1017" s="54" t="s">
        <v>226</v>
      </c>
      <c r="C1017" s="55" t="s">
        <v>227</v>
      </c>
      <c r="D1017" s="37"/>
      <c r="E1017" s="61" t="s">
        <v>1631</v>
      </c>
      <c r="F1017" s="37"/>
      <c r="G1017" s="56" t="s">
        <v>1617</v>
      </c>
      <c r="H1017" s="56" t="s">
        <v>1618</v>
      </c>
      <c r="I1017" s="36" t="s">
        <v>384</v>
      </c>
      <c r="J1017" s="37"/>
      <c r="K1017" s="37"/>
      <c r="L1017" s="37">
        <v>2</v>
      </c>
      <c r="M1017" s="37"/>
      <c r="N1017" s="37"/>
      <c r="O1017" s="37"/>
      <c r="P1017" s="37"/>
      <c r="Q1017" s="37"/>
      <c r="R1017" s="37"/>
      <c r="S1017" s="37"/>
      <c r="T1017" s="37"/>
      <c r="U1017" s="37"/>
      <c r="V1017" s="37"/>
      <c r="W1017" s="37">
        <v>1</v>
      </c>
      <c r="X1017" s="37"/>
      <c r="Y1017" s="57">
        <f t="shared" si="66"/>
        <v>10380</v>
      </c>
      <c r="Z1017" s="38">
        <v>10380</v>
      </c>
      <c r="AA1017" s="37"/>
      <c r="AB1017" s="32" t="s">
        <v>84</v>
      </c>
      <c r="AC1017" s="37" t="s">
        <v>142</v>
      </c>
      <c r="AD1017" s="36" t="s">
        <v>120</v>
      </c>
      <c r="AE1017" s="37"/>
      <c r="AF1017" s="35" t="s">
        <v>1535</v>
      </c>
      <c r="AG1017" s="35" t="s">
        <v>1446</v>
      </c>
      <c r="AH1017" s="58" t="s">
        <v>1619</v>
      </c>
      <c r="AI1017" s="36" t="s">
        <v>1536</v>
      </c>
    </row>
    <row r="1018" spans="1:35" s="43" customFormat="1" ht="42.75" customHeight="1" x14ac:dyDescent="0.25">
      <c r="A1018" s="41" t="s">
        <v>83</v>
      </c>
      <c r="B1018" s="54" t="s">
        <v>226</v>
      </c>
      <c r="C1018" s="55" t="s">
        <v>227</v>
      </c>
      <c r="D1018" s="37"/>
      <c r="E1018" s="61" t="s">
        <v>1632</v>
      </c>
      <c r="F1018" s="37"/>
      <c r="G1018" s="56" t="s">
        <v>1617</v>
      </c>
      <c r="H1018" s="56" t="s">
        <v>1618</v>
      </c>
      <c r="I1018" s="36" t="s">
        <v>384</v>
      </c>
      <c r="J1018" s="37"/>
      <c r="K1018" s="37"/>
      <c r="L1018" s="37">
        <v>4</v>
      </c>
      <c r="M1018" s="37"/>
      <c r="N1018" s="37"/>
      <c r="O1018" s="37"/>
      <c r="P1018" s="37"/>
      <c r="Q1018" s="37"/>
      <c r="R1018" s="37"/>
      <c r="S1018" s="37"/>
      <c r="T1018" s="37"/>
      <c r="U1018" s="37"/>
      <c r="V1018" s="37"/>
      <c r="W1018" s="37">
        <f t="shared" si="62"/>
        <v>4</v>
      </c>
      <c r="X1018" s="37"/>
      <c r="Y1018" s="57">
        <f t="shared" si="66"/>
        <v>8259.0249999999996</v>
      </c>
      <c r="Z1018" s="38">
        <v>33036.1</v>
      </c>
      <c r="AA1018" s="37"/>
      <c r="AB1018" s="32" t="s">
        <v>84</v>
      </c>
      <c r="AC1018" s="37" t="s">
        <v>142</v>
      </c>
      <c r="AD1018" s="36" t="s">
        <v>120</v>
      </c>
      <c r="AE1018" s="37"/>
      <c r="AF1018" s="35" t="s">
        <v>1535</v>
      </c>
      <c r="AG1018" s="35" t="s">
        <v>1446</v>
      </c>
      <c r="AH1018" s="58" t="s">
        <v>1619</v>
      </c>
      <c r="AI1018" s="36" t="s">
        <v>1536</v>
      </c>
    </row>
    <row r="1019" spans="1:35" s="43" customFormat="1" ht="42.75" customHeight="1" x14ac:dyDescent="0.25">
      <c r="A1019" s="41" t="s">
        <v>83</v>
      </c>
      <c r="B1019" s="54" t="s">
        <v>226</v>
      </c>
      <c r="C1019" s="55" t="s">
        <v>227</v>
      </c>
      <c r="D1019" s="37"/>
      <c r="E1019" s="61" t="s">
        <v>1633</v>
      </c>
      <c r="F1019" s="37"/>
      <c r="G1019" s="56" t="s">
        <v>1617</v>
      </c>
      <c r="H1019" s="56" t="s">
        <v>1618</v>
      </c>
      <c r="I1019" s="36" t="s">
        <v>384</v>
      </c>
      <c r="J1019" s="37"/>
      <c r="K1019" s="37"/>
      <c r="L1019" s="37">
        <v>2</v>
      </c>
      <c r="M1019" s="37"/>
      <c r="N1019" s="37"/>
      <c r="O1019" s="37"/>
      <c r="P1019" s="37"/>
      <c r="Q1019" s="37"/>
      <c r="R1019" s="37"/>
      <c r="S1019" s="37"/>
      <c r="T1019" s="37"/>
      <c r="U1019" s="37"/>
      <c r="V1019" s="37"/>
      <c r="W1019" s="37">
        <f t="shared" si="62"/>
        <v>2</v>
      </c>
      <c r="X1019" s="37"/>
      <c r="Y1019" s="57">
        <f t="shared" si="66"/>
        <v>1574.645</v>
      </c>
      <c r="Z1019" s="38">
        <v>3149.29</v>
      </c>
      <c r="AA1019" s="37"/>
      <c r="AB1019" s="32" t="s">
        <v>84</v>
      </c>
      <c r="AC1019" s="37" t="s">
        <v>142</v>
      </c>
      <c r="AD1019" s="36" t="s">
        <v>120</v>
      </c>
      <c r="AE1019" s="37"/>
      <c r="AF1019" s="35" t="s">
        <v>1535</v>
      </c>
      <c r="AG1019" s="35" t="s">
        <v>1446</v>
      </c>
      <c r="AH1019" s="58" t="s">
        <v>1619</v>
      </c>
      <c r="AI1019" s="36" t="s">
        <v>1536</v>
      </c>
    </row>
    <row r="1020" spans="1:35" s="43" customFormat="1" ht="42.75" customHeight="1" x14ac:dyDescent="0.25">
      <c r="A1020" s="41" t="s">
        <v>83</v>
      </c>
      <c r="B1020" s="54" t="s">
        <v>226</v>
      </c>
      <c r="C1020" s="55" t="s">
        <v>227</v>
      </c>
      <c r="D1020" s="37"/>
      <c r="E1020" s="61" t="s">
        <v>1634</v>
      </c>
      <c r="F1020" s="37"/>
      <c r="G1020" s="56" t="s">
        <v>1617</v>
      </c>
      <c r="H1020" s="56" t="s">
        <v>1618</v>
      </c>
      <c r="I1020" s="36" t="s">
        <v>384</v>
      </c>
      <c r="J1020" s="37"/>
      <c r="K1020" s="37"/>
      <c r="L1020" s="37">
        <v>3</v>
      </c>
      <c r="M1020" s="37"/>
      <c r="N1020" s="37"/>
      <c r="O1020" s="37"/>
      <c r="P1020" s="37"/>
      <c r="Q1020" s="37"/>
      <c r="R1020" s="37"/>
      <c r="S1020" s="37"/>
      <c r="T1020" s="37"/>
      <c r="U1020" s="37"/>
      <c r="V1020" s="37"/>
      <c r="W1020" s="37">
        <f t="shared" si="62"/>
        <v>3</v>
      </c>
      <c r="X1020" s="37"/>
      <c r="Y1020" s="57">
        <f t="shared" si="66"/>
        <v>1846.7766666666666</v>
      </c>
      <c r="Z1020" s="38">
        <v>5540.33</v>
      </c>
      <c r="AA1020" s="37"/>
      <c r="AB1020" s="32" t="s">
        <v>84</v>
      </c>
      <c r="AC1020" s="37" t="s">
        <v>142</v>
      </c>
      <c r="AD1020" s="36" t="s">
        <v>120</v>
      </c>
      <c r="AE1020" s="37"/>
      <c r="AF1020" s="35" t="s">
        <v>1535</v>
      </c>
      <c r="AG1020" s="35" t="s">
        <v>1446</v>
      </c>
      <c r="AH1020" s="58" t="s">
        <v>1619</v>
      </c>
      <c r="AI1020" s="36" t="s">
        <v>1536</v>
      </c>
    </row>
    <row r="1021" spans="1:35" s="43" customFormat="1" ht="42.75" customHeight="1" x14ac:dyDescent="0.25">
      <c r="A1021" s="41" t="s">
        <v>83</v>
      </c>
      <c r="B1021" s="54" t="s">
        <v>226</v>
      </c>
      <c r="C1021" s="55" t="s">
        <v>227</v>
      </c>
      <c r="D1021" s="37"/>
      <c r="E1021" s="61" t="s">
        <v>1635</v>
      </c>
      <c r="F1021" s="37"/>
      <c r="G1021" s="56" t="s">
        <v>1617</v>
      </c>
      <c r="H1021" s="56" t="s">
        <v>1618</v>
      </c>
      <c r="I1021" s="36" t="s">
        <v>384</v>
      </c>
      <c r="J1021" s="37"/>
      <c r="K1021" s="37"/>
      <c r="L1021" s="37">
        <v>3</v>
      </c>
      <c r="M1021" s="37"/>
      <c r="N1021" s="37"/>
      <c r="O1021" s="37"/>
      <c r="P1021" s="37"/>
      <c r="Q1021" s="37"/>
      <c r="R1021" s="37"/>
      <c r="S1021" s="37"/>
      <c r="T1021" s="37"/>
      <c r="U1021" s="37"/>
      <c r="V1021" s="37"/>
      <c r="W1021" s="37">
        <f t="shared" si="62"/>
        <v>3</v>
      </c>
      <c r="X1021" s="37"/>
      <c r="Y1021" s="57">
        <f t="shared" si="66"/>
        <v>1995.0366666666666</v>
      </c>
      <c r="Z1021" s="38">
        <v>5985.11</v>
      </c>
      <c r="AA1021" s="37"/>
      <c r="AB1021" s="32" t="s">
        <v>84</v>
      </c>
      <c r="AC1021" s="37" t="s">
        <v>142</v>
      </c>
      <c r="AD1021" s="36" t="s">
        <v>120</v>
      </c>
      <c r="AE1021" s="37"/>
      <c r="AF1021" s="35" t="s">
        <v>1535</v>
      </c>
      <c r="AG1021" s="35" t="s">
        <v>1446</v>
      </c>
      <c r="AH1021" s="58" t="s">
        <v>1619</v>
      </c>
      <c r="AI1021" s="36" t="s">
        <v>1536</v>
      </c>
    </row>
    <row r="1022" spans="1:35" s="43" customFormat="1" ht="42.75" customHeight="1" x14ac:dyDescent="0.25">
      <c r="A1022" s="41" t="s">
        <v>83</v>
      </c>
      <c r="B1022" s="54" t="s">
        <v>226</v>
      </c>
      <c r="C1022" s="55" t="s">
        <v>227</v>
      </c>
      <c r="D1022" s="37"/>
      <c r="E1022" s="61" t="s">
        <v>1636</v>
      </c>
      <c r="F1022" s="37"/>
      <c r="G1022" s="56" t="s">
        <v>1617</v>
      </c>
      <c r="H1022" s="56" t="s">
        <v>1618</v>
      </c>
      <c r="I1022" s="36" t="s">
        <v>384</v>
      </c>
      <c r="J1022" s="37"/>
      <c r="K1022" s="37"/>
      <c r="L1022" s="37">
        <v>2</v>
      </c>
      <c r="M1022" s="37"/>
      <c r="N1022" s="37"/>
      <c r="O1022" s="37"/>
      <c r="P1022" s="37"/>
      <c r="Q1022" s="37"/>
      <c r="R1022" s="37"/>
      <c r="S1022" s="37"/>
      <c r="T1022" s="37"/>
      <c r="U1022" s="37"/>
      <c r="V1022" s="37"/>
      <c r="W1022" s="37">
        <v>1</v>
      </c>
      <c r="X1022" s="37"/>
      <c r="Y1022" s="57">
        <f t="shared" si="66"/>
        <v>349.81</v>
      </c>
      <c r="Z1022" s="38">
        <v>349.81</v>
      </c>
      <c r="AA1022" s="37"/>
      <c r="AB1022" s="32" t="s">
        <v>84</v>
      </c>
      <c r="AC1022" s="37" t="s">
        <v>142</v>
      </c>
      <c r="AD1022" s="36" t="s">
        <v>120</v>
      </c>
      <c r="AE1022" s="37"/>
      <c r="AF1022" s="35" t="s">
        <v>1535</v>
      </c>
      <c r="AG1022" s="35" t="s">
        <v>1446</v>
      </c>
      <c r="AH1022" s="58" t="s">
        <v>1619</v>
      </c>
      <c r="AI1022" s="36" t="s">
        <v>1536</v>
      </c>
    </row>
    <row r="1023" spans="1:35" s="43" customFormat="1" ht="42.75" customHeight="1" x14ac:dyDescent="0.25">
      <c r="A1023" s="41" t="s">
        <v>83</v>
      </c>
      <c r="B1023" s="54" t="s">
        <v>226</v>
      </c>
      <c r="C1023" s="55" t="s">
        <v>227</v>
      </c>
      <c r="D1023" s="37"/>
      <c r="E1023" s="61" t="s">
        <v>1637</v>
      </c>
      <c r="F1023" s="37"/>
      <c r="G1023" s="56" t="s">
        <v>1617</v>
      </c>
      <c r="H1023" s="56" t="s">
        <v>1618</v>
      </c>
      <c r="I1023" s="36" t="s">
        <v>384</v>
      </c>
      <c r="J1023" s="37"/>
      <c r="K1023" s="37"/>
      <c r="L1023" s="37">
        <v>1</v>
      </c>
      <c r="M1023" s="37"/>
      <c r="N1023" s="37"/>
      <c r="O1023" s="37"/>
      <c r="P1023" s="37"/>
      <c r="Q1023" s="37"/>
      <c r="R1023" s="37"/>
      <c r="S1023" s="37"/>
      <c r="T1023" s="37"/>
      <c r="U1023" s="37"/>
      <c r="V1023" s="37"/>
      <c r="W1023" s="37">
        <f t="shared" si="62"/>
        <v>1</v>
      </c>
      <c r="X1023" s="37"/>
      <c r="Y1023" s="57">
        <f t="shared" si="66"/>
        <v>3260.01</v>
      </c>
      <c r="Z1023" s="38">
        <v>3260.01</v>
      </c>
      <c r="AA1023" s="37"/>
      <c r="AB1023" s="32" t="s">
        <v>84</v>
      </c>
      <c r="AC1023" s="37" t="s">
        <v>142</v>
      </c>
      <c r="AD1023" s="36" t="s">
        <v>120</v>
      </c>
      <c r="AE1023" s="37"/>
      <c r="AF1023" s="35" t="s">
        <v>1535</v>
      </c>
      <c r="AG1023" s="35" t="s">
        <v>1446</v>
      </c>
      <c r="AH1023" s="58" t="s">
        <v>1619</v>
      </c>
      <c r="AI1023" s="36" t="s">
        <v>1536</v>
      </c>
    </row>
    <row r="1024" spans="1:35" s="43" customFormat="1" ht="42.75" customHeight="1" x14ac:dyDescent="0.25">
      <c r="A1024" s="41" t="s">
        <v>83</v>
      </c>
      <c r="B1024" s="54" t="s">
        <v>226</v>
      </c>
      <c r="C1024" s="55" t="s">
        <v>227</v>
      </c>
      <c r="D1024" s="37"/>
      <c r="E1024" s="61" t="s">
        <v>1638</v>
      </c>
      <c r="F1024" s="37"/>
      <c r="G1024" s="56" t="s">
        <v>1617</v>
      </c>
      <c r="H1024" s="56" t="s">
        <v>1618</v>
      </c>
      <c r="I1024" s="36" t="s">
        <v>384</v>
      </c>
      <c r="J1024" s="37"/>
      <c r="K1024" s="37"/>
      <c r="L1024" s="37">
        <v>4</v>
      </c>
      <c r="M1024" s="37"/>
      <c r="N1024" s="37"/>
      <c r="O1024" s="37"/>
      <c r="P1024" s="37"/>
      <c r="Q1024" s="37"/>
      <c r="R1024" s="37"/>
      <c r="S1024" s="37"/>
      <c r="T1024" s="37"/>
      <c r="U1024" s="37"/>
      <c r="V1024" s="37"/>
      <c r="W1024" s="37">
        <f t="shared" si="62"/>
        <v>4</v>
      </c>
      <c r="X1024" s="37"/>
      <c r="Y1024" s="57">
        <f t="shared" si="66"/>
        <v>128.36500000000001</v>
      </c>
      <c r="Z1024" s="38">
        <v>513.46</v>
      </c>
      <c r="AA1024" s="37"/>
      <c r="AB1024" s="32" t="s">
        <v>84</v>
      </c>
      <c r="AC1024" s="37" t="s">
        <v>142</v>
      </c>
      <c r="AD1024" s="36" t="s">
        <v>120</v>
      </c>
      <c r="AE1024" s="37"/>
      <c r="AF1024" s="35" t="s">
        <v>1535</v>
      </c>
      <c r="AG1024" s="35" t="s">
        <v>1446</v>
      </c>
      <c r="AH1024" s="58" t="s">
        <v>1619</v>
      </c>
      <c r="AI1024" s="36" t="s">
        <v>1536</v>
      </c>
    </row>
    <row r="1025" spans="1:35" s="43" customFormat="1" ht="42.75" customHeight="1" x14ac:dyDescent="0.25">
      <c r="A1025" s="41" t="s">
        <v>83</v>
      </c>
      <c r="B1025" s="54" t="s">
        <v>226</v>
      </c>
      <c r="C1025" s="55" t="s">
        <v>227</v>
      </c>
      <c r="D1025" s="37"/>
      <c r="E1025" s="61" t="s">
        <v>1639</v>
      </c>
      <c r="F1025" s="37"/>
      <c r="G1025" s="56" t="s">
        <v>1617</v>
      </c>
      <c r="H1025" s="56" t="s">
        <v>1618</v>
      </c>
      <c r="I1025" s="36" t="s">
        <v>384</v>
      </c>
      <c r="J1025" s="37"/>
      <c r="K1025" s="37"/>
      <c r="L1025" s="37">
        <v>4</v>
      </c>
      <c r="M1025" s="37"/>
      <c r="N1025" s="37"/>
      <c r="O1025" s="37"/>
      <c r="P1025" s="37"/>
      <c r="Q1025" s="37"/>
      <c r="R1025" s="37"/>
      <c r="S1025" s="37"/>
      <c r="T1025" s="37"/>
      <c r="U1025" s="37"/>
      <c r="V1025" s="37"/>
      <c r="W1025" s="37">
        <v>3</v>
      </c>
      <c r="X1025" s="37"/>
      <c r="Y1025" s="57">
        <f t="shared" si="66"/>
        <v>717.25666666666666</v>
      </c>
      <c r="Z1025" s="38">
        <v>2151.77</v>
      </c>
      <c r="AA1025" s="37"/>
      <c r="AB1025" s="32" t="s">
        <v>84</v>
      </c>
      <c r="AC1025" s="37" t="s">
        <v>142</v>
      </c>
      <c r="AD1025" s="36" t="s">
        <v>120</v>
      </c>
      <c r="AE1025" s="37"/>
      <c r="AF1025" s="35" t="s">
        <v>1535</v>
      </c>
      <c r="AG1025" s="35" t="s">
        <v>1446</v>
      </c>
      <c r="AH1025" s="58" t="s">
        <v>1619</v>
      </c>
      <c r="AI1025" s="36" t="s">
        <v>1536</v>
      </c>
    </row>
    <row r="1026" spans="1:35" s="43" customFormat="1" ht="42.75" customHeight="1" x14ac:dyDescent="0.25">
      <c r="A1026" s="41" t="s">
        <v>83</v>
      </c>
      <c r="B1026" s="54" t="s">
        <v>226</v>
      </c>
      <c r="C1026" s="55" t="s">
        <v>227</v>
      </c>
      <c r="D1026" s="37"/>
      <c r="E1026" s="61" t="s">
        <v>1640</v>
      </c>
      <c r="F1026" s="37"/>
      <c r="G1026" s="56" t="s">
        <v>1617</v>
      </c>
      <c r="H1026" s="56" t="s">
        <v>1618</v>
      </c>
      <c r="I1026" s="36" t="s">
        <v>384</v>
      </c>
      <c r="J1026" s="37"/>
      <c r="K1026" s="37"/>
      <c r="L1026" s="37">
        <v>5</v>
      </c>
      <c r="M1026" s="37"/>
      <c r="N1026" s="37"/>
      <c r="O1026" s="37"/>
      <c r="P1026" s="37"/>
      <c r="Q1026" s="37"/>
      <c r="R1026" s="37"/>
      <c r="S1026" s="37"/>
      <c r="T1026" s="37"/>
      <c r="U1026" s="37"/>
      <c r="V1026" s="37"/>
      <c r="W1026" s="37">
        <f t="shared" si="62"/>
        <v>5</v>
      </c>
      <c r="X1026" s="37"/>
      <c r="Y1026" s="57">
        <f t="shared" si="66"/>
        <v>2210.1799999999998</v>
      </c>
      <c r="Z1026" s="38">
        <v>11050.9</v>
      </c>
      <c r="AA1026" s="37"/>
      <c r="AB1026" s="32" t="s">
        <v>84</v>
      </c>
      <c r="AC1026" s="37" t="s">
        <v>142</v>
      </c>
      <c r="AD1026" s="36" t="s">
        <v>120</v>
      </c>
      <c r="AE1026" s="37"/>
      <c r="AF1026" s="35" t="s">
        <v>1535</v>
      </c>
      <c r="AG1026" s="35" t="s">
        <v>1446</v>
      </c>
      <c r="AH1026" s="58" t="s">
        <v>1619</v>
      </c>
      <c r="AI1026" s="36" t="s">
        <v>1536</v>
      </c>
    </row>
    <row r="1027" spans="1:35" s="43" customFormat="1" ht="42.75" customHeight="1" x14ac:dyDescent="0.25">
      <c r="A1027" s="41" t="s">
        <v>83</v>
      </c>
      <c r="B1027" s="54" t="s">
        <v>226</v>
      </c>
      <c r="C1027" s="55" t="s">
        <v>227</v>
      </c>
      <c r="D1027" s="37"/>
      <c r="E1027" s="61" t="s">
        <v>1641</v>
      </c>
      <c r="F1027" s="37"/>
      <c r="G1027" s="56" t="s">
        <v>1617</v>
      </c>
      <c r="H1027" s="56" t="s">
        <v>1618</v>
      </c>
      <c r="I1027" s="36" t="s">
        <v>384</v>
      </c>
      <c r="J1027" s="37"/>
      <c r="K1027" s="37"/>
      <c r="L1027" s="37">
        <v>2</v>
      </c>
      <c r="M1027" s="37"/>
      <c r="N1027" s="37"/>
      <c r="O1027" s="37"/>
      <c r="P1027" s="37"/>
      <c r="Q1027" s="37"/>
      <c r="R1027" s="37"/>
      <c r="S1027" s="37"/>
      <c r="T1027" s="37"/>
      <c r="U1027" s="37"/>
      <c r="V1027" s="37"/>
      <c r="W1027" s="37">
        <f t="shared" si="62"/>
        <v>2</v>
      </c>
      <c r="X1027" s="37"/>
      <c r="Y1027" s="57">
        <f t="shared" si="66"/>
        <v>230.26</v>
      </c>
      <c r="Z1027" s="38">
        <v>460.52</v>
      </c>
      <c r="AA1027" s="37"/>
      <c r="AB1027" s="32" t="s">
        <v>84</v>
      </c>
      <c r="AC1027" s="37" t="s">
        <v>142</v>
      </c>
      <c r="AD1027" s="36" t="s">
        <v>120</v>
      </c>
      <c r="AE1027" s="37"/>
      <c r="AF1027" s="35" t="s">
        <v>1535</v>
      </c>
      <c r="AG1027" s="35" t="s">
        <v>1446</v>
      </c>
      <c r="AH1027" s="58" t="s">
        <v>1619</v>
      </c>
      <c r="AI1027" s="36" t="s">
        <v>1536</v>
      </c>
    </row>
    <row r="1028" spans="1:35" s="43" customFormat="1" ht="42.75" customHeight="1" x14ac:dyDescent="0.25">
      <c r="A1028" s="41" t="s">
        <v>83</v>
      </c>
      <c r="B1028" s="54" t="s">
        <v>226</v>
      </c>
      <c r="C1028" s="55" t="s">
        <v>227</v>
      </c>
      <c r="D1028" s="37"/>
      <c r="E1028" s="61" t="s">
        <v>1642</v>
      </c>
      <c r="F1028" s="37"/>
      <c r="G1028" s="56" t="s">
        <v>1617</v>
      </c>
      <c r="H1028" s="56" t="s">
        <v>1618</v>
      </c>
      <c r="I1028" s="36" t="s">
        <v>384</v>
      </c>
      <c r="J1028" s="37"/>
      <c r="K1028" s="37"/>
      <c r="L1028" s="37">
        <v>5</v>
      </c>
      <c r="M1028" s="37"/>
      <c r="N1028" s="37"/>
      <c r="O1028" s="37"/>
      <c r="P1028" s="37"/>
      <c r="Q1028" s="37"/>
      <c r="R1028" s="37"/>
      <c r="S1028" s="37"/>
      <c r="T1028" s="37"/>
      <c r="U1028" s="37"/>
      <c r="V1028" s="37"/>
      <c r="W1028" s="37">
        <v>3</v>
      </c>
      <c r="X1028" s="37"/>
      <c r="Y1028" s="57">
        <f t="shared" si="66"/>
        <v>287.18</v>
      </c>
      <c r="Z1028" s="38">
        <v>861.54</v>
      </c>
      <c r="AA1028" s="37"/>
      <c r="AB1028" s="32" t="s">
        <v>84</v>
      </c>
      <c r="AC1028" s="37" t="s">
        <v>142</v>
      </c>
      <c r="AD1028" s="36" t="s">
        <v>120</v>
      </c>
      <c r="AE1028" s="37"/>
      <c r="AF1028" s="35" t="s">
        <v>1535</v>
      </c>
      <c r="AG1028" s="35" t="s">
        <v>1446</v>
      </c>
      <c r="AH1028" s="58" t="s">
        <v>1619</v>
      </c>
      <c r="AI1028" s="36" t="s">
        <v>1536</v>
      </c>
    </row>
    <row r="1029" spans="1:35" s="43" customFormat="1" ht="42.75" customHeight="1" x14ac:dyDescent="0.25">
      <c r="A1029" s="41" t="s">
        <v>83</v>
      </c>
      <c r="B1029" s="54" t="s">
        <v>226</v>
      </c>
      <c r="C1029" s="55" t="s">
        <v>227</v>
      </c>
      <c r="D1029" s="37"/>
      <c r="E1029" s="61" t="s">
        <v>1643</v>
      </c>
      <c r="F1029" s="37"/>
      <c r="G1029" s="56" t="s">
        <v>1617</v>
      </c>
      <c r="H1029" s="56" t="s">
        <v>1618</v>
      </c>
      <c r="I1029" s="36" t="s">
        <v>384</v>
      </c>
      <c r="J1029" s="37"/>
      <c r="K1029" s="37"/>
      <c r="L1029" s="37">
        <v>4</v>
      </c>
      <c r="M1029" s="37"/>
      <c r="N1029" s="37"/>
      <c r="O1029" s="37"/>
      <c r="P1029" s="37"/>
      <c r="Q1029" s="37"/>
      <c r="R1029" s="37"/>
      <c r="S1029" s="37"/>
      <c r="T1029" s="37"/>
      <c r="U1029" s="37"/>
      <c r="V1029" s="37"/>
      <c r="W1029" s="37">
        <f t="shared" si="62"/>
        <v>4</v>
      </c>
      <c r="X1029" s="37"/>
      <c r="Y1029" s="57">
        <f t="shared" si="66"/>
        <v>291.33249999999998</v>
      </c>
      <c r="Z1029" s="38">
        <v>1165.33</v>
      </c>
      <c r="AA1029" s="37"/>
      <c r="AB1029" s="32" t="s">
        <v>84</v>
      </c>
      <c r="AC1029" s="37" t="s">
        <v>142</v>
      </c>
      <c r="AD1029" s="36" t="s">
        <v>120</v>
      </c>
      <c r="AE1029" s="37"/>
      <c r="AF1029" s="35" t="s">
        <v>1535</v>
      </c>
      <c r="AG1029" s="35" t="s">
        <v>1446</v>
      </c>
      <c r="AH1029" s="58" t="s">
        <v>1619</v>
      </c>
      <c r="AI1029" s="36" t="s">
        <v>1536</v>
      </c>
    </row>
    <row r="1030" spans="1:35" s="43" customFormat="1" ht="42.75" customHeight="1" x14ac:dyDescent="0.25">
      <c r="A1030" s="41" t="s">
        <v>83</v>
      </c>
      <c r="B1030" s="54" t="s">
        <v>226</v>
      </c>
      <c r="C1030" s="55" t="s">
        <v>227</v>
      </c>
      <c r="D1030" s="37"/>
      <c r="E1030" s="61" t="s">
        <v>1644</v>
      </c>
      <c r="F1030" s="37"/>
      <c r="G1030" s="56" t="s">
        <v>1617</v>
      </c>
      <c r="H1030" s="56" t="s">
        <v>1618</v>
      </c>
      <c r="I1030" s="36" t="s">
        <v>384</v>
      </c>
      <c r="J1030" s="37"/>
      <c r="K1030" s="37"/>
      <c r="L1030" s="37">
        <v>5</v>
      </c>
      <c r="M1030" s="37"/>
      <c r="N1030" s="37"/>
      <c r="O1030" s="37"/>
      <c r="P1030" s="37"/>
      <c r="Q1030" s="37"/>
      <c r="R1030" s="37"/>
      <c r="S1030" s="37"/>
      <c r="T1030" s="37"/>
      <c r="U1030" s="37"/>
      <c r="V1030" s="37"/>
      <c r="W1030" s="37">
        <v>4</v>
      </c>
      <c r="X1030" s="37"/>
      <c r="Y1030" s="57">
        <f t="shared" si="66"/>
        <v>1382.4075</v>
      </c>
      <c r="Z1030" s="38">
        <v>5529.63</v>
      </c>
      <c r="AA1030" s="37"/>
      <c r="AB1030" s="32" t="s">
        <v>84</v>
      </c>
      <c r="AC1030" s="37" t="s">
        <v>142</v>
      </c>
      <c r="AD1030" s="36" t="s">
        <v>120</v>
      </c>
      <c r="AE1030" s="37"/>
      <c r="AF1030" s="35" t="s">
        <v>1535</v>
      </c>
      <c r="AG1030" s="35" t="s">
        <v>1446</v>
      </c>
      <c r="AH1030" s="58" t="s">
        <v>1619</v>
      </c>
      <c r="AI1030" s="36" t="s">
        <v>1536</v>
      </c>
    </row>
    <row r="1031" spans="1:35" s="43" customFormat="1" ht="42.75" customHeight="1" x14ac:dyDescent="0.25">
      <c r="A1031" s="41" t="s">
        <v>83</v>
      </c>
      <c r="B1031" s="54" t="s">
        <v>226</v>
      </c>
      <c r="C1031" s="55" t="s">
        <v>227</v>
      </c>
      <c r="D1031" s="37"/>
      <c r="E1031" s="61" t="s">
        <v>1645</v>
      </c>
      <c r="F1031" s="37"/>
      <c r="G1031" s="56" t="s">
        <v>1617</v>
      </c>
      <c r="H1031" s="56" t="s">
        <v>1618</v>
      </c>
      <c r="I1031" s="36" t="s">
        <v>384</v>
      </c>
      <c r="J1031" s="37"/>
      <c r="K1031" s="37"/>
      <c r="L1031" s="37">
        <v>40</v>
      </c>
      <c r="M1031" s="37"/>
      <c r="N1031" s="37"/>
      <c r="O1031" s="37"/>
      <c r="P1031" s="37"/>
      <c r="Q1031" s="37"/>
      <c r="R1031" s="37"/>
      <c r="S1031" s="37"/>
      <c r="T1031" s="37"/>
      <c r="U1031" s="37"/>
      <c r="V1031" s="37"/>
      <c r="W1031" s="37">
        <v>30</v>
      </c>
      <c r="X1031" s="37"/>
      <c r="Y1031" s="57">
        <f>Z1031/W1031</f>
        <v>27.835666666666668</v>
      </c>
      <c r="Z1031" s="38">
        <v>835.07</v>
      </c>
      <c r="AA1031" s="37"/>
      <c r="AB1031" s="32" t="s">
        <v>84</v>
      </c>
      <c r="AC1031" s="37" t="s">
        <v>142</v>
      </c>
      <c r="AD1031" s="36" t="s">
        <v>120</v>
      </c>
      <c r="AE1031" s="37"/>
      <c r="AF1031" s="35" t="s">
        <v>1535</v>
      </c>
      <c r="AG1031" s="35" t="s">
        <v>1446</v>
      </c>
      <c r="AH1031" s="58" t="s">
        <v>1619</v>
      </c>
      <c r="AI1031" s="36" t="s">
        <v>1536</v>
      </c>
    </row>
    <row r="1032" spans="1:35" s="43" customFormat="1" ht="42.75" customHeight="1" x14ac:dyDescent="0.25">
      <c r="A1032" s="41" t="s">
        <v>83</v>
      </c>
      <c r="B1032" s="54" t="s">
        <v>226</v>
      </c>
      <c r="C1032" s="55" t="s">
        <v>227</v>
      </c>
      <c r="D1032" s="37"/>
      <c r="E1032" s="61" t="s">
        <v>1646</v>
      </c>
      <c r="F1032" s="37"/>
      <c r="G1032" s="56" t="s">
        <v>1617</v>
      </c>
      <c r="H1032" s="56" t="s">
        <v>1618</v>
      </c>
      <c r="I1032" s="36" t="s">
        <v>384</v>
      </c>
      <c r="J1032" s="37"/>
      <c r="K1032" s="37"/>
      <c r="L1032" s="37">
        <v>100</v>
      </c>
      <c r="M1032" s="37"/>
      <c r="N1032" s="37"/>
      <c r="O1032" s="37"/>
      <c r="P1032" s="37"/>
      <c r="Q1032" s="37"/>
      <c r="R1032" s="37"/>
      <c r="S1032" s="37"/>
      <c r="T1032" s="37"/>
      <c r="U1032" s="37"/>
      <c r="V1032" s="37"/>
      <c r="W1032" s="37">
        <v>50</v>
      </c>
      <c r="X1032" s="37"/>
      <c r="Y1032" s="57">
        <f t="shared" ref="Y1032:Y1073" si="67">Z1032/W1032</f>
        <v>5.4494000000000007</v>
      </c>
      <c r="Z1032" s="38">
        <v>272.47000000000003</v>
      </c>
      <c r="AA1032" s="37"/>
      <c r="AB1032" s="32" t="s">
        <v>84</v>
      </c>
      <c r="AC1032" s="37" t="s">
        <v>142</v>
      </c>
      <c r="AD1032" s="36" t="s">
        <v>120</v>
      </c>
      <c r="AE1032" s="37"/>
      <c r="AF1032" s="35" t="s">
        <v>1535</v>
      </c>
      <c r="AG1032" s="35" t="s">
        <v>1446</v>
      </c>
      <c r="AH1032" s="58" t="s">
        <v>1619</v>
      </c>
      <c r="AI1032" s="36" t="s">
        <v>1536</v>
      </c>
    </row>
    <row r="1033" spans="1:35" s="43" customFormat="1" ht="42.75" customHeight="1" x14ac:dyDescent="0.25">
      <c r="A1033" s="41" t="s">
        <v>83</v>
      </c>
      <c r="B1033" s="54" t="s">
        <v>226</v>
      </c>
      <c r="C1033" s="55" t="s">
        <v>227</v>
      </c>
      <c r="D1033" s="37"/>
      <c r="E1033" s="61" t="s">
        <v>1647</v>
      </c>
      <c r="F1033" s="37"/>
      <c r="G1033" s="56" t="s">
        <v>1617</v>
      </c>
      <c r="H1033" s="56" t="s">
        <v>1618</v>
      </c>
      <c r="I1033" s="36" t="s">
        <v>384</v>
      </c>
      <c r="J1033" s="37"/>
      <c r="K1033" s="37"/>
      <c r="L1033" s="37">
        <v>48</v>
      </c>
      <c r="M1033" s="37"/>
      <c r="N1033" s="37"/>
      <c r="O1033" s="37"/>
      <c r="P1033" s="37"/>
      <c r="Q1033" s="37"/>
      <c r="R1033" s="37"/>
      <c r="S1033" s="37"/>
      <c r="T1033" s="37"/>
      <c r="U1033" s="37"/>
      <c r="V1033" s="37"/>
      <c r="W1033" s="37">
        <v>30</v>
      </c>
      <c r="X1033" s="37"/>
      <c r="Y1033" s="57">
        <f t="shared" si="67"/>
        <v>4.2903333333333338</v>
      </c>
      <c r="Z1033" s="38">
        <v>128.71</v>
      </c>
      <c r="AA1033" s="37"/>
      <c r="AB1033" s="32" t="s">
        <v>84</v>
      </c>
      <c r="AC1033" s="37" t="s">
        <v>142</v>
      </c>
      <c r="AD1033" s="36" t="s">
        <v>120</v>
      </c>
      <c r="AE1033" s="37"/>
      <c r="AF1033" s="35" t="s">
        <v>1535</v>
      </c>
      <c r="AG1033" s="35" t="s">
        <v>1446</v>
      </c>
      <c r="AH1033" s="58" t="s">
        <v>1619</v>
      </c>
      <c r="AI1033" s="36" t="s">
        <v>1536</v>
      </c>
    </row>
    <row r="1034" spans="1:35" s="43" customFormat="1" ht="42.75" customHeight="1" x14ac:dyDescent="0.25">
      <c r="A1034" s="41" t="s">
        <v>83</v>
      </c>
      <c r="B1034" s="54" t="s">
        <v>226</v>
      </c>
      <c r="C1034" s="55" t="s">
        <v>227</v>
      </c>
      <c r="D1034" s="37"/>
      <c r="E1034" s="61" t="s">
        <v>1648</v>
      </c>
      <c r="F1034" s="37"/>
      <c r="G1034" s="56" t="s">
        <v>1617</v>
      </c>
      <c r="H1034" s="56" t="s">
        <v>1618</v>
      </c>
      <c r="I1034" s="36" t="s">
        <v>384</v>
      </c>
      <c r="J1034" s="37"/>
      <c r="K1034" s="37"/>
      <c r="L1034" s="37">
        <v>15</v>
      </c>
      <c r="M1034" s="37"/>
      <c r="N1034" s="37"/>
      <c r="O1034" s="37"/>
      <c r="P1034" s="37"/>
      <c r="Q1034" s="37"/>
      <c r="R1034" s="37"/>
      <c r="S1034" s="37"/>
      <c r="T1034" s="37"/>
      <c r="U1034" s="37"/>
      <c r="V1034" s="37"/>
      <c r="W1034" s="37">
        <v>15</v>
      </c>
      <c r="X1034" s="37"/>
      <c r="Y1034" s="57">
        <f t="shared" si="67"/>
        <v>139.81866666666667</v>
      </c>
      <c r="Z1034" s="38">
        <v>2097.2800000000002</v>
      </c>
      <c r="AA1034" s="37"/>
      <c r="AB1034" s="32" t="s">
        <v>84</v>
      </c>
      <c r="AC1034" s="37" t="s">
        <v>142</v>
      </c>
      <c r="AD1034" s="36" t="s">
        <v>120</v>
      </c>
      <c r="AE1034" s="37"/>
      <c r="AF1034" s="35" t="s">
        <v>1535</v>
      </c>
      <c r="AG1034" s="35" t="s">
        <v>1446</v>
      </c>
      <c r="AH1034" s="58" t="s">
        <v>1619</v>
      </c>
      <c r="AI1034" s="36" t="s">
        <v>1536</v>
      </c>
    </row>
    <row r="1035" spans="1:35" s="43" customFormat="1" ht="42.75" customHeight="1" x14ac:dyDescent="0.25">
      <c r="A1035" s="41" t="s">
        <v>83</v>
      </c>
      <c r="B1035" s="54" t="s">
        <v>226</v>
      </c>
      <c r="C1035" s="55" t="s">
        <v>227</v>
      </c>
      <c r="D1035" s="37"/>
      <c r="E1035" s="61" t="s">
        <v>1649</v>
      </c>
      <c r="F1035" s="37"/>
      <c r="G1035" s="56" t="s">
        <v>1617</v>
      </c>
      <c r="H1035" s="56" t="s">
        <v>1618</v>
      </c>
      <c r="I1035" s="36" t="s">
        <v>384</v>
      </c>
      <c r="J1035" s="37"/>
      <c r="K1035" s="37"/>
      <c r="L1035" s="37">
        <v>25</v>
      </c>
      <c r="M1035" s="37"/>
      <c r="N1035" s="37"/>
      <c r="O1035" s="37"/>
      <c r="P1035" s="37"/>
      <c r="Q1035" s="37"/>
      <c r="R1035" s="37"/>
      <c r="S1035" s="37"/>
      <c r="T1035" s="37"/>
      <c r="U1035" s="37"/>
      <c r="V1035" s="37"/>
      <c r="W1035" s="37">
        <v>25</v>
      </c>
      <c r="X1035" s="37"/>
      <c r="Y1035" s="57">
        <f t="shared" si="67"/>
        <v>201.44119999999998</v>
      </c>
      <c r="Z1035" s="38">
        <v>5036.03</v>
      </c>
      <c r="AA1035" s="37"/>
      <c r="AB1035" s="32" t="s">
        <v>84</v>
      </c>
      <c r="AC1035" s="37" t="s">
        <v>142</v>
      </c>
      <c r="AD1035" s="36" t="s">
        <v>120</v>
      </c>
      <c r="AE1035" s="37"/>
      <c r="AF1035" s="35" t="s">
        <v>1535</v>
      </c>
      <c r="AG1035" s="35" t="s">
        <v>1446</v>
      </c>
      <c r="AH1035" s="58" t="s">
        <v>1619</v>
      </c>
      <c r="AI1035" s="36" t="s">
        <v>1536</v>
      </c>
    </row>
    <row r="1036" spans="1:35" s="43" customFormat="1" ht="42.75" customHeight="1" x14ac:dyDescent="0.25">
      <c r="A1036" s="41" t="s">
        <v>83</v>
      </c>
      <c r="B1036" s="54" t="s">
        <v>226</v>
      </c>
      <c r="C1036" s="55" t="s">
        <v>227</v>
      </c>
      <c r="D1036" s="37"/>
      <c r="E1036" s="61" t="s">
        <v>1650</v>
      </c>
      <c r="F1036" s="37"/>
      <c r="G1036" s="56" t="s">
        <v>1617</v>
      </c>
      <c r="H1036" s="56" t="s">
        <v>1618</v>
      </c>
      <c r="I1036" s="36" t="s">
        <v>384</v>
      </c>
      <c r="J1036" s="37"/>
      <c r="K1036" s="37"/>
      <c r="L1036" s="37">
        <v>1</v>
      </c>
      <c r="M1036" s="37"/>
      <c r="N1036" s="37"/>
      <c r="O1036" s="37"/>
      <c r="P1036" s="37"/>
      <c r="Q1036" s="37"/>
      <c r="R1036" s="37"/>
      <c r="S1036" s="37"/>
      <c r="T1036" s="37"/>
      <c r="U1036" s="37"/>
      <c r="V1036" s="37"/>
      <c r="W1036" s="37">
        <v>1</v>
      </c>
      <c r="X1036" s="37"/>
      <c r="Y1036" s="57">
        <f t="shared" si="67"/>
        <v>885.17</v>
      </c>
      <c r="Z1036" s="38">
        <v>885.17</v>
      </c>
      <c r="AA1036" s="37"/>
      <c r="AB1036" s="32" t="s">
        <v>84</v>
      </c>
      <c r="AC1036" s="37" t="s">
        <v>142</v>
      </c>
      <c r="AD1036" s="36" t="s">
        <v>120</v>
      </c>
      <c r="AE1036" s="37"/>
      <c r="AF1036" s="35" t="s">
        <v>1535</v>
      </c>
      <c r="AG1036" s="35" t="s">
        <v>1446</v>
      </c>
      <c r="AH1036" s="58" t="s">
        <v>1619</v>
      </c>
      <c r="AI1036" s="36" t="s">
        <v>1536</v>
      </c>
    </row>
    <row r="1037" spans="1:35" s="43" customFormat="1" ht="42.75" customHeight="1" x14ac:dyDescent="0.25">
      <c r="A1037" s="41" t="s">
        <v>83</v>
      </c>
      <c r="B1037" s="54" t="s">
        <v>226</v>
      </c>
      <c r="C1037" s="55" t="s">
        <v>227</v>
      </c>
      <c r="D1037" s="37"/>
      <c r="E1037" s="61" t="s">
        <v>1651</v>
      </c>
      <c r="F1037" s="37"/>
      <c r="G1037" s="56" t="s">
        <v>1617</v>
      </c>
      <c r="H1037" s="56" t="s">
        <v>1618</v>
      </c>
      <c r="I1037" s="36" t="s">
        <v>384</v>
      </c>
      <c r="J1037" s="37"/>
      <c r="K1037" s="37"/>
      <c r="L1037" s="37">
        <v>40</v>
      </c>
      <c r="M1037" s="37"/>
      <c r="N1037" s="37"/>
      <c r="O1037" s="37"/>
      <c r="P1037" s="37"/>
      <c r="Q1037" s="37"/>
      <c r="R1037" s="37"/>
      <c r="S1037" s="37"/>
      <c r="T1037" s="37"/>
      <c r="U1037" s="37"/>
      <c r="V1037" s="37"/>
      <c r="W1037" s="37">
        <v>30</v>
      </c>
      <c r="X1037" s="37"/>
      <c r="Y1037" s="57">
        <f t="shared" si="67"/>
        <v>144.38566666666665</v>
      </c>
      <c r="Z1037" s="38">
        <v>4331.57</v>
      </c>
      <c r="AA1037" s="37"/>
      <c r="AB1037" s="32" t="s">
        <v>84</v>
      </c>
      <c r="AC1037" s="37" t="s">
        <v>142</v>
      </c>
      <c r="AD1037" s="36" t="s">
        <v>120</v>
      </c>
      <c r="AE1037" s="37"/>
      <c r="AF1037" s="35" t="s">
        <v>1535</v>
      </c>
      <c r="AG1037" s="35" t="s">
        <v>1446</v>
      </c>
      <c r="AH1037" s="58" t="s">
        <v>1619</v>
      </c>
      <c r="AI1037" s="36" t="s">
        <v>1536</v>
      </c>
    </row>
    <row r="1038" spans="1:35" s="43" customFormat="1" ht="42.75" customHeight="1" x14ac:dyDescent="0.25">
      <c r="A1038" s="41" t="s">
        <v>83</v>
      </c>
      <c r="B1038" s="54" t="s">
        <v>226</v>
      </c>
      <c r="C1038" s="55" t="s">
        <v>227</v>
      </c>
      <c r="D1038" s="37"/>
      <c r="E1038" s="61" t="s">
        <v>1652</v>
      </c>
      <c r="F1038" s="37"/>
      <c r="G1038" s="56" t="s">
        <v>1617</v>
      </c>
      <c r="H1038" s="56" t="s">
        <v>1618</v>
      </c>
      <c r="I1038" s="36" t="s">
        <v>384</v>
      </c>
      <c r="J1038" s="37"/>
      <c r="K1038" s="37"/>
      <c r="L1038" s="37">
        <v>40</v>
      </c>
      <c r="M1038" s="37"/>
      <c r="N1038" s="37"/>
      <c r="O1038" s="37"/>
      <c r="P1038" s="37"/>
      <c r="Q1038" s="37"/>
      <c r="R1038" s="37"/>
      <c r="S1038" s="37"/>
      <c r="T1038" s="37"/>
      <c r="U1038" s="37"/>
      <c r="V1038" s="37"/>
      <c r="W1038" s="37">
        <v>30</v>
      </c>
      <c r="X1038" s="37"/>
      <c r="Y1038" s="57">
        <f t="shared" si="67"/>
        <v>38.025333333333336</v>
      </c>
      <c r="Z1038" s="38">
        <v>1140.76</v>
      </c>
      <c r="AA1038" s="37"/>
      <c r="AB1038" s="32" t="s">
        <v>84</v>
      </c>
      <c r="AC1038" s="37" t="s">
        <v>142</v>
      </c>
      <c r="AD1038" s="36" t="s">
        <v>120</v>
      </c>
      <c r="AE1038" s="37"/>
      <c r="AF1038" s="35" t="s">
        <v>1535</v>
      </c>
      <c r="AG1038" s="35" t="s">
        <v>1446</v>
      </c>
      <c r="AH1038" s="58" t="s">
        <v>1619</v>
      </c>
      <c r="AI1038" s="36" t="s">
        <v>1536</v>
      </c>
    </row>
    <row r="1039" spans="1:35" s="43" customFormat="1" ht="42.75" customHeight="1" x14ac:dyDescent="0.25">
      <c r="A1039" s="41" t="s">
        <v>83</v>
      </c>
      <c r="B1039" s="54" t="s">
        <v>226</v>
      </c>
      <c r="C1039" s="55" t="s">
        <v>227</v>
      </c>
      <c r="D1039" s="37"/>
      <c r="E1039" s="61" t="s">
        <v>1653</v>
      </c>
      <c r="F1039" s="37"/>
      <c r="G1039" s="56" t="s">
        <v>1617</v>
      </c>
      <c r="H1039" s="56" t="s">
        <v>1618</v>
      </c>
      <c r="I1039" s="36" t="s">
        <v>384</v>
      </c>
      <c r="J1039" s="37"/>
      <c r="K1039" s="37"/>
      <c r="L1039" s="37">
        <v>10</v>
      </c>
      <c r="M1039" s="37"/>
      <c r="N1039" s="37"/>
      <c r="O1039" s="37"/>
      <c r="P1039" s="37"/>
      <c r="Q1039" s="37"/>
      <c r="R1039" s="37"/>
      <c r="S1039" s="37"/>
      <c r="T1039" s="37"/>
      <c r="U1039" s="37"/>
      <c r="V1039" s="37"/>
      <c r="W1039" s="37">
        <v>10</v>
      </c>
      <c r="X1039" s="37"/>
      <c r="Y1039" s="57">
        <f t="shared" si="67"/>
        <v>169.78199999999998</v>
      </c>
      <c r="Z1039" s="38">
        <v>1697.82</v>
      </c>
      <c r="AA1039" s="37"/>
      <c r="AB1039" s="32" t="s">
        <v>84</v>
      </c>
      <c r="AC1039" s="37" t="s">
        <v>142</v>
      </c>
      <c r="AD1039" s="36" t="s">
        <v>120</v>
      </c>
      <c r="AE1039" s="37"/>
      <c r="AF1039" s="35" t="s">
        <v>1535</v>
      </c>
      <c r="AG1039" s="35" t="s">
        <v>1446</v>
      </c>
      <c r="AH1039" s="58" t="s">
        <v>1619</v>
      </c>
      <c r="AI1039" s="36" t="s">
        <v>1536</v>
      </c>
    </row>
    <row r="1040" spans="1:35" s="43" customFormat="1" ht="42.75" customHeight="1" x14ac:dyDescent="0.25">
      <c r="A1040" s="41" t="s">
        <v>83</v>
      </c>
      <c r="B1040" s="54" t="s">
        <v>226</v>
      </c>
      <c r="C1040" s="55" t="s">
        <v>227</v>
      </c>
      <c r="D1040" s="37"/>
      <c r="E1040" s="61" t="s">
        <v>1654</v>
      </c>
      <c r="F1040" s="37"/>
      <c r="G1040" s="56" t="s">
        <v>1617</v>
      </c>
      <c r="H1040" s="56" t="s">
        <v>1618</v>
      </c>
      <c r="I1040" s="36" t="s">
        <v>384</v>
      </c>
      <c r="J1040" s="37"/>
      <c r="K1040" s="37"/>
      <c r="L1040" s="37">
        <v>30</v>
      </c>
      <c r="M1040" s="37"/>
      <c r="N1040" s="37"/>
      <c r="O1040" s="37"/>
      <c r="P1040" s="37"/>
      <c r="Q1040" s="37"/>
      <c r="R1040" s="37"/>
      <c r="S1040" s="37"/>
      <c r="T1040" s="37"/>
      <c r="U1040" s="37"/>
      <c r="V1040" s="37"/>
      <c r="W1040" s="37">
        <v>20</v>
      </c>
      <c r="X1040" s="37"/>
      <c r="Y1040" s="57">
        <f t="shared" si="67"/>
        <v>52.107500000000002</v>
      </c>
      <c r="Z1040" s="38">
        <v>1042.1500000000001</v>
      </c>
      <c r="AA1040" s="37"/>
      <c r="AB1040" s="32" t="s">
        <v>84</v>
      </c>
      <c r="AC1040" s="37" t="s">
        <v>142</v>
      </c>
      <c r="AD1040" s="36" t="s">
        <v>120</v>
      </c>
      <c r="AE1040" s="37"/>
      <c r="AF1040" s="35" t="s">
        <v>1535</v>
      </c>
      <c r="AG1040" s="35" t="s">
        <v>1446</v>
      </c>
      <c r="AH1040" s="58" t="s">
        <v>1619</v>
      </c>
      <c r="AI1040" s="36" t="s">
        <v>1536</v>
      </c>
    </row>
    <row r="1041" spans="1:35" s="43" customFormat="1" ht="42.75" customHeight="1" x14ac:dyDescent="0.25">
      <c r="A1041" s="41" t="s">
        <v>83</v>
      </c>
      <c r="B1041" s="54" t="s">
        <v>226</v>
      </c>
      <c r="C1041" s="55" t="s">
        <v>227</v>
      </c>
      <c r="D1041" s="37"/>
      <c r="E1041" s="61" t="s">
        <v>1655</v>
      </c>
      <c r="F1041" s="37"/>
      <c r="G1041" s="56" t="s">
        <v>1617</v>
      </c>
      <c r="H1041" s="56" t="s">
        <v>1618</v>
      </c>
      <c r="I1041" s="36" t="s">
        <v>384</v>
      </c>
      <c r="J1041" s="37"/>
      <c r="K1041" s="37"/>
      <c r="L1041" s="37">
        <v>20</v>
      </c>
      <c r="M1041" s="37"/>
      <c r="N1041" s="37"/>
      <c r="O1041" s="37"/>
      <c r="P1041" s="37"/>
      <c r="Q1041" s="37"/>
      <c r="R1041" s="37"/>
      <c r="S1041" s="37"/>
      <c r="T1041" s="37"/>
      <c r="U1041" s="37"/>
      <c r="V1041" s="37"/>
      <c r="W1041" s="37">
        <v>20</v>
      </c>
      <c r="X1041" s="37"/>
      <c r="Y1041" s="57">
        <f t="shared" si="67"/>
        <v>53.525999999999996</v>
      </c>
      <c r="Z1041" s="38">
        <v>1070.52</v>
      </c>
      <c r="AA1041" s="37"/>
      <c r="AB1041" s="32" t="s">
        <v>84</v>
      </c>
      <c r="AC1041" s="37" t="s">
        <v>142</v>
      </c>
      <c r="AD1041" s="36" t="s">
        <v>120</v>
      </c>
      <c r="AE1041" s="37"/>
      <c r="AF1041" s="35" t="s">
        <v>1535</v>
      </c>
      <c r="AG1041" s="35" t="s">
        <v>1446</v>
      </c>
      <c r="AH1041" s="58" t="s">
        <v>1619</v>
      </c>
      <c r="AI1041" s="36" t="s">
        <v>1536</v>
      </c>
    </row>
    <row r="1042" spans="1:35" s="43" customFormat="1" ht="42.75" customHeight="1" x14ac:dyDescent="0.25">
      <c r="A1042" s="41" t="s">
        <v>83</v>
      </c>
      <c r="B1042" s="54" t="s">
        <v>226</v>
      </c>
      <c r="C1042" s="55" t="s">
        <v>227</v>
      </c>
      <c r="D1042" s="37"/>
      <c r="E1042" s="61" t="s">
        <v>1656</v>
      </c>
      <c r="F1042" s="37"/>
      <c r="G1042" s="56" t="s">
        <v>1617</v>
      </c>
      <c r="H1042" s="56" t="s">
        <v>1618</v>
      </c>
      <c r="I1042" s="36" t="s">
        <v>384</v>
      </c>
      <c r="J1042" s="37"/>
      <c r="K1042" s="37"/>
      <c r="L1042" s="37">
        <v>200</v>
      </c>
      <c r="M1042" s="37"/>
      <c r="N1042" s="37"/>
      <c r="O1042" s="37"/>
      <c r="P1042" s="37"/>
      <c r="Q1042" s="37"/>
      <c r="R1042" s="37"/>
      <c r="S1042" s="37"/>
      <c r="T1042" s="37"/>
      <c r="U1042" s="37"/>
      <c r="V1042" s="37"/>
      <c r="W1042" s="37">
        <v>150</v>
      </c>
      <c r="X1042" s="37"/>
      <c r="Y1042" s="57">
        <f t="shared" si="67"/>
        <v>10.553000000000001</v>
      </c>
      <c r="Z1042" s="38">
        <v>1582.95</v>
      </c>
      <c r="AA1042" s="37"/>
      <c r="AB1042" s="32" t="s">
        <v>84</v>
      </c>
      <c r="AC1042" s="37" t="s">
        <v>142</v>
      </c>
      <c r="AD1042" s="36" t="s">
        <v>120</v>
      </c>
      <c r="AE1042" s="37"/>
      <c r="AF1042" s="35" t="s">
        <v>1535</v>
      </c>
      <c r="AG1042" s="35" t="s">
        <v>1446</v>
      </c>
      <c r="AH1042" s="58" t="s">
        <v>1619</v>
      </c>
      <c r="AI1042" s="36" t="s">
        <v>1536</v>
      </c>
    </row>
    <row r="1043" spans="1:35" s="43" customFormat="1" ht="42.75" customHeight="1" x14ac:dyDescent="0.25">
      <c r="A1043" s="41" t="s">
        <v>83</v>
      </c>
      <c r="B1043" s="54" t="s">
        <v>226</v>
      </c>
      <c r="C1043" s="55" t="s">
        <v>227</v>
      </c>
      <c r="D1043" s="37"/>
      <c r="E1043" s="61" t="s">
        <v>1657</v>
      </c>
      <c r="F1043" s="37"/>
      <c r="G1043" s="56" t="s">
        <v>1617</v>
      </c>
      <c r="H1043" s="56" t="s">
        <v>1618</v>
      </c>
      <c r="I1043" s="36" t="s">
        <v>384</v>
      </c>
      <c r="J1043" s="37"/>
      <c r="K1043" s="37"/>
      <c r="L1043" s="37">
        <v>50</v>
      </c>
      <c r="M1043" s="37"/>
      <c r="N1043" s="37"/>
      <c r="O1043" s="37"/>
      <c r="P1043" s="37"/>
      <c r="Q1043" s="37"/>
      <c r="R1043" s="37"/>
      <c r="S1043" s="37"/>
      <c r="T1043" s="37"/>
      <c r="U1043" s="37"/>
      <c r="V1043" s="37"/>
      <c r="W1043" s="37">
        <v>50</v>
      </c>
      <c r="X1043" s="37"/>
      <c r="Y1043" s="57">
        <f t="shared" si="67"/>
        <v>16.158200000000001</v>
      </c>
      <c r="Z1043" s="38">
        <v>807.91</v>
      </c>
      <c r="AA1043" s="37"/>
      <c r="AB1043" s="32" t="s">
        <v>84</v>
      </c>
      <c r="AC1043" s="37" t="s">
        <v>142</v>
      </c>
      <c r="AD1043" s="36" t="s">
        <v>120</v>
      </c>
      <c r="AE1043" s="37"/>
      <c r="AF1043" s="35" t="s">
        <v>1535</v>
      </c>
      <c r="AG1043" s="35" t="s">
        <v>1446</v>
      </c>
      <c r="AH1043" s="58" t="s">
        <v>1619</v>
      </c>
      <c r="AI1043" s="36" t="s">
        <v>1536</v>
      </c>
    </row>
    <row r="1044" spans="1:35" s="43" customFormat="1" ht="42.75" customHeight="1" x14ac:dyDescent="0.25">
      <c r="A1044" s="41" t="s">
        <v>83</v>
      </c>
      <c r="B1044" s="54" t="s">
        <v>226</v>
      </c>
      <c r="C1044" s="55" t="s">
        <v>227</v>
      </c>
      <c r="D1044" s="37"/>
      <c r="E1044" s="61" t="s">
        <v>1658</v>
      </c>
      <c r="F1044" s="37"/>
      <c r="G1044" s="56" t="s">
        <v>1617</v>
      </c>
      <c r="H1044" s="56" t="s">
        <v>1618</v>
      </c>
      <c r="I1044" s="36" t="s">
        <v>384</v>
      </c>
      <c r="J1044" s="37"/>
      <c r="K1044" s="37"/>
      <c r="L1044" s="37">
        <v>30</v>
      </c>
      <c r="M1044" s="37"/>
      <c r="N1044" s="37"/>
      <c r="O1044" s="37"/>
      <c r="P1044" s="37"/>
      <c r="Q1044" s="37"/>
      <c r="R1044" s="37"/>
      <c r="S1044" s="37"/>
      <c r="T1044" s="37"/>
      <c r="U1044" s="37"/>
      <c r="V1044" s="37"/>
      <c r="W1044" s="37">
        <v>30</v>
      </c>
      <c r="X1044" s="37"/>
      <c r="Y1044" s="57">
        <f t="shared" si="67"/>
        <v>22.905333333333331</v>
      </c>
      <c r="Z1044" s="38">
        <v>687.16</v>
      </c>
      <c r="AA1044" s="37"/>
      <c r="AB1044" s="32" t="s">
        <v>84</v>
      </c>
      <c r="AC1044" s="37" t="s">
        <v>142</v>
      </c>
      <c r="AD1044" s="36" t="s">
        <v>120</v>
      </c>
      <c r="AE1044" s="37"/>
      <c r="AF1044" s="35" t="s">
        <v>1535</v>
      </c>
      <c r="AG1044" s="35" t="s">
        <v>1446</v>
      </c>
      <c r="AH1044" s="58" t="s">
        <v>1619</v>
      </c>
      <c r="AI1044" s="36" t="s">
        <v>1536</v>
      </c>
    </row>
    <row r="1045" spans="1:35" s="43" customFormat="1" ht="42.75" customHeight="1" x14ac:dyDescent="0.25">
      <c r="A1045" s="41" t="s">
        <v>83</v>
      </c>
      <c r="B1045" s="54" t="s">
        <v>226</v>
      </c>
      <c r="C1045" s="55" t="s">
        <v>227</v>
      </c>
      <c r="D1045" s="37"/>
      <c r="E1045" s="61" t="s">
        <v>1659</v>
      </c>
      <c r="F1045" s="37"/>
      <c r="G1045" s="56" t="s">
        <v>1617</v>
      </c>
      <c r="H1045" s="56" t="s">
        <v>1618</v>
      </c>
      <c r="I1045" s="36" t="s">
        <v>384</v>
      </c>
      <c r="J1045" s="37"/>
      <c r="K1045" s="37"/>
      <c r="L1045" s="37">
        <v>600</v>
      </c>
      <c r="M1045" s="37"/>
      <c r="N1045" s="37"/>
      <c r="O1045" s="37"/>
      <c r="P1045" s="37"/>
      <c r="Q1045" s="37"/>
      <c r="R1045" s="37"/>
      <c r="S1045" s="37"/>
      <c r="T1045" s="37"/>
      <c r="U1045" s="37"/>
      <c r="V1045" s="37"/>
      <c r="W1045" s="37">
        <v>400</v>
      </c>
      <c r="X1045" s="37"/>
      <c r="Y1045" s="57">
        <f t="shared" si="67"/>
        <v>4.5983499999999999</v>
      </c>
      <c r="Z1045" s="38">
        <v>1839.34</v>
      </c>
      <c r="AA1045" s="37"/>
      <c r="AB1045" s="32" t="s">
        <v>84</v>
      </c>
      <c r="AC1045" s="37" t="s">
        <v>142</v>
      </c>
      <c r="AD1045" s="36" t="s">
        <v>120</v>
      </c>
      <c r="AE1045" s="37"/>
      <c r="AF1045" s="35" t="s">
        <v>1535</v>
      </c>
      <c r="AG1045" s="35" t="s">
        <v>1446</v>
      </c>
      <c r="AH1045" s="58" t="s">
        <v>1619</v>
      </c>
      <c r="AI1045" s="36" t="s">
        <v>1536</v>
      </c>
    </row>
    <row r="1046" spans="1:35" s="43" customFormat="1" ht="42.75" customHeight="1" x14ac:dyDescent="0.25">
      <c r="A1046" s="41" t="s">
        <v>83</v>
      </c>
      <c r="B1046" s="54" t="s">
        <v>226</v>
      </c>
      <c r="C1046" s="55" t="s">
        <v>227</v>
      </c>
      <c r="D1046" s="37"/>
      <c r="E1046" s="61" t="s">
        <v>1660</v>
      </c>
      <c r="F1046" s="37"/>
      <c r="G1046" s="56" t="s">
        <v>1617</v>
      </c>
      <c r="H1046" s="56" t="s">
        <v>1618</v>
      </c>
      <c r="I1046" s="36" t="s">
        <v>384</v>
      </c>
      <c r="J1046" s="37"/>
      <c r="K1046" s="37"/>
      <c r="L1046" s="37">
        <v>30</v>
      </c>
      <c r="M1046" s="37"/>
      <c r="N1046" s="37"/>
      <c r="O1046" s="37"/>
      <c r="P1046" s="37"/>
      <c r="Q1046" s="37"/>
      <c r="R1046" s="37"/>
      <c r="S1046" s="37"/>
      <c r="T1046" s="37"/>
      <c r="U1046" s="37"/>
      <c r="V1046" s="37"/>
      <c r="W1046" s="37">
        <v>30</v>
      </c>
      <c r="X1046" s="37"/>
      <c r="Y1046" s="57">
        <f t="shared" si="67"/>
        <v>43.872666666666667</v>
      </c>
      <c r="Z1046" s="38">
        <v>1316.18</v>
      </c>
      <c r="AA1046" s="37"/>
      <c r="AB1046" s="32" t="s">
        <v>84</v>
      </c>
      <c r="AC1046" s="37" t="s">
        <v>142</v>
      </c>
      <c r="AD1046" s="36" t="s">
        <v>120</v>
      </c>
      <c r="AE1046" s="37"/>
      <c r="AF1046" s="35" t="s">
        <v>1535</v>
      </c>
      <c r="AG1046" s="35" t="s">
        <v>1446</v>
      </c>
      <c r="AH1046" s="58" t="s">
        <v>1619</v>
      </c>
      <c r="AI1046" s="36" t="s">
        <v>1536</v>
      </c>
    </row>
    <row r="1047" spans="1:35" s="43" customFormat="1" ht="42.75" customHeight="1" x14ac:dyDescent="0.25">
      <c r="A1047" s="41" t="s">
        <v>83</v>
      </c>
      <c r="B1047" s="54" t="s">
        <v>226</v>
      </c>
      <c r="C1047" s="55" t="s">
        <v>227</v>
      </c>
      <c r="D1047" s="37"/>
      <c r="E1047" s="61" t="s">
        <v>1661</v>
      </c>
      <c r="F1047" s="37"/>
      <c r="G1047" s="56" t="s">
        <v>1617</v>
      </c>
      <c r="H1047" s="56" t="s">
        <v>1618</v>
      </c>
      <c r="I1047" s="36" t="s">
        <v>384</v>
      </c>
      <c r="J1047" s="37"/>
      <c r="K1047" s="37"/>
      <c r="L1047" s="37">
        <v>24</v>
      </c>
      <c r="M1047" s="37"/>
      <c r="N1047" s="37"/>
      <c r="O1047" s="37"/>
      <c r="P1047" s="37"/>
      <c r="Q1047" s="37"/>
      <c r="R1047" s="37"/>
      <c r="S1047" s="37"/>
      <c r="T1047" s="37"/>
      <c r="U1047" s="37"/>
      <c r="V1047" s="37"/>
      <c r="W1047" s="37">
        <v>24</v>
      </c>
      <c r="X1047" s="37"/>
      <c r="Y1047" s="57">
        <f t="shared" si="67"/>
        <v>6.0166666666666666</v>
      </c>
      <c r="Z1047" s="38">
        <v>144.4</v>
      </c>
      <c r="AA1047" s="37"/>
      <c r="AB1047" s="32" t="s">
        <v>84</v>
      </c>
      <c r="AC1047" s="37" t="s">
        <v>142</v>
      </c>
      <c r="AD1047" s="36" t="s">
        <v>120</v>
      </c>
      <c r="AE1047" s="37"/>
      <c r="AF1047" s="35" t="s">
        <v>1535</v>
      </c>
      <c r="AG1047" s="35" t="s">
        <v>1446</v>
      </c>
      <c r="AH1047" s="58" t="s">
        <v>1619</v>
      </c>
      <c r="AI1047" s="36" t="s">
        <v>1536</v>
      </c>
    </row>
    <row r="1048" spans="1:35" s="43" customFormat="1" ht="42.75" customHeight="1" x14ac:dyDescent="0.25">
      <c r="A1048" s="41" t="s">
        <v>83</v>
      </c>
      <c r="B1048" s="54" t="s">
        <v>226</v>
      </c>
      <c r="C1048" s="55" t="s">
        <v>227</v>
      </c>
      <c r="D1048" s="37"/>
      <c r="E1048" s="61" t="s">
        <v>1662</v>
      </c>
      <c r="F1048" s="37"/>
      <c r="G1048" s="56" t="s">
        <v>1617</v>
      </c>
      <c r="H1048" s="56" t="s">
        <v>1618</v>
      </c>
      <c r="I1048" s="36" t="s">
        <v>384</v>
      </c>
      <c r="J1048" s="37"/>
      <c r="K1048" s="37"/>
      <c r="L1048" s="37">
        <v>30</v>
      </c>
      <c r="M1048" s="37"/>
      <c r="N1048" s="37"/>
      <c r="O1048" s="37"/>
      <c r="P1048" s="37"/>
      <c r="Q1048" s="37"/>
      <c r="R1048" s="37"/>
      <c r="S1048" s="37"/>
      <c r="T1048" s="37"/>
      <c r="U1048" s="37"/>
      <c r="V1048" s="37"/>
      <c r="W1048" s="37">
        <v>30</v>
      </c>
      <c r="X1048" s="37"/>
      <c r="Y1048" s="57">
        <f t="shared" si="67"/>
        <v>33.268000000000001</v>
      </c>
      <c r="Z1048" s="38">
        <v>998.04</v>
      </c>
      <c r="AA1048" s="37"/>
      <c r="AB1048" s="32" t="s">
        <v>84</v>
      </c>
      <c r="AC1048" s="37" t="s">
        <v>142</v>
      </c>
      <c r="AD1048" s="36" t="s">
        <v>120</v>
      </c>
      <c r="AE1048" s="37"/>
      <c r="AF1048" s="35" t="s">
        <v>1535</v>
      </c>
      <c r="AG1048" s="35" t="s">
        <v>1446</v>
      </c>
      <c r="AH1048" s="58" t="s">
        <v>1619</v>
      </c>
      <c r="AI1048" s="36" t="s">
        <v>1536</v>
      </c>
    </row>
    <row r="1049" spans="1:35" s="43" customFormat="1" ht="42.75" customHeight="1" x14ac:dyDescent="0.25">
      <c r="A1049" s="41" t="s">
        <v>83</v>
      </c>
      <c r="B1049" s="54" t="s">
        <v>226</v>
      </c>
      <c r="C1049" s="55" t="s">
        <v>227</v>
      </c>
      <c r="D1049" s="37"/>
      <c r="E1049" s="61" t="s">
        <v>1663</v>
      </c>
      <c r="F1049" s="37"/>
      <c r="G1049" s="56" t="s">
        <v>1617</v>
      </c>
      <c r="H1049" s="56" t="s">
        <v>1618</v>
      </c>
      <c r="I1049" s="36" t="s">
        <v>384</v>
      </c>
      <c r="J1049" s="37"/>
      <c r="K1049" s="37"/>
      <c r="L1049" s="37">
        <v>60</v>
      </c>
      <c r="M1049" s="37"/>
      <c r="N1049" s="37"/>
      <c r="O1049" s="37"/>
      <c r="P1049" s="37"/>
      <c r="Q1049" s="37"/>
      <c r="R1049" s="37"/>
      <c r="S1049" s="37"/>
      <c r="T1049" s="37"/>
      <c r="U1049" s="37"/>
      <c r="V1049" s="37"/>
      <c r="W1049" s="37">
        <v>60</v>
      </c>
      <c r="X1049" s="37"/>
      <c r="Y1049" s="57">
        <f t="shared" si="67"/>
        <v>15.293166666666668</v>
      </c>
      <c r="Z1049" s="38">
        <v>917.59</v>
      </c>
      <c r="AA1049" s="37"/>
      <c r="AB1049" s="32" t="s">
        <v>84</v>
      </c>
      <c r="AC1049" s="37" t="s">
        <v>142</v>
      </c>
      <c r="AD1049" s="36" t="s">
        <v>120</v>
      </c>
      <c r="AE1049" s="37"/>
      <c r="AF1049" s="35" t="s">
        <v>1535</v>
      </c>
      <c r="AG1049" s="35" t="s">
        <v>1446</v>
      </c>
      <c r="AH1049" s="58" t="s">
        <v>1619</v>
      </c>
      <c r="AI1049" s="36" t="s">
        <v>1536</v>
      </c>
    </row>
    <row r="1050" spans="1:35" s="43" customFormat="1" ht="42.75" customHeight="1" x14ac:dyDescent="0.25">
      <c r="A1050" s="41" t="s">
        <v>83</v>
      </c>
      <c r="B1050" s="54" t="s">
        <v>226</v>
      </c>
      <c r="C1050" s="55" t="s">
        <v>227</v>
      </c>
      <c r="D1050" s="37"/>
      <c r="E1050" s="61" t="s">
        <v>1664</v>
      </c>
      <c r="F1050" s="37"/>
      <c r="G1050" s="56" t="s">
        <v>1617</v>
      </c>
      <c r="H1050" s="56" t="s">
        <v>1618</v>
      </c>
      <c r="I1050" s="36" t="s">
        <v>384</v>
      </c>
      <c r="J1050" s="37"/>
      <c r="K1050" s="37"/>
      <c r="L1050" s="37">
        <v>60</v>
      </c>
      <c r="M1050" s="37"/>
      <c r="N1050" s="37"/>
      <c r="O1050" s="37"/>
      <c r="P1050" s="37"/>
      <c r="Q1050" s="37"/>
      <c r="R1050" s="37"/>
      <c r="S1050" s="37"/>
      <c r="T1050" s="37"/>
      <c r="U1050" s="37"/>
      <c r="V1050" s="37"/>
      <c r="W1050" s="37">
        <v>60</v>
      </c>
      <c r="X1050" s="37"/>
      <c r="Y1050" s="57">
        <f t="shared" si="67"/>
        <v>19.116499999999998</v>
      </c>
      <c r="Z1050" s="38">
        <v>1146.99</v>
      </c>
      <c r="AA1050" s="37"/>
      <c r="AB1050" s="32" t="s">
        <v>84</v>
      </c>
      <c r="AC1050" s="37" t="s">
        <v>142</v>
      </c>
      <c r="AD1050" s="36" t="s">
        <v>120</v>
      </c>
      <c r="AE1050" s="37"/>
      <c r="AF1050" s="35" t="s">
        <v>1535</v>
      </c>
      <c r="AG1050" s="35" t="s">
        <v>1446</v>
      </c>
      <c r="AH1050" s="58" t="s">
        <v>1619</v>
      </c>
      <c r="AI1050" s="36" t="s">
        <v>1536</v>
      </c>
    </row>
    <row r="1051" spans="1:35" s="43" customFormat="1" ht="42.75" customHeight="1" x14ac:dyDescent="0.25">
      <c r="A1051" s="41" t="s">
        <v>83</v>
      </c>
      <c r="B1051" s="54" t="s">
        <v>226</v>
      </c>
      <c r="C1051" s="55" t="s">
        <v>227</v>
      </c>
      <c r="D1051" s="37"/>
      <c r="E1051" s="61" t="s">
        <v>1665</v>
      </c>
      <c r="F1051" s="37"/>
      <c r="G1051" s="56" t="s">
        <v>1617</v>
      </c>
      <c r="H1051" s="56" t="s">
        <v>1618</v>
      </c>
      <c r="I1051" s="36" t="s">
        <v>384</v>
      </c>
      <c r="J1051" s="37"/>
      <c r="K1051" s="37"/>
      <c r="L1051" s="37">
        <v>150</v>
      </c>
      <c r="M1051" s="37"/>
      <c r="N1051" s="37"/>
      <c r="O1051" s="37"/>
      <c r="P1051" s="37"/>
      <c r="Q1051" s="37"/>
      <c r="R1051" s="37"/>
      <c r="S1051" s="37"/>
      <c r="T1051" s="37"/>
      <c r="U1051" s="37"/>
      <c r="V1051" s="37"/>
      <c r="W1051" s="37">
        <v>100</v>
      </c>
      <c r="X1051" s="37"/>
      <c r="Y1051" s="57">
        <f t="shared" si="67"/>
        <v>16.054400000000001</v>
      </c>
      <c r="Z1051" s="38">
        <v>1605.44</v>
      </c>
      <c r="AA1051" s="37"/>
      <c r="AB1051" s="32" t="s">
        <v>84</v>
      </c>
      <c r="AC1051" s="37" t="s">
        <v>142</v>
      </c>
      <c r="AD1051" s="36" t="s">
        <v>120</v>
      </c>
      <c r="AE1051" s="37"/>
      <c r="AF1051" s="35" t="s">
        <v>1535</v>
      </c>
      <c r="AG1051" s="35" t="s">
        <v>1446</v>
      </c>
      <c r="AH1051" s="58" t="s">
        <v>1619</v>
      </c>
      <c r="AI1051" s="36" t="s">
        <v>1536</v>
      </c>
    </row>
    <row r="1052" spans="1:35" s="43" customFormat="1" ht="42.75" customHeight="1" x14ac:dyDescent="0.25">
      <c r="A1052" s="41" t="s">
        <v>83</v>
      </c>
      <c r="B1052" s="54" t="s">
        <v>226</v>
      </c>
      <c r="C1052" s="55" t="s">
        <v>227</v>
      </c>
      <c r="D1052" s="37"/>
      <c r="E1052" s="61" t="s">
        <v>1666</v>
      </c>
      <c r="F1052" s="37"/>
      <c r="G1052" s="56" t="s">
        <v>1617</v>
      </c>
      <c r="H1052" s="56" t="s">
        <v>1618</v>
      </c>
      <c r="I1052" s="36" t="s">
        <v>384</v>
      </c>
      <c r="J1052" s="37"/>
      <c r="K1052" s="37"/>
      <c r="L1052" s="37">
        <v>150</v>
      </c>
      <c r="M1052" s="37"/>
      <c r="N1052" s="37"/>
      <c r="O1052" s="37"/>
      <c r="P1052" s="37"/>
      <c r="Q1052" s="37"/>
      <c r="R1052" s="37"/>
      <c r="S1052" s="37"/>
      <c r="T1052" s="37"/>
      <c r="U1052" s="37"/>
      <c r="V1052" s="37"/>
      <c r="W1052" s="37">
        <v>100</v>
      </c>
      <c r="X1052" s="37"/>
      <c r="Y1052" s="57">
        <f t="shared" si="67"/>
        <v>15.5008</v>
      </c>
      <c r="Z1052" s="38">
        <v>1550.08</v>
      </c>
      <c r="AA1052" s="37"/>
      <c r="AB1052" s="32" t="s">
        <v>84</v>
      </c>
      <c r="AC1052" s="37" t="s">
        <v>142</v>
      </c>
      <c r="AD1052" s="36" t="s">
        <v>120</v>
      </c>
      <c r="AE1052" s="37"/>
      <c r="AF1052" s="35" t="s">
        <v>1535</v>
      </c>
      <c r="AG1052" s="35" t="s">
        <v>1446</v>
      </c>
      <c r="AH1052" s="58" t="s">
        <v>1619</v>
      </c>
      <c r="AI1052" s="36" t="s">
        <v>1536</v>
      </c>
    </row>
    <row r="1053" spans="1:35" s="43" customFormat="1" ht="42.75" customHeight="1" x14ac:dyDescent="0.25">
      <c r="A1053" s="41" t="s">
        <v>83</v>
      </c>
      <c r="B1053" s="54" t="s">
        <v>226</v>
      </c>
      <c r="C1053" s="55" t="s">
        <v>227</v>
      </c>
      <c r="D1053" s="37"/>
      <c r="E1053" s="61" t="s">
        <v>1667</v>
      </c>
      <c r="F1053" s="37"/>
      <c r="G1053" s="56" t="s">
        <v>1617</v>
      </c>
      <c r="H1053" s="56" t="s">
        <v>1618</v>
      </c>
      <c r="I1053" s="36" t="s">
        <v>384</v>
      </c>
      <c r="J1053" s="37"/>
      <c r="K1053" s="37"/>
      <c r="L1053" s="37">
        <v>80</v>
      </c>
      <c r="M1053" s="37"/>
      <c r="N1053" s="37"/>
      <c r="O1053" s="37"/>
      <c r="P1053" s="37"/>
      <c r="Q1053" s="37"/>
      <c r="R1053" s="37"/>
      <c r="S1053" s="37"/>
      <c r="T1053" s="37"/>
      <c r="U1053" s="37"/>
      <c r="V1053" s="37"/>
      <c r="W1053" s="37">
        <v>80</v>
      </c>
      <c r="X1053" s="37"/>
      <c r="Y1053" s="57">
        <f t="shared" si="67"/>
        <v>53.249375000000001</v>
      </c>
      <c r="Z1053" s="38">
        <v>4259.95</v>
      </c>
      <c r="AA1053" s="37"/>
      <c r="AB1053" s="32" t="s">
        <v>84</v>
      </c>
      <c r="AC1053" s="37" t="s">
        <v>142</v>
      </c>
      <c r="AD1053" s="36" t="s">
        <v>120</v>
      </c>
      <c r="AE1053" s="37"/>
      <c r="AF1053" s="35" t="s">
        <v>1535</v>
      </c>
      <c r="AG1053" s="35" t="s">
        <v>1446</v>
      </c>
      <c r="AH1053" s="58" t="s">
        <v>1619</v>
      </c>
      <c r="AI1053" s="36" t="s">
        <v>1536</v>
      </c>
    </row>
    <row r="1054" spans="1:35" s="43" customFormat="1" ht="42.75" customHeight="1" x14ac:dyDescent="0.25">
      <c r="A1054" s="41" t="s">
        <v>83</v>
      </c>
      <c r="B1054" s="54" t="s">
        <v>226</v>
      </c>
      <c r="C1054" s="55" t="s">
        <v>227</v>
      </c>
      <c r="D1054" s="37"/>
      <c r="E1054" s="61" t="s">
        <v>1668</v>
      </c>
      <c r="F1054" s="37"/>
      <c r="G1054" s="56" t="s">
        <v>1617</v>
      </c>
      <c r="H1054" s="56" t="s">
        <v>1618</v>
      </c>
      <c r="I1054" s="36" t="s">
        <v>384</v>
      </c>
      <c r="J1054" s="37"/>
      <c r="K1054" s="37"/>
      <c r="L1054" s="37">
        <v>20</v>
      </c>
      <c r="M1054" s="37"/>
      <c r="N1054" s="37"/>
      <c r="O1054" s="37"/>
      <c r="P1054" s="37"/>
      <c r="Q1054" s="37"/>
      <c r="R1054" s="37"/>
      <c r="S1054" s="37"/>
      <c r="T1054" s="37"/>
      <c r="U1054" s="37"/>
      <c r="V1054" s="37"/>
      <c r="W1054" s="37">
        <v>20</v>
      </c>
      <c r="X1054" s="37"/>
      <c r="Y1054" s="57">
        <f t="shared" si="67"/>
        <v>18.684000000000001</v>
      </c>
      <c r="Z1054" s="38">
        <v>373.68</v>
      </c>
      <c r="AA1054" s="37"/>
      <c r="AB1054" s="32" t="s">
        <v>84</v>
      </c>
      <c r="AC1054" s="37" t="s">
        <v>142</v>
      </c>
      <c r="AD1054" s="36" t="s">
        <v>120</v>
      </c>
      <c r="AE1054" s="37"/>
      <c r="AF1054" s="35" t="s">
        <v>1535</v>
      </c>
      <c r="AG1054" s="35" t="s">
        <v>1446</v>
      </c>
      <c r="AH1054" s="58" t="s">
        <v>1619</v>
      </c>
      <c r="AI1054" s="36" t="s">
        <v>1536</v>
      </c>
    </row>
    <row r="1055" spans="1:35" s="43" customFormat="1" ht="42.75" customHeight="1" x14ac:dyDescent="0.25">
      <c r="A1055" s="41" t="s">
        <v>83</v>
      </c>
      <c r="B1055" s="54" t="s">
        <v>226</v>
      </c>
      <c r="C1055" s="55" t="s">
        <v>227</v>
      </c>
      <c r="D1055" s="37"/>
      <c r="E1055" s="61" t="s">
        <v>1669</v>
      </c>
      <c r="F1055" s="37"/>
      <c r="G1055" s="56" t="s">
        <v>1617</v>
      </c>
      <c r="H1055" s="56" t="s">
        <v>1618</v>
      </c>
      <c r="I1055" s="36" t="s">
        <v>384</v>
      </c>
      <c r="J1055" s="37"/>
      <c r="K1055" s="37"/>
      <c r="L1055" s="37">
        <v>20</v>
      </c>
      <c r="M1055" s="37"/>
      <c r="N1055" s="37"/>
      <c r="O1055" s="37"/>
      <c r="P1055" s="37"/>
      <c r="Q1055" s="37"/>
      <c r="R1055" s="37"/>
      <c r="S1055" s="37"/>
      <c r="T1055" s="37"/>
      <c r="U1055" s="37"/>
      <c r="V1055" s="37"/>
      <c r="W1055" s="37">
        <v>20</v>
      </c>
      <c r="X1055" s="37"/>
      <c r="Y1055" s="57">
        <f t="shared" si="67"/>
        <v>17.231000000000002</v>
      </c>
      <c r="Z1055" s="38">
        <v>344.62</v>
      </c>
      <c r="AA1055" s="37"/>
      <c r="AB1055" s="32" t="s">
        <v>84</v>
      </c>
      <c r="AC1055" s="37" t="s">
        <v>142</v>
      </c>
      <c r="AD1055" s="36" t="s">
        <v>120</v>
      </c>
      <c r="AE1055" s="37"/>
      <c r="AF1055" s="35" t="s">
        <v>1535</v>
      </c>
      <c r="AG1055" s="35" t="s">
        <v>1446</v>
      </c>
      <c r="AH1055" s="58" t="s">
        <v>1619</v>
      </c>
      <c r="AI1055" s="36" t="s">
        <v>1536</v>
      </c>
    </row>
    <row r="1056" spans="1:35" s="43" customFormat="1" ht="42.75" customHeight="1" x14ac:dyDescent="0.25">
      <c r="A1056" s="41" t="s">
        <v>83</v>
      </c>
      <c r="B1056" s="54" t="s">
        <v>226</v>
      </c>
      <c r="C1056" s="55" t="s">
        <v>227</v>
      </c>
      <c r="D1056" s="37"/>
      <c r="E1056" s="61" t="s">
        <v>1670</v>
      </c>
      <c r="F1056" s="37"/>
      <c r="G1056" s="56" t="s">
        <v>1617</v>
      </c>
      <c r="H1056" s="56" t="s">
        <v>1618</v>
      </c>
      <c r="I1056" s="36" t="s">
        <v>384</v>
      </c>
      <c r="J1056" s="37"/>
      <c r="K1056" s="37"/>
      <c r="L1056" s="37">
        <v>5</v>
      </c>
      <c r="M1056" s="37"/>
      <c r="N1056" s="37"/>
      <c r="O1056" s="37"/>
      <c r="P1056" s="37"/>
      <c r="Q1056" s="37"/>
      <c r="R1056" s="37"/>
      <c r="S1056" s="37"/>
      <c r="T1056" s="37"/>
      <c r="U1056" s="37"/>
      <c r="V1056" s="37"/>
      <c r="W1056" s="37">
        <v>5</v>
      </c>
      <c r="X1056" s="37"/>
      <c r="Y1056" s="57">
        <f t="shared" si="67"/>
        <v>123.176</v>
      </c>
      <c r="Z1056" s="38">
        <v>615.88</v>
      </c>
      <c r="AA1056" s="37"/>
      <c r="AB1056" s="32" t="s">
        <v>84</v>
      </c>
      <c r="AC1056" s="37" t="s">
        <v>142</v>
      </c>
      <c r="AD1056" s="36" t="s">
        <v>120</v>
      </c>
      <c r="AE1056" s="37"/>
      <c r="AF1056" s="35" t="s">
        <v>1535</v>
      </c>
      <c r="AG1056" s="35" t="s">
        <v>1446</v>
      </c>
      <c r="AH1056" s="58" t="s">
        <v>1619</v>
      </c>
      <c r="AI1056" s="36" t="s">
        <v>1536</v>
      </c>
    </row>
    <row r="1057" spans="1:35" s="43" customFormat="1" ht="42.75" customHeight="1" x14ac:dyDescent="0.25">
      <c r="A1057" s="41" t="s">
        <v>83</v>
      </c>
      <c r="B1057" s="54" t="s">
        <v>226</v>
      </c>
      <c r="C1057" s="55" t="s">
        <v>227</v>
      </c>
      <c r="D1057" s="37"/>
      <c r="E1057" s="61" t="s">
        <v>1671</v>
      </c>
      <c r="F1057" s="37"/>
      <c r="G1057" s="56" t="s">
        <v>1617</v>
      </c>
      <c r="H1057" s="56" t="s">
        <v>1618</v>
      </c>
      <c r="I1057" s="36" t="s">
        <v>384</v>
      </c>
      <c r="J1057" s="37"/>
      <c r="K1057" s="37"/>
      <c r="L1057" s="37">
        <v>10</v>
      </c>
      <c r="M1057" s="37"/>
      <c r="N1057" s="37"/>
      <c r="O1057" s="37"/>
      <c r="P1057" s="37"/>
      <c r="Q1057" s="37"/>
      <c r="R1057" s="37"/>
      <c r="S1057" s="37"/>
      <c r="T1057" s="37"/>
      <c r="U1057" s="37"/>
      <c r="V1057" s="37"/>
      <c r="W1057" s="37">
        <v>10</v>
      </c>
      <c r="X1057" s="37"/>
      <c r="Y1057" s="57">
        <f t="shared" si="67"/>
        <v>77.503999999999991</v>
      </c>
      <c r="Z1057" s="38">
        <v>775.04</v>
      </c>
      <c r="AA1057" s="37"/>
      <c r="AB1057" s="32" t="s">
        <v>84</v>
      </c>
      <c r="AC1057" s="37" t="s">
        <v>142</v>
      </c>
      <c r="AD1057" s="36" t="s">
        <v>120</v>
      </c>
      <c r="AE1057" s="37"/>
      <c r="AF1057" s="35" t="s">
        <v>1535</v>
      </c>
      <c r="AG1057" s="35" t="s">
        <v>1446</v>
      </c>
      <c r="AH1057" s="58" t="s">
        <v>1619</v>
      </c>
      <c r="AI1057" s="36" t="s">
        <v>1536</v>
      </c>
    </row>
    <row r="1058" spans="1:35" s="43" customFormat="1" ht="42.75" customHeight="1" x14ac:dyDescent="0.25">
      <c r="A1058" s="41" t="s">
        <v>83</v>
      </c>
      <c r="B1058" s="54" t="s">
        <v>226</v>
      </c>
      <c r="C1058" s="55" t="s">
        <v>227</v>
      </c>
      <c r="D1058" s="37"/>
      <c r="E1058" s="61" t="s">
        <v>1672</v>
      </c>
      <c r="F1058" s="37"/>
      <c r="G1058" s="56" t="s">
        <v>1617</v>
      </c>
      <c r="H1058" s="56" t="s">
        <v>1618</v>
      </c>
      <c r="I1058" s="36" t="s">
        <v>384</v>
      </c>
      <c r="J1058" s="37"/>
      <c r="K1058" s="37"/>
      <c r="L1058" s="37">
        <v>80</v>
      </c>
      <c r="M1058" s="37"/>
      <c r="N1058" s="37"/>
      <c r="O1058" s="37"/>
      <c r="P1058" s="37"/>
      <c r="Q1058" s="37"/>
      <c r="R1058" s="37"/>
      <c r="S1058" s="37"/>
      <c r="T1058" s="37"/>
      <c r="U1058" s="37"/>
      <c r="V1058" s="37"/>
      <c r="W1058" s="37">
        <v>80</v>
      </c>
      <c r="X1058" s="37"/>
      <c r="Y1058" s="57">
        <f t="shared" si="67"/>
        <v>41.173999999999999</v>
      </c>
      <c r="Z1058" s="38">
        <v>3293.92</v>
      </c>
      <c r="AA1058" s="37"/>
      <c r="AB1058" s="32" t="s">
        <v>84</v>
      </c>
      <c r="AC1058" s="37" t="s">
        <v>142</v>
      </c>
      <c r="AD1058" s="36" t="s">
        <v>120</v>
      </c>
      <c r="AE1058" s="37"/>
      <c r="AF1058" s="35" t="s">
        <v>1535</v>
      </c>
      <c r="AG1058" s="35" t="s">
        <v>1446</v>
      </c>
      <c r="AH1058" s="58" t="s">
        <v>1619</v>
      </c>
      <c r="AI1058" s="36" t="s">
        <v>1536</v>
      </c>
    </row>
    <row r="1059" spans="1:35" s="43" customFormat="1" ht="42.75" customHeight="1" x14ac:dyDescent="0.25">
      <c r="A1059" s="41" t="s">
        <v>83</v>
      </c>
      <c r="B1059" s="54" t="s">
        <v>226</v>
      </c>
      <c r="C1059" s="55" t="s">
        <v>227</v>
      </c>
      <c r="D1059" s="37"/>
      <c r="E1059" s="61" t="s">
        <v>1673</v>
      </c>
      <c r="F1059" s="37"/>
      <c r="G1059" s="56" t="s">
        <v>1617</v>
      </c>
      <c r="H1059" s="56" t="s">
        <v>1618</v>
      </c>
      <c r="I1059" s="36" t="s">
        <v>384</v>
      </c>
      <c r="J1059" s="37"/>
      <c r="K1059" s="37"/>
      <c r="L1059" s="37">
        <v>15</v>
      </c>
      <c r="M1059" s="37"/>
      <c r="N1059" s="37"/>
      <c r="O1059" s="37"/>
      <c r="P1059" s="37"/>
      <c r="Q1059" s="37"/>
      <c r="R1059" s="37"/>
      <c r="S1059" s="37"/>
      <c r="T1059" s="37"/>
      <c r="U1059" s="37"/>
      <c r="V1059" s="37"/>
      <c r="W1059" s="37">
        <v>15</v>
      </c>
      <c r="X1059" s="37"/>
      <c r="Y1059" s="57">
        <f t="shared" si="67"/>
        <v>134.52466666666666</v>
      </c>
      <c r="Z1059" s="38">
        <v>2017.87</v>
      </c>
      <c r="AA1059" s="37"/>
      <c r="AB1059" s="32" t="s">
        <v>84</v>
      </c>
      <c r="AC1059" s="37" t="s">
        <v>142</v>
      </c>
      <c r="AD1059" s="36" t="s">
        <v>120</v>
      </c>
      <c r="AE1059" s="37"/>
      <c r="AF1059" s="35" t="s">
        <v>1535</v>
      </c>
      <c r="AG1059" s="35" t="s">
        <v>1446</v>
      </c>
      <c r="AH1059" s="58" t="s">
        <v>1619</v>
      </c>
      <c r="AI1059" s="36" t="s">
        <v>1536</v>
      </c>
    </row>
    <row r="1060" spans="1:35" s="43" customFormat="1" ht="42.75" customHeight="1" x14ac:dyDescent="0.25">
      <c r="A1060" s="41" t="s">
        <v>83</v>
      </c>
      <c r="B1060" s="54" t="s">
        <v>226</v>
      </c>
      <c r="C1060" s="55" t="s">
        <v>227</v>
      </c>
      <c r="D1060" s="37"/>
      <c r="E1060" s="61" t="s">
        <v>1674</v>
      </c>
      <c r="F1060" s="37"/>
      <c r="G1060" s="56" t="s">
        <v>1617</v>
      </c>
      <c r="H1060" s="56" t="s">
        <v>1618</v>
      </c>
      <c r="I1060" s="36" t="s">
        <v>384</v>
      </c>
      <c r="J1060" s="37"/>
      <c r="K1060" s="37"/>
      <c r="L1060" s="37">
        <v>30</v>
      </c>
      <c r="M1060" s="37"/>
      <c r="N1060" s="37"/>
      <c r="O1060" s="37"/>
      <c r="P1060" s="37"/>
      <c r="Q1060" s="37"/>
      <c r="R1060" s="37"/>
      <c r="S1060" s="37"/>
      <c r="T1060" s="37"/>
      <c r="U1060" s="37"/>
      <c r="V1060" s="37"/>
      <c r="W1060" s="37">
        <v>20</v>
      </c>
      <c r="X1060" s="37"/>
      <c r="Y1060" s="57">
        <f t="shared" si="67"/>
        <v>105.357</v>
      </c>
      <c r="Z1060" s="38">
        <v>2107.14</v>
      </c>
      <c r="AA1060" s="37"/>
      <c r="AB1060" s="32" t="s">
        <v>84</v>
      </c>
      <c r="AC1060" s="37" t="s">
        <v>142</v>
      </c>
      <c r="AD1060" s="36" t="s">
        <v>120</v>
      </c>
      <c r="AE1060" s="37"/>
      <c r="AF1060" s="35" t="s">
        <v>1535</v>
      </c>
      <c r="AG1060" s="35" t="s">
        <v>1446</v>
      </c>
      <c r="AH1060" s="58" t="s">
        <v>1619</v>
      </c>
      <c r="AI1060" s="36" t="s">
        <v>1536</v>
      </c>
    </row>
    <row r="1061" spans="1:35" s="43" customFormat="1" ht="42.75" customHeight="1" x14ac:dyDescent="0.25">
      <c r="A1061" s="41" t="s">
        <v>83</v>
      </c>
      <c r="B1061" s="54" t="s">
        <v>226</v>
      </c>
      <c r="C1061" s="55" t="s">
        <v>227</v>
      </c>
      <c r="D1061" s="37"/>
      <c r="E1061" s="61" t="s">
        <v>1675</v>
      </c>
      <c r="F1061" s="37"/>
      <c r="G1061" s="56" t="s">
        <v>1617</v>
      </c>
      <c r="H1061" s="56" t="s">
        <v>1618</v>
      </c>
      <c r="I1061" s="36" t="s">
        <v>384</v>
      </c>
      <c r="J1061" s="37"/>
      <c r="K1061" s="37"/>
      <c r="L1061" s="37">
        <v>10</v>
      </c>
      <c r="M1061" s="37"/>
      <c r="N1061" s="37"/>
      <c r="O1061" s="37"/>
      <c r="P1061" s="37"/>
      <c r="Q1061" s="37"/>
      <c r="R1061" s="37"/>
      <c r="S1061" s="37"/>
      <c r="T1061" s="37"/>
      <c r="U1061" s="37"/>
      <c r="V1061" s="37"/>
      <c r="W1061" s="37">
        <v>5</v>
      </c>
      <c r="X1061" s="37"/>
      <c r="Y1061" s="57">
        <f t="shared" si="67"/>
        <v>309.63600000000002</v>
      </c>
      <c r="Z1061" s="38">
        <v>1548.18</v>
      </c>
      <c r="AA1061" s="37"/>
      <c r="AB1061" s="32" t="s">
        <v>84</v>
      </c>
      <c r="AC1061" s="37" t="s">
        <v>142</v>
      </c>
      <c r="AD1061" s="36" t="s">
        <v>120</v>
      </c>
      <c r="AE1061" s="37"/>
      <c r="AF1061" s="35" t="s">
        <v>1535</v>
      </c>
      <c r="AG1061" s="35" t="s">
        <v>1446</v>
      </c>
      <c r="AH1061" s="58" t="s">
        <v>1619</v>
      </c>
      <c r="AI1061" s="36" t="s">
        <v>1536</v>
      </c>
    </row>
    <row r="1062" spans="1:35" s="43" customFormat="1" ht="42.75" customHeight="1" x14ac:dyDescent="0.25">
      <c r="A1062" s="41" t="s">
        <v>83</v>
      </c>
      <c r="B1062" s="54" t="s">
        <v>226</v>
      </c>
      <c r="C1062" s="55" t="s">
        <v>227</v>
      </c>
      <c r="D1062" s="37"/>
      <c r="E1062" s="61" t="s">
        <v>1676</v>
      </c>
      <c r="F1062" s="37"/>
      <c r="G1062" s="56" t="s">
        <v>1617</v>
      </c>
      <c r="H1062" s="56" t="s">
        <v>1618</v>
      </c>
      <c r="I1062" s="36" t="s">
        <v>384</v>
      </c>
      <c r="J1062" s="37"/>
      <c r="K1062" s="37"/>
      <c r="L1062" s="37">
        <v>10</v>
      </c>
      <c r="M1062" s="37"/>
      <c r="N1062" s="37"/>
      <c r="O1062" s="37"/>
      <c r="P1062" s="37"/>
      <c r="Q1062" s="37"/>
      <c r="R1062" s="37"/>
      <c r="S1062" s="37"/>
      <c r="T1062" s="37"/>
      <c r="U1062" s="37"/>
      <c r="V1062" s="37"/>
      <c r="W1062" s="37">
        <v>5</v>
      </c>
      <c r="X1062" s="37"/>
      <c r="Y1062" s="57">
        <f t="shared" si="67"/>
        <v>311.36599999999999</v>
      </c>
      <c r="Z1062" s="38">
        <v>1556.83</v>
      </c>
      <c r="AA1062" s="37"/>
      <c r="AB1062" s="32" t="s">
        <v>84</v>
      </c>
      <c r="AC1062" s="37" t="s">
        <v>142</v>
      </c>
      <c r="AD1062" s="36" t="s">
        <v>120</v>
      </c>
      <c r="AE1062" s="37"/>
      <c r="AF1062" s="35" t="s">
        <v>1535</v>
      </c>
      <c r="AG1062" s="35" t="s">
        <v>1446</v>
      </c>
      <c r="AH1062" s="58" t="s">
        <v>1619</v>
      </c>
      <c r="AI1062" s="36" t="s">
        <v>1536</v>
      </c>
    </row>
    <row r="1063" spans="1:35" s="43" customFormat="1" ht="42.75" customHeight="1" x14ac:dyDescent="0.25">
      <c r="A1063" s="41" t="s">
        <v>83</v>
      </c>
      <c r="B1063" s="54" t="s">
        <v>226</v>
      </c>
      <c r="C1063" s="55" t="s">
        <v>227</v>
      </c>
      <c r="D1063" s="37"/>
      <c r="E1063" s="61" t="s">
        <v>1677</v>
      </c>
      <c r="F1063" s="37"/>
      <c r="G1063" s="56" t="s">
        <v>1617</v>
      </c>
      <c r="H1063" s="56" t="s">
        <v>1618</v>
      </c>
      <c r="I1063" s="36" t="s">
        <v>384</v>
      </c>
      <c r="J1063" s="37"/>
      <c r="K1063" s="37"/>
      <c r="L1063" s="37">
        <v>15</v>
      </c>
      <c r="M1063" s="37"/>
      <c r="N1063" s="37"/>
      <c r="O1063" s="37"/>
      <c r="P1063" s="37"/>
      <c r="Q1063" s="37"/>
      <c r="R1063" s="37"/>
      <c r="S1063" s="37"/>
      <c r="T1063" s="37"/>
      <c r="U1063" s="37"/>
      <c r="V1063" s="37"/>
      <c r="W1063" s="37">
        <v>15</v>
      </c>
      <c r="X1063" s="37"/>
      <c r="Y1063" s="57">
        <f t="shared" si="67"/>
        <v>227.63333333333333</v>
      </c>
      <c r="Z1063" s="38">
        <v>3414.5</v>
      </c>
      <c r="AA1063" s="37"/>
      <c r="AB1063" s="32" t="s">
        <v>84</v>
      </c>
      <c r="AC1063" s="37" t="s">
        <v>142</v>
      </c>
      <c r="AD1063" s="36" t="s">
        <v>120</v>
      </c>
      <c r="AE1063" s="37"/>
      <c r="AF1063" s="35" t="s">
        <v>1535</v>
      </c>
      <c r="AG1063" s="35" t="s">
        <v>1446</v>
      </c>
      <c r="AH1063" s="58" t="s">
        <v>1619</v>
      </c>
      <c r="AI1063" s="36" t="s">
        <v>1536</v>
      </c>
    </row>
    <row r="1064" spans="1:35" s="43" customFormat="1" ht="42.75" customHeight="1" x14ac:dyDescent="0.25">
      <c r="A1064" s="41" t="s">
        <v>83</v>
      </c>
      <c r="B1064" s="54" t="s">
        <v>226</v>
      </c>
      <c r="C1064" s="55" t="s">
        <v>227</v>
      </c>
      <c r="D1064" s="37"/>
      <c r="E1064" s="61" t="s">
        <v>1678</v>
      </c>
      <c r="F1064" s="37"/>
      <c r="G1064" s="56" t="s">
        <v>1617</v>
      </c>
      <c r="H1064" s="56" t="s">
        <v>1618</v>
      </c>
      <c r="I1064" s="36" t="s">
        <v>384</v>
      </c>
      <c r="J1064" s="37"/>
      <c r="K1064" s="37"/>
      <c r="L1064" s="37">
        <v>20</v>
      </c>
      <c r="M1064" s="37"/>
      <c r="N1064" s="37"/>
      <c r="O1064" s="37"/>
      <c r="P1064" s="37"/>
      <c r="Q1064" s="37"/>
      <c r="R1064" s="37"/>
      <c r="S1064" s="37"/>
      <c r="T1064" s="37"/>
      <c r="U1064" s="37"/>
      <c r="V1064" s="37"/>
      <c r="W1064" s="37">
        <v>15</v>
      </c>
      <c r="X1064" s="37"/>
      <c r="Y1064" s="57">
        <f t="shared" si="67"/>
        <v>23.874000000000002</v>
      </c>
      <c r="Z1064" s="38">
        <v>358.11</v>
      </c>
      <c r="AA1064" s="37"/>
      <c r="AB1064" s="32" t="s">
        <v>84</v>
      </c>
      <c r="AC1064" s="37" t="s">
        <v>142</v>
      </c>
      <c r="AD1064" s="36" t="s">
        <v>120</v>
      </c>
      <c r="AE1064" s="37"/>
      <c r="AF1064" s="35" t="s">
        <v>1535</v>
      </c>
      <c r="AG1064" s="35" t="s">
        <v>1446</v>
      </c>
      <c r="AH1064" s="58" t="s">
        <v>1619</v>
      </c>
      <c r="AI1064" s="36" t="s">
        <v>1536</v>
      </c>
    </row>
    <row r="1065" spans="1:35" s="43" customFormat="1" ht="42.75" customHeight="1" x14ac:dyDescent="0.25">
      <c r="A1065" s="41" t="s">
        <v>83</v>
      </c>
      <c r="B1065" s="54" t="s">
        <v>226</v>
      </c>
      <c r="C1065" s="55" t="s">
        <v>227</v>
      </c>
      <c r="D1065" s="37"/>
      <c r="E1065" s="61" t="s">
        <v>1679</v>
      </c>
      <c r="F1065" s="37"/>
      <c r="G1065" s="56" t="s">
        <v>1617</v>
      </c>
      <c r="H1065" s="56" t="s">
        <v>1618</v>
      </c>
      <c r="I1065" s="36" t="s">
        <v>384</v>
      </c>
      <c r="J1065" s="37"/>
      <c r="K1065" s="37"/>
      <c r="L1065" s="37">
        <v>10</v>
      </c>
      <c r="M1065" s="37"/>
      <c r="N1065" s="37"/>
      <c r="O1065" s="37"/>
      <c r="P1065" s="37"/>
      <c r="Q1065" s="37"/>
      <c r="R1065" s="37"/>
      <c r="S1065" s="37"/>
      <c r="T1065" s="37"/>
      <c r="U1065" s="37"/>
      <c r="V1065" s="37"/>
      <c r="W1065" s="37">
        <v>10</v>
      </c>
      <c r="X1065" s="37"/>
      <c r="Y1065" s="57">
        <f t="shared" si="67"/>
        <v>224.381</v>
      </c>
      <c r="Z1065" s="38">
        <v>2243.81</v>
      </c>
      <c r="AA1065" s="37"/>
      <c r="AB1065" s="32" t="s">
        <v>84</v>
      </c>
      <c r="AC1065" s="37" t="s">
        <v>142</v>
      </c>
      <c r="AD1065" s="36" t="s">
        <v>120</v>
      </c>
      <c r="AE1065" s="37"/>
      <c r="AF1065" s="35" t="s">
        <v>1535</v>
      </c>
      <c r="AG1065" s="35" t="s">
        <v>1446</v>
      </c>
      <c r="AH1065" s="58" t="s">
        <v>1619</v>
      </c>
      <c r="AI1065" s="36" t="s">
        <v>1536</v>
      </c>
    </row>
    <row r="1066" spans="1:35" s="43" customFormat="1" ht="42.75" customHeight="1" x14ac:dyDescent="0.25">
      <c r="A1066" s="41" t="s">
        <v>83</v>
      </c>
      <c r="B1066" s="54" t="s">
        <v>226</v>
      </c>
      <c r="C1066" s="55" t="s">
        <v>227</v>
      </c>
      <c r="D1066" s="37"/>
      <c r="E1066" s="61" t="s">
        <v>1680</v>
      </c>
      <c r="F1066" s="37"/>
      <c r="G1066" s="56" t="s">
        <v>1617</v>
      </c>
      <c r="H1066" s="56" t="s">
        <v>1618</v>
      </c>
      <c r="I1066" s="36" t="s">
        <v>384</v>
      </c>
      <c r="J1066" s="37"/>
      <c r="K1066" s="37"/>
      <c r="L1066" s="37">
        <v>30</v>
      </c>
      <c r="M1066" s="37"/>
      <c r="N1066" s="37"/>
      <c r="O1066" s="37"/>
      <c r="P1066" s="37"/>
      <c r="Q1066" s="37"/>
      <c r="R1066" s="37"/>
      <c r="S1066" s="37"/>
      <c r="T1066" s="37"/>
      <c r="U1066" s="37"/>
      <c r="V1066" s="37"/>
      <c r="W1066" s="37">
        <v>30</v>
      </c>
      <c r="X1066" s="37"/>
      <c r="Y1066" s="57">
        <f t="shared" si="67"/>
        <v>15.414333333333333</v>
      </c>
      <c r="Z1066" s="38">
        <v>462.43</v>
      </c>
      <c r="AA1066" s="37"/>
      <c r="AB1066" s="32" t="s">
        <v>84</v>
      </c>
      <c r="AC1066" s="37" t="s">
        <v>142</v>
      </c>
      <c r="AD1066" s="36" t="s">
        <v>120</v>
      </c>
      <c r="AE1066" s="37"/>
      <c r="AF1066" s="35" t="s">
        <v>1535</v>
      </c>
      <c r="AG1066" s="35" t="s">
        <v>1446</v>
      </c>
      <c r="AH1066" s="58" t="s">
        <v>1619</v>
      </c>
      <c r="AI1066" s="36" t="s">
        <v>1536</v>
      </c>
    </row>
    <row r="1067" spans="1:35" s="43" customFormat="1" ht="42.75" customHeight="1" x14ac:dyDescent="0.25">
      <c r="A1067" s="41" t="s">
        <v>83</v>
      </c>
      <c r="B1067" s="54" t="s">
        <v>226</v>
      </c>
      <c r="C1067" s="55" t="s">
        <v>227</v>
      </c>
      <c r="D1067" s="37"/>
      <c r="E1067" s="61" t="s">
        <v>1681</v>
      </c>
      <c r="F1067" s="37"/>
      <c r="G1067" s="56" t="s">
        <v>1617</v>
      </c>
      <c r="H1067" s="56" t="s">
        <v>1618</v>
      </c>
      <c r="I1067" s="36" t="s">
        <v>384</v>
      </c>
      <c r="J1067" s="37"/>
      <c r="K1067" s="37"/>
      <c r="L1067" s="37">
        <v>60</v>
      </c>
      <c r="M1067" s="37"/>
      <c r="N1067" s="37"/>
      <c r="O1067" s="37"/>
      <c r="P1067" s="37"/>
      <c r="Q1067" s="37"/>
      <c r="R1067" s="37"/>
      <c r="S1067" s="37"/>
      <c r="T1067" s="37"/>
      <c r="U1067" s="37"/>
      <c r="V1067" s="37"/>
      <c r="W1067" s="37">
        <v>50</v>
      </c>
      <c r="X1067" s="37"/>
      <c r="Y1067" s="57">
        <f t="shared" si="67"/>
        <v>147.74200000000002</v>
      </c>
      <c r="Z1067" s="38">
        <v>7387.1</v>
      </c>
      <c r="AA1067" s="37"/>
      <c r="AB1067" s="32" t="s">
        <v>84</v>
      </c>
      <c r="AC1067" s="37" t="s">
        <v>142</v>
      </c>
      <c r="AD1067" s="36" t="s">
        <v>120</v>
      </c>
      <c r="AE1067" s="37"/>
      <c r="AF1067" s="35" t="s">
        <v>1535</v>
      </c>
      <c r="AG1067" s="35" t="s">
        <v>1446</v>
      </c>
      <c r="AH1067" s="58" t="s">
        <v>1619</v>
      </c>
      <c r="AI1067" s="36" t="s">
        <v>1536</v>
      </c>
    </row>
    <row r="1068" spans="1:35" s="43" customFormat="1" ht="42.75" customHeight="1" x14ac:dyDescent="0.25">
      <c r="A1068" s="41" t="s">
        <v>83</v>
      </c>
      <c r="B1068" s="54" t="s">
        <v>226</v>
      </c>
      <c r="C1068" s="55" t="s">
        <v>227</v>
      </c>
      <c r="D1068" s="37"/>
      <c r="E1068" s="61" t="s">
        <v>1682</v>
      </c>
      <c r="F1068" s="37"/>
      <c r="G1068" s="56" t="s">
        <v>1617</v>
      </c>
      <c r="H1068" s="56" t="s">
        <v>1618</v>
      </c>
      <c r="I1068" s="36" t="s">
        <v>384</v>
      </c>
      <c r="J1068" s="37"/>
      <c r="K1068" s="37"/>
      <c r="L1068" s="37">
        <v>80</v>
      </c>
      <c r="M1068" s="37"/>
      <c r="N1068" s="37"/>
      <c r="O1068" s="37"/>
      <c r="P1068" s="37"/>
      <c r="Q1068" s="37"/>
      <c r="R1068" s="37"/>
      <c r="S1068" s="37"/>
      <c r="T1068" s="37"/>
      <c r="U1068" s="37"/>
      <c r="V1068" s="37"/>
      <c r="W1068" s="37">
        <v>60</v>
      </c>
      <c r="X1068" s="37"/>
      <c r="Y1068" s="57">
        <f t="shared" si="67"/>
        <v>8.9613333333333323</v>
      </c>
      <c r="Z1068" s="38">
        <v>537.67999999999995</v>
      </c>
      <c r="AA1068" s="37"/>
      <c r="AB1068" s="32" t="s">
        <v>84</v>
      </c>
      <c r="AC1068" s="37" t="s">
        <v>142</v>
      </c>
      <c r="AD1068" s="36" t="s">
        <v>120</v>
      </c>
      <c r="AE1068" s="37"/>
      <c r="AF1068" s="35" t="s">
        <v>1535</v>
      </c>
      <c r="AG1068" s="35" t="s">
        <v>1446</v>
      </c>
      <c r="AH1068" s="58" t="s">
        <v>1619</v>
      </c>
      <c r="AI1068" s="36" t="s">
        <v>1536</v>
      </c>
    </row>
    <row r="1069" spans="1:35" s="43" customFormat="1" ht="42.75" customHeight="1" x14ac:dyDescent="0.25">
      <c r="A1069" s="41" t="s">
        <v>83</v>
      </c>
      <c r="B1069" s="54" t="s">
        <v>226</v>
      </c>
      <c r="C1069" s="55" t="s">
        <v>227</v>
      </c>
      <c r="D1069" s="37"/>
      <c r="E1069" s="61" t="s">
        <v>1683</v>
      </c>
      <c r="F1069" s="37"/>
      <c r="G1069" s="56" t="s">
        <v>1617</v>
      </c>
      <c r="H1069" s="56" t="s">
        <v>1618</v>
      </c>
      <c r="I1069" s="36" t="s">
        <v>384</v>
      </c>
      <c r="J1069" s="37"/>
      <c r="K1069" s="37"/>
      <c r="L1069" s="37">
        <v>10</v>
      </c>
      <c r="M1069" s="37"/>
      <c r="N1069" s="37"/>
      <c r="O1069" s="37"/>
      <c r="P1069" s="37"/>
      <c r="Q1069" s="37"/>
      <c r="R1069" s="37"/>
      <c r="S1069" s="37"/>
      <c r="T1069" s="37"/>
      <c r="U1069" s="37"/>
      <c r="V1069" s="37"/>
      <c r="W1069" s="37">
        <v>10</v>
      </c>
      <c r="X1069" s="37"/>
      <c r="Y1069" s="57">
        <f t="shared" si="67"/>
        <v>18.838999999999999</v>
      </c>
      <c r="Z1069" s="38">
        <v>188.39</v>
      </c>
      <c r="AA1069" s="37"/>
      <c r="AB1069" s="32" t="s">
        <v>84</v>
      </c>
      <c r="AC1069" s="37" t="s">
        <v>142</v>
      </c>
      <c r="AD1069" s="36" t="s">
        <v>120</v>
      </c>
      <c r="AE1069" s="37"/>
      <c r="AF1069" s="35" t="s">
        <v>1535</v>
      </c>
      <c r="AG1069" s="35" t="s">
        <v>1446</v>
      </c>
      <c r="AH1069" s="58" t="s">
        <v>1619</v>
      </c>
      <c r="AI1069" s="36" t="s">
        <v>1536</v>
      </c>
    </row>
    <row r="1070" spans="1:35" s="43" customFormat="1" ht="42.75" customHeight="1" x14ac:dyDescent="0.25">
      <c r="A1070" s="41" t="s">
        <v>83</v>
      </c>
      <c r="B1070" s="54" t="s">
        <v>226</v>
      </c>
      <c r="C1070" s="55" t="s">
        <v>227</v>
      </c>
      <c r="D1070" s="37"/>
      <c r="E1070" s="61" t="s">
        <v>1684</v>
      </c>
      <c r="F1070" s="37"/>
      <c r="G1070" s="56" t="s">
        <v>1617</v>
      </c>
      <c r="H1070" s="56" t="s">
        <v>1618</v>
      </c>
      <c r="I1070" s="36" t="s">
        <v>384</v>
      </c>
      <c r="J1070" s="37"/>
      <c r="K1070" s="37"/>
      <c r="L1070" s="37">
        <v>12</v>
      </c>
      <c r="M1070" s="37"/>
      <c r="N1070" s="37"/>
      <c r="O1070" s="37"/>
      <c r="P1070" s="37"/>
      <c r="Q1070" s="37"/>
      <c r="R1070" s="37"/>
      <c r="S1070" s="37"/>
      <c r="T1070" s="37"/>
      <c r="U1070" s="37"/>
      <c r="V1070" s="37"/>
      <c r="W1070" s="37">
        <v>12</v>
      </c>
      <c r="X1070" s="37"/>
      <c r="Y1070" s="57">
        <f t="shared" si="67"/>
        <v>94.804166666666674</v>
      </c>
      <c r="Z1070" s="38">
        <v>1137.6500000000001</v>
      </c>
      <c r="AA1070" s="37"/>
      <c r="AB1070" s="32" t="s">
        <v>84</v>
      </c>
      <c r="AC1070" s="37" t="s">
        <v>142</v>
      </c>
      <c r="AD1070" s="36" t="s">
        <v>120</v>
      </c>
      <c r="AE1070" s="37"/>
      <c r="AF1070" s="35" t="s">
        <v>1535</v>
      </c>
      <c r="AG1070" s="35" t="s">
        <v>1446</v>
      </c>
      <c r="AH1070" s="58" t="s">
        <v>1619</v>
      </c>
      <c r="AI1070" s="36" t="s">
        <v>1536</v>
      </c>
    </row>
    <row r="1071" spans="1:35" s="43" customFormat="1" ht="42.75" customHeight="1" x14ac:dyDescent="0.25">
      <c r="A1071" s="41" t="s">
        <v>83</v>
      </c>
      <c r="B1071" s="54" t="s">
        <v>226</v>
      </c>
      <c r="C1071" s="55" t="s">
        <v>227</v>
      </c>
      <c r="D1071" s="37"/>
      <c r="E1071" s="61" t="s">
        <v>1685</v>
      </c>
      <c r="F1071" s="37"/>
      <c r="G1071" s="56" t="s">
        <v>1617</v>
      </c>
      <c r="H1071" s="56" t="s">
        <v>1618</v>
      </c>
      <c r="I1071" s="36" t="s">
        <v>384</v>
      </c>
      <c r="J1071" s="37"/>
      <c r="K1071" s="37"/>
      <c r="L1071" s="37">
        <v>20</v>
      </c>
      <c r="M1071" s="37"/>
      <c r="N1071" s="37"/>
      <c r="O1071" s="37"/>
      <c r="P1071" s="37"/>
      <c r="Q1071" s="37"/>
      <c r="R1071" s="37"/>
      <c r="S1071" s="37"/>
      <c r="T1071" s="37"/>
      <c r="U1071" s="37"/>
      <c r="V1071" s="37"/>
      <c r="W1071" s="37">
        <v>20</v>
      </c>
      <c r="X1071" s="37"/>
      <c r="Y1071" s="57">
        <f t="shared" si="67"/>
        <v>178.60499999999999</v>
      </c>
      <c r="Z1071" s="38">
        <v>3572.1</v>
      </c>
      <c r="AA1071" s="37"/>
      <c r="AB1071" s="32" t="s">
        <v>84</v>
      </c>
      <c r="AC1071" s="37" t="s">
        <v>142</v>
      </c>
      <c r="AD1071" s="36" t="s">
        <v>120</v>
      </c>
      <c r="AE1071" s="37"/>
      <c r="AF1071" s="35" t="s">
        <v>1535</v>
      </c>
      <c r="AG1071" s="35" t="s">
        <v>1446</v>
      </c>
      <c r="AH1071" s="58" t="s">
        <v>1619</v>
      </c>
      <c r="AI1071" s="36" t="s">
        <v>1536</v>
      </c>
    </row>
    <row r="1072" spans="1:35" s="43" customFormat="1" ht="42.75" customHeight="1" x14ac:dyDescent="0.25">
      <c r="A1072" s="41" t="s">
        <v>83</v>
      </c>
      <c r="B1072" s="54" t="s">
        <v>226</v>
      </c>
      <c r="C1072" s="55" t="s">
        <v>227</v>
      </c>
      <c r="D1072" s="37"/>
      <c r="E1072" s="61" t="s">
        <v>1279</v>
      </c>
      <c r="F1072" s="37"/>
      <c r="G1072" s="56" t="s">
        <v>1617</v>
      </c>
      <c r="H1072" s="56" t="s">
        <v>1618</v>
      </c>
      <c r="I1072" s="36" t="s">
        <v>384</v>
      </c>
      <c r="J1072" s="37"/>
      <c r="K1072" s="37"/>
      <c r="L1072" s="37">
        <v>20</v>
      </c>
      <c r="M1072" s="37"/>
      <c r="N1072" s="37"/>
      <c r="O1072" s="37"/>
      <c r="P1072" s="37"/>
      <c r="Q1072" s="37"/>
      <c r="R1072" s="37"/>
      <c r="S1072" s="37"/>
      <c r="T1072" s="37"/>
      <c r="U1072" s="37"/>
      <c r="V1072" s="37"/>
      <c r="W1072" s="37">
        <v>20</v>
      </c>
      <c r="X1072" s="37"/>
      <c r="Y1072" s="57">
        <f t="shared" si="67"/>
        <v>365.03000000000003</v>
      </c>
      <c r="Z1072" s="38">
        <v>7300.6</v>
      </c>
      <c r="AA1072" s="37"/>
      <c r="AB1072" s="32" t="s">
        <v>84</v>
      </c>
      <c r="AC1072" s="37" t="s">
        <v>142</v>
      </c>
      <c r="AD1072" s="36" t="s">
        <v>120</v>
      </c>
      <c r="AE1072" s="37"/>
      <c r="AF1072" s="35" t="s">
        <v>1535</v>
      </c>
      <c r="AG1072" s="35" t="s">
        <v>1446</v>
      </c>
      <c r="AH1072" s="58" t="s">
        <v>1619</v>
      </c>
      <c r="AI1072" s="36" t="s">
        <v>1536</v>
      </c>
    </row>
    <row r="1073" spans="1:35" s="43" customFormat="1" ht="42.75" customHeight="1" x14ac:dyDescent="0.25">
      <c r="A1073" s="41" t="s">
        <v>83</v>
      </c>
      <c r="B1073" s="54" t="s">
        <v>226</v>
      </c>
      <c r="C1073" s="55" t="s">
        <v>227</v>
      </c>
      <c r="D1073" s="37"/>
      <c r="E1073" s="61" t="s">
        <v>1686</v>
      </c>
      <c r="F1073" s="37"/>
      <c r="G1073" s="56" t="s">
        <v>1617</v>
      </c>
      <c r="H1073" s="56" t="s">
        <v>1618</v>
      </c>
      <c r="I1073" s="36" t="s">
        <v>384</v>
      </c>
      <c r="J1073" s="37"/>
      <c r="K1073" s="37"/>
      <c r="L1073" s="37">
        <v>600</v>
      </c>
      <c r="M1073" s="37"/>
      <c r="N1073" s="37"/>
      <c r="O1073" s="37"/>
      <c r="P1073" s="37"/>
      <c r="Q1073" s="37"/>
      <c r="R1073" s="37"/>
      <c r="S1073" s="37"/>
      <c r="T1073" s="37"/>
      <c r="U1073" s="37"/>
      <c r="V1073" s="37"/>
      <c r="W1073" s="37">
        <v>600</v>
      </c>
      <c r="X1073" s="37"/>
      <c r="Y1073" s="57">
        <f t="shared" si="67"/>
        <v>28.302833333333336</v>
      </c>
      <c r="Z1073" s="38">
        <v>16981.7</v>
      </c>
      <c r="AA1073" s="37"/>
      <c r="AB1073" s="32" t="s">
        <v>84</v>
      </c>
      <c r="AC1073" s="37" t="s">
        <v>142</v>
      </c>
      <c r="AD1073" s="36" t="s">
        <v>120</v>
      </c>
      <c r="AE1073" s="37"/>
      <c r="AF1073" s="35" t="s">
        <v>1535</v>
      </c>
      <c r="AG1073" s="35" t="s">
        <v>1446</v>
      </c>
      <c r="AH1073" s="58" t="s">
        <v>1619</v>
      </c>
      <c r="AI1073" s="36" t="s">
        <v>1536</v>
      </c>
    </row>
    <row r="1074" spans="1:35" s="43" customFormat="1" ht="42.75" customHeight="1" x14ac:dyDescent="0.25">
      <c r="A1074" s="41" t="s">
        <v>83</v>
      </c>
      <c r="B1074" s="54" t="s">
        <v>226</v>
      </c>
      <c r="C1074" s="55" t="s">
        <v>227</v>
      </c>
      <c r="D1074" s="37"/>
      <c r="E1074" s="61" t="s">
        <v>1687</v>
      </c>
      <c r="F1074" s="37"/>
      <c r="G1074" s="56" t="s">
        <v>1617</v>
      </c>
      <c r="H1074" s="56" t="s">
        <v>1618</v>
      </c>
      <c r="I1074" s="36" t="s">
        <v>384</v>
      </c>
      <c r="J1074" s="37"/>
      <c r="K1074" s="37"/>
      <c r="L1074" s="37">
        <v>2016</v>
      </c>
      <c r="M1074" s="37"/>
      <c r="N1074" s="37"/>
      <c r="O1074" s="37"/>
      <c r="P1074" s="37"/>
      <c r="Q1074" s="37"/>
      <c r="R1074" s="37"/>
      <c r="S1074" s="37"/>
      <c r="T1074" s="37"/>
      <c r="U1074" s="37"/>
      <c r="V1074" s="37"/>
      <c r="W1074" s="37">
        <f t="shared" ref="W1074:W1137" si="68">SUM(K1074:V1074)</f>
        <v>2016</v>
      </c>
      <c r="X1074" s="37"/>
      <c r="Y1074" s="57">
        <v>12.233000000000001</v>
      </c>
      <c r="Z1074" s="38">
        <f t="shared" ref="Z1074:Z1078" si="69">(Y1074*W1074)*1.038</f>
        <v>25598.873664000002</v>
      </c>
      <c r="AA1074" s="37"/>
      <c r="AB1074" s="32" t="s">
        <v>84</v>
      </c>
      <c r="AC1074" s="37" t="s">
        <v>142</v>
      </c>
      <c r="AD1074" s="36" t="s">
        <v>120</v>
      </c>
      <c r="AE1074" s="37"/>
      <c r="AF1074" s="35" t="s">
        <v>1535</v>
      </c>
      <c r="AG1074" s="35" t="s">
        <v>1446</v>
      </c>
      <c r="AH1074" s="58" t="s">
        <v>1619</v>
      </c>
      <c r="AI1074" s="36" t="s">
        <v>1536</v>
      </c>
    </row>
    <row r="1075" spans="1:35" s="43" customFormat="1" ht="42.75" customHeight="1" x14ac:dyDescent="0.25">
      <c r="A1075" s="41" t="s">
        <v>83</v>
      </c>
      <c r="B1075" s="54" t="s">
        <v>226</v>
      </c>
      <c r="C1075" s="55" t="s">
        <v>227</v>
      </c>
      <c r="D1075" s="37"/>
      <c r="E1075" s="61" t="s">
        <v>1688</v>
      </c>
      <c r="F1075" s="37"/>
      <c r="G1075" s="56" t="s">
        <v>1617</v>
      </c>
      <c r="H1075" s="56" t="s">
        <v>1618</v>
      </c>
      <c r="I1075" s="36" t="s">
        <v>384</v>
      </c>
      <c r="J1075" s="37"/>
      <c r="K1075" s="37"/>
      <c r="L1075" s="37">
        <v>25</v>
      </c>
      <c r="M1075" s="37"/>
      <c r="N1075" s="37"/>
      <c r="O1075" s="37"/>
      <c r="P1075" s="37"/>
      <c r="Q1075" s="37"/>
      <c r="R1075" s="37"/>
      <c r="S1075" s="37"/>
      <c r="T1075" s="37"/>
      <c r="U1075" s="37"/>
      <c r="V1075" s="37"/>
      <c r="W1075" s="37">
        <f t="shared" si="68"/>
        <v>25</v>
      </c>
      <c r="X1075" s="37"/>
      <c r="Y1075" s="57">
        <v>39.68</v>
      </c>
      <c r="Z1075" s="38">
        <f t="shared" si="69"/>
        <v>1029.6960000000001</v>
      </c>
      <c r="AA1075" s="37"/>
      <c r="AB1075" s="32" t="s">
        <v>84</v>
      </c>
      <c r="AC1075" s="37" t="s">
        <v>142</v>
      </c>
      <c r="AD1075" s="36" t="s">
        <v>120</v>
      </c>
      <c r="AE1075" s="37"/>
      <c r="AF1075" s="35" t="s">
        <v>1535</v>
      </c>
      <c r="AG1075" s="35" t="s">
        <v>1446</v>
      </c>
      <c r="AH1075" s="58" t="s">
        <v>1619</v>
      </c>
      <c r="AI1075" s="36" t="s">
        <v>1536</v>
      </c>
    </row>
    <row r="1076" spans="1:35" s="43" customFormat="1" ht="42.75" customHeight="1" x14ac:dyDescent="0.25">
      <c r="A1076" s="41" t="s">
        <v>83</v>
      </c>
      <c r="B1076" s="54" t="s">
        <v>226</v>
      </c>
      <c r="C1076" s="55" t="s">
        <v>227</v>
      </c>
      <c r="D1076" s="37"/>
      <c r="E1076" s="61" t="s">
        <v>1689</v>
      </c>
      <c r="F1076" s="37"/>
      <c r="G1076" s="56" t="s">
        <v>1617</v>
      </c>
      <c r="H1076" s="56" t="s">
        <v>1618</v>
      </c>
      <c r="I1076" s="36" t="s">
        <v>384</v>
      </c>
      <c r="J1076" s="37"/>
      <c r="K1076" s="37"/>
      <c r="L1076" s="37">
        <v>5</v>
      </c>
      <c r="M1076" s="37"/>
      <c r="N1076" s="37"/>
      <c r="O1076" s="37"/>
      <c r="P1076" s="37"/>
      <c r="Q1076" s="37"/>
      <c r="R1076" s="37"/>
      <c r="S1076" s="37"/>
      <c r="T1076" s="37"/>
      <c r="U1076" s="37"/>
      <c r="V1076" s="37"/>
      <c r="W1076" s="37">
        <f t="shared" si="68"/>
        <v>5</v>
      </c>
      <c r="X1076" s="37"/>
      <c r="Y1076" s="57">
        <v>1037.0899999999999</v>
      </c>
      <c r="Z1076" s="38">
        <f t="shared" si="69"/>
        <v>5382.4970999999996</v>
      </c>
      <c r="AA1076" s="37"/>
      <c r="AB1076" s="32" t="s">
        <v>84</v>
      </c>
      <c r="AC1076" s="37" t="s">
        <v>142</v>
      </c>
      <c r="AD1076" s="36" t="s">
        <v>120</v>
      </c>
      <c r="AE1076" s="37"/>
      <c r="AF1076" s="35" t="s">
        <v>1535</v>
      </c>
      <c r="AG1076" s="35" t="s">
        <v>1446</v>
      </c>
      <c r="AH1076" s="58" t="s">
        <v>1619</v>
      </c>
      <c r="AI1076" s="36" t="s">
        <v>1536</v>
      </c>
    </row>
    <row r="1077" spans="1:35" s="43" customFormat="1" ht="42.75" customHeight="1" x14ac:dyDescent="0.25">
      <c r="A1077" s="41" t="s">
        <v>83</v>
      </c>
      <c r="B1077" s="54" t="s">
        <v>226</v>
      </c>
      <c r="C1077" s="55" t="s">
        <v>227</v>
      </c>
      <c r="D1077" s="37"/>
      <c r="E1077" s="61" t="s">
        <v>1690</v>
      </c>
      <c r="F1077" s="37"/>
      <c r="G1077" s="56" t="s">
        <v>1617</v>
      </c>
      <c r="H1077" s="56" t="s">
        <v>1618</v>
      </c>
      <c r="I1077" s="36" t="s">
        <v>384</v>
      </c>
      <c r="J1077" s="37"/>
      <c r="K1077" s="37"/>
      <c r="L1077" s="37">
        <v>32</v>
      </c>
      <c r="M1077" s="37"/>
      <c r="N1077" s="37"/>
      <c r="O1077" s="37"/>
      <c r="P1077" s="37"/>
      <c r="Q1077" s="37"/>
      <c r="R1077" s="37"/>
      <c r="S1077" s="37"/>
      <c r="T1077" s="37"/>
      <c r="U1077" s="37"/>
      <c r="V1077" s="37"/>
      <c r="W1077" s="37">
        <f t="shared" si="68"/>
        <v>32</v>
      </c>
      <c r="X1077" s="37"/>
      <c r="Y1077" s="57">
        <v>389.33</v>
      </c>
      <c r="Z1077" s="38">
        <f t="shared" si="69"/>
        <v>12931.985280000001</v>
      </c>
      <c r="AA1077" s="37"/>
      <c r="AB1077" s="32" t="s">
        <v>84</v>
      </c>
      <c r="AC1077" s="37" t="s">
        <v>142</v>
      </c>
      <c r="AD1077" s="36" t="s">
        <v>120</v>
      </c>
      <c r="AE1077" s="37"/>
      <c r="AF1077" s="35" t="s">
        <v>1535</v>
      </c>
      <c r="AG1077" s="35" t="s">
        <v>1446</v>
      </c>
      <c r="AH1077" s="58" t="s">
        <v>1619</v>
      </c>
      <c r="AI1077" s="36" t="s">
        <v>1536</v>
      </c>
    </row>
    <row r="1078" spans="1:35" s="43" customFormat="1" ht="42.75" customHeight="1" x14ac:dyDescent="0.25">
      <c r="A1078" s="41" t="s">
        <v>83</v>
      </c>
      <c r="B1078" s="54" t="s">
        <v>226</v>
      </c>
      <c r="C1078" s="55" t="s">
        <v>227</v>
      </c>
      <c r="D1078" s="37"/>
      <c r="E1078" s="61" t="s">
        <v>1691</v>
      </c>
      <c r="F1078" s="37"/>
      <c r="G1078" s="56" t="s">
        <v>1617</v>
      </c>
      <c r="H1078" s="56" t="s">
        <v>1618</v>
      </c>
      <c r="I1078" s="36" t="s">
        <v>384</v>
      </c>
      <c r="J1078" s="37"/>
      <c r="K1078" s="37"/>
      <c r="L1078" s="37">
        <v>600</v>
      </c>
      <c r="M1078" s="37"/>
      <c r="N1078" s="37"/>
      <c r="O1078" s="37"/>
      <c r="P1078" s="37"/>
      <c r="Q1078" s="37"/>
      <c r="R1078" s="37"/>
      <c r="S1078" s="37"/>
      <c r="T1078" s="37"/>
      <c r="U1078" s="37"/>
      <c r="V1078" s="37"/>
      <c r="W1078" s="37">
        <f t="shared" si="68"/>
        <v>600</v>
      </c>
      <c r="X1078" s="37"/>
      <c r="Y1078" s="57">
        <v>16.71</v>
      </c>
      <c r="Z1078" s="38">
        <f t="shared" si="69"/>
        <v>10406.988000000001</v>
      </c>
      <c r="AA1078" s="37"/>
      <c r="AB1078" s="32" t="s">
        <v>84</v>
      </c>
      <c r="AC1078" s="37" t="s">
        <v>142</v>
      </c>
      <c r="AD1078" s="36" t="s">
        <v>120</v>
      </c>
      <c r="AE1078" s="37"/>
      <c r="AF1078" s="35" t="s">
        <v>1535</v>
      </c>
      <c r="AG1078" s="35" t="s">
        <v>1446</v>
      </c>
      <c r="AH1078" s="58" t="s">
        <v>1619</v>
      </c>
      <c r="AI1078" s="36" t="s">
        <v>1536</v>
      </c>
    </row>
    <row r="1079" spans="1:35" s="43" customFormat="1" ht="42.75" customHeight="1" x14ac:dyDescent="0.25">
      <c r="A1079" s="41" t="s">
        <v>83</v>
      </c>
      <c r="B1079" s="54" t="s">
        <v>226</v>
      </c>
      <c r="C1079" s="55" t="s">
        <v>227</v>
      </c>
      <c r="D1079" s="37"/>
      <c r="E1079" s="61" t="s">
        <v>1692</v>
      </c>
      <c r="F1079" s="37"/>
      <c r="G1079" s="56" t="s">
        <v>1617</v>
      </c>
      <c r="H1079" s="56" t="s">
        <v>1618</v>
      </c>
      <c r="I1079" s="36" t="s">
        <v>384</v>
      </c>
      <c r="J1079" s="37"/>
      <c r="K1079" s="37"/>
      <c r="L1079" s="37">
        <v>100</v>
      </c>
      <c r="M1079" s="37"/>
      <c r="N1079" s="37"/>
      <c r="O1079" s="37"/>
      <c r="P1079" s="37"/>
      <c r="Q1079" s="37"/>
      <c r="R1079" s="37"/>
      <c r="S1079" s="37"/>
      <c r="T1079" s="37"/>
      <c r="U1079" s="37"/>
      <c r="V1079" s="37"/>
      <c r="W1079" s="37">
        <v>50</v>
      </c>
      <c r="X1079" s="37"/>
      <c r="Y1079" s="57">
        <f>Z1079/W1079</f>
        <v>128.30719999999999</v>
      </c>
      <c r="Z1079" s="38">
        <v>6415.36</v>
      </c>
      <c r="AA1079" s="37"/>
      <c r="AB1079" s="32" t="s">
        <v>84</v>
      </c>
      <c r="AC1079" s="37" t="s">
        <v>142</v>
      </c>
      <c r="AD1079" s="36" t="s">
        <v>120</v>
      </c>
      <c r="AE1079" s="37"/>
      <c r="AF1079" s="35" t="s">
        <v>1535</v>
      </c>
      <c r="AG1079" s="35" t="s">
        <v>1446</v>
      </c>
      <c r="AH1079" s="58" t="s">
        <v>1619</v>
      </c>
      <c r="AI1079" s="36" t="s">
        <v>1536</v>
      </c>
    </row>
    <row r="1080" spans="1:35" s="43" customFormat="1" ht="42.75" customHeight="1" x14ac:dyDescent="0.25">
      <c r="A1080" s="41" t="s">
        <v>83</v>
      </c>
      <c r="B1080" s="54" t="s">
        <v>226</v>
      </c>
      <c r="C1080" s="55" t="s">
        <v>227</v>
      </c>
      <c r="D1080" s="37"/>
      <c r="E1080" s="61" t="s">
        <v>1693</v>
      </c>
      <c r="F1080" s="37"/>
      <c r="G1080" s="56" t="s">
        <v>1617</v>
      </c>
      <c r="H1080" s="56" t="s">
        <v>1618</v>
      </c>
      <c r="I1080" s="36" t="s">
        <v>384</v>
      </c>
      <c r="J1080" s="37"/>
      <c r="K1080" s="37"/>
      <c r="L1080" s="37">
        <v>100</v>
      </c>
      <c r="M1080" s="37"/>
      <c r="N1080" s="37"/>
      <c r="O1080" s="37"/>
      <c r="P1080" s="37"/>
      <c r="Q1080" s="37"/>
      <c r="R1080" s="37"/>
      <c r="S1080" s="37"/>
      <c r="T1080" s="37"/>
      <c r="U1080" s="37"/>
      <c r="V1080" s="37"/>
      <c r="W1080" s="37">
        <v>50</v>
      </c>
      <c r="X1080" s="37"/>
      <c r="Y1080" s="57">
        <f t="shared" ref="Y1080:Y1089" si="70">Z1080/W1080</f>
        <v>98.997600000000006</v>
      </c>
      <c r="Z1080" s="38">
        <v>4949.88</v>
      </c>
      <c r="AA1080" s="37"/>
      <c r="AB1080" s="32" t="s">
        <v>84</v>
      </c>
      <c r="AC1080" s="37" t="s">
        <v>142</v>
      </c>
      <c r="AD1080" s="36" t="s">
        <v>120</v>
      </c>
      <c r="AE1080" s="37"/>
      <c r="AF1080" s="35" t="s">
        <v>1535</v>
      </c>
      <c r="AG1080" s="35" t="s">
        <v>1446</v>
      </c>
      <c r="AH1080" s="58" t="s">
        <v>1619</v>
      </c>
      <c r="AI1080" s="36" t="s">
        <v>1536</v>
      </c>
    </row>
    <row r="1081" spans="1:35" s="43" customFormat="1" ht="42.75" customHeight="1" x14ac:dyDescent="0.25">
      <c r="A1081" s="41" t="s">
        <v>83</v>
      </c>
      <c r="B1081" s="54" t="s">
        <v>226</v>
      </c>
      <c r="C1081" s="55" t="s">
        <v>227</v>
      </c>
      <c r="D1081" s="37"/>
      <c r="E1081" s="61" t="s">
        <v>1694</v>
      </c>
      <c r="F1081" s="37"/>
      <c r="G1081" s="56" t="s">
        <v>1617</v>
      </c>
      <c r="H1081" s="56" t="s">
        <v>1618</v>
      </c>
      <c r="I1081" s="36" t="s">
        <v>384</v>
      </c>
      <c r="J1081" s="37"/>
      <c r="K1081" s="37"/>
      <c r="L1081" s="37">
        <v>30</v>
      </c>
      <c r="M1081" s="37"/>
      <c r="N1081" s="37"/>
      <c r="O1081" s="37"/>
      <c r="P1081" s="37"/>
      <c r="Q1081" s="37"/>
      <c r="R1081" s="37"/>
      <c r="S1081" s="37"/>
      <c r="T1081" s="37"/>
      <c r="U1081" s="37"/>
      <c r="V1081" s="37"/>
      <c r="W1081" s="37">
        <v>20</v>
      </c>
      <c r="X1081" s="37"/>
      <c r="Y1081" s="57">
        <f t="shared" si="70"/>
        <v>85.521000000000001</v>
      </c>
      <c r="Z1081" s="38">
        <v>1710.42</v>
      </c>
      <c r="AA1081" s="37"/>
      <c r="AB1081" s="32" t="s">
        <v>84</v>
      </c>
      <c r="AC1081" s="37" t="s">
        <v>142</v>
      </c>
      <c r="AD1081" s="36" t="s">
        <v>120</v>
      </c>
      <c r="AE1081" s="37"/>
      <c r="AF1081" s="35" t="s">
        <v>1535</v>
      </c>
      <c r="AG1081" s="35" t="s">
        <v>1446</v>
      </c>
      <c r="AH1081" s="58" t="s">
        <v>1619</v>
      </c>
      <c r="AI1081" s="36" t="s">
        <v>1536</v>
      </c>
    </row>
    <row r="1082" spans="1:35" s="43" customFormat="1" ht="42.75" customHeight="1" x14ac:dyDescent="0.25">
      <c r="A1082" s="41" t="s">
        <v>83</v>
      </c>
      <c r="B1082" s="54" t="s">
        <v>226</v>
      </c>
      <c r="C1082" s="55" t="s">
        <v>227</v>
      </c>
      <c r="D1082" s="37"/>
      <c r="E1082" s="61" t="s">
        <v>1695</v>
      </c>
      <c r="F1082" s="37"/>
      <c r="G1082" s="56" t="s">
        <v>1617</v>
      </c>
      <c r="H1082" s="56" t="s">
        <v>1618</v>
      </c>
      <c r="I1082" s="36" t="s">
        <v>384</v>
      </c>
      <c r="J1082" s="37"/>
      <c r="K1082" s="37"/>
      <c r="L1082" s="37">
        <v>100</v>
      </c>
      <c r="M1082" s="37"/>
      <c r="N1082" s="37"/>
      <c r="O1082" s="37"/>
      <c r="P1082" s="37"/>
      <c r="Q1082" s="37"/>
      <c r="R1082" s="37"/>
      <c r="S1082" s="37"/>
      <c r="T1082" s="37"/>
      <c r="U1082" s="37"/>
      <c r="V1082" s="37"/>
      <c r="W1082" s="37">
        <v>50</v>
      </c>
      <c r="X1082" s="37"/>
      <c r="Y1082" s="57">
        <f t="shared" si="70"/>
        <v>122.81959999999999</v>
      </c>
      <c r="Z1082" s="38">
        <v>6140.98</v>
      </c>
      <c r="AA1082" s="37"/>
      <c r="AB1082" s="32" t="s">
        <v>84</v>
      </c>
      <c r="AC1082" s="37" t="s">
        <v>142</v>
      </c>
      <c r="AD1082" s="36" t="s">
        <v>120</v>
      </c>
      <c r="AE1082" s="37"/>
      <c r="AF1082" s="35" t="s">
        <v>1535</v>
      </c>
      <c r="AG1082" s="35" t="s">
        <v>1446</v>
      </c>
      <c r="AH1082" s="58" t="s">
        <v>1619</v>
      </c>
      <c r="AI1082" s="36" t="s">
        <v>1536</v>
      </c>
    </row>
    <row r="1083" spans="1:35" s="43" customFormat="1" ht="42.75" customHeight="1" x14ac:dyDescent="0.25">
      <c r="A1083" s="41" t="s">
        <v>83</v>
      </c>
      <c r="B1083" s="54" t="s">
        <v>226</v>
      </c>
      <c r="C1083" s="55" t="s">
        <v>227</v>
      </c>
      <c r="D1083" s="37"/>
      <c r="E1083" s="61" t="s">
        <v>1696</v>
      </c>
      <c r="F1083" s="37"/>
      <c r="G1083" s="56" t="s">
        <v>1617</v>
      </c>
      <c r="H1083" s="56" t="s">
        <v>1618</v>
      </c>
      <c r="I1083" s="36" t="s">
        <v>384</v>
      </c>
      <c r="J1083" s="37"/>
      <c r="K1083" s="37"/>
      <c r="L1083" s="37">
        <v>100</v>
      </c>
      <c r="M1083" s="37"/>
      <c r="N1083" s="37"/>
      <c r="O1083" s="37"/>
      <c r="P1083" s="37"/>
      <c r="Q1083" s="37"/>
      <c r="R1083" s="37"/>
      <c r="S1083" s="37"/>
      <c r="T1083" s="37"/>
      <c r="U1083" s="37"/>
      <c r="V1083" s="37"/>
      <c r="W1083" s="37">
        <v>50</v>
      </c>
      <c r="X1083" s="37"/>
      <c r="Y1083" s="57">
        <f t="shared" si="70"/>
        <v>277.7</v>
      </c>
      <c r="Z1083" s="38">
        <v>13885</v>
      </c>
      <c r="AA1083" s="37"/>
      <c r="AB1083" s="32" t="s">
        <v>84</v>
      </c>
      <c r="AC1083" s="37" t="s">
        <v>142</v>
      </c>
      <c r="AD1083" s="36" t="s">
        <v>120</v>
      </c>
      <c r="AE1083" s="37"/>
      <c r="AF1083" s="35" t="s">
        <v>1535</v>
      </c>
      <c r="AG1083" s="35" t="s">
        <v>1446</v>
      </c>
      <c r="AH1083" s="58" t="s">
        <v>1619</v>
      </c>
      <c r="AI1083" s="36" t="s">
        <v>1536</v>
      </c>
    </row>
    <row r="1084" spans="1:35" s="43" customFormat="1" ht="42.75" customHeight="1" x14ac:dyDescent="0.25">
      <c r="A1084" s="41" t="s">
        <v>83</v>
      </c>
      <c r="B1084" s="54" t="s">
        <v>226</v>
      </c>
      <c r="C1084" s="55" t="s">
        <v>227</v>
      </c>
      <c r="D1084" s="37"/>
      <c r="E1084" s="61" t="s">
        <v>1697</v>
      </c>
      <c r="F1084" s="37"/>
      <c r="G1084" s="56" t="s">
        <v>1617</v>
      </c>
      <c r="H1084" s="56" t="s">
        <v>1618</v>
      </c>
      <c r="I1084" s="36" t="s">
        <v>384</v>
      </c>
      <c r="J1084" s="37"/>
      <c r="K1084" s="37"/>
      <c r="L1084" s="37">
        <v>100</v>
      </c>
      <c r="M1084" s="37"/>
      <c r="N1084" s="37"/>
      <c r="O1084" s="37"/>
      <c r="P1084" s="37"/>
      <c r="Q1084" s="37"/>
      <c r="R1084" s="37"/>
      <c r="S1084" s="37"/>
      <c r="T1084" s="37"/>
      <c r="U1084" s="37"/>
      <c r="V1084" s="37"/>
      <c r="W1084" s="37">
        <v>30</v>
      </c>
      <c r="X1084" s="37"/>
      <c r="Y1084" s="57">
        <f t="shared" si="70"/>
        <v>179.11366666666666</v>
      </c>
      <c r="Z1084" s="38">
        <v>5373.41</v>
      </c>
      <c r="AA1084" s="37"/>
      <c r="AB1084" s="32" t="s">
        <v>84</v>
      </c>
      <c r="AC1084" s="37" t="s">
        <v>142</v>
      </c>
      <c r="AD1084" s="36" t="s">
        <v>120</v>
      </c>
      <c r="AE1084" s="37"/>
      <c r="AF1084" s="35" t="s">
        <v>1535</v>
      </c>
      <c r="AG1084" s="35" t="s">
        <v>1446</v>
      </c>
      <c r="AH1084" s="58" t="s">
        <v>1619</v>
      </c>
      <c r="AI1084" s="36" t="s">
        <v>1536</v>
      </c>
    </row>
    <row r="1085" spans="1:35" s="43" customFormat="1" ht="42.75" customHeight="1" x14ac:dyDescent="0.25">
      <c r="A1085" s="41" t="s">
        <v>83</v>
      </c>
      <c r="B1085" s="54" t="s">
        <v>226</v>
      </c>
      <c r="C1085" s="55" t="s">
        <v>227</v>
      </c>
      <c r="D1085" s="37"/>
      <c r="E1085" s="61" t="s">
        <v>1698</v>
      </c>
      <c r="F1085" s="37"/>
      <c r="G1085" s="56" t="s">
        <v>1617</v>
      </c>
      <c r="H1085" s="56" t="s">
        <v>1618</v>
      </c>
      <c r="I1085" s="36" t="s">
        <v>384</v>
      </c>
      <c r="J1085" s="37"/>
      <c r="K1085" s="37"/>
      <c r="L1085" s="37">
        <v>150</v>
      </c>
      <c r="M1085" s="37"/>
      <c r="N1085" s="37"/>
      <c r="O1085" s="37"/>
      <c r="P1085" s="37"/>
      <c r="Q1085" s="37"/>
      <c r="R1085" s="37"/>
      <c r="S1085" s="37"/>
      <c r="T1085" s="37"/>
      <c r="U1085" s="37"/>
      <c r="V1085" s="37"/>
      <c r="W1085" s="37">
        <v>100</v>
      </c>
      <c r="X1085" s="37"/>
      <c r="Y1085" s="57">
        <f t="shared" si="70"/>
        <v>107.807</v>
      </c>
      <c r="Z1085" s="38">
        <v>10780.7</v>
      </c>
      <c r="AA1085" s="37"/>
      <c r="AB1085" s="32" t="s">
        <v>84</v>
      </c>
      <c r="AC1085" s="37" t="s">
        <v>142</v>
      </c>
      <c r="AD1085" s="36" t="s">
        <v>120</v>
      </c>
      <c r="AE1085" s="37"/>
      <c r="AF1085" s="35" t="s">
        <v>1535</v>
      </c>
      <c r="AG1085" s="35" t="s">
        <v>1446</v>
      </c>
      <c r="AH1085" s="58" t="s">
        <v>1619</v>
      </c>
      <c r="AI1085" s="36" t="s">
        <v>1536</v>
      </c>
    </row>
    <row r="1086" spans="1:35" s="43" customFormat="1" ht="42.75" customHeight="1" x14ac:dyDescent="0.25">
      <c r="A1086" s="41" t="s">
        <v>83</v>
      </c>
      <c r="B1086" s="54" t="s">
        <v>226</v>
      </c>
      <c r="C1086" s="55" t="s">
        <v>227</v>
      </c>
      <c r="D1086" s="37"/>
      <c r="E1086" s="61" t="s">
        <v>1699</v>
      </c>
      <c r="F1086" s="37"/>
      <c r="G1086" s="56" t="s">
        <v>1617</v>
      </c>
      <c r="H1086" s="56" t="s">
        <v>1618</v>
      </c>
      <c r="I1086" s="36" t="s">
        <v>384</v>
      </c>
      <c r="J1086" s="37"/>
      <c r="K1086" s="37"/>
      <c r="L1086" s="37">
        <v>600</v>
      </c>
      <c r="M1086" s="37"/>
      <c r="N1086" s="37"/>
      <c r="O1086" s="37"/>
      <c r="P1086" s="37"/>
      <c r="Q1086" s="37"/>
      <c r="R1086" s="37"/>
      <c r="S1086" s="37"/>
      <c r="T1086" s="37"/>
      <c r="U1086" s="37"/>
      <c r="V1086" s="37"/>
      <c r="W1086" s="37">
        <v>600</v>
      </c>
      <c r="X1086" s="37"/>
      <c r="Y1086" s="57">
        <f t="shared" si="70"/>
        <v>25.811666666666667</v>
      </c>
      <c r="Z1086" s="38">
        <v>15487</v>
      </c>
      <c r="AA1086" s="37"/>
      <c r="AB1086" s="32" t="s">
        <v>84</v>
      </c>
      <c r="AC1086" s="37" t="s">
        <v>142</v>
      </c>
      <c r="AD1086" s="36" t="s">
        <v>120</v>
      </c>
      <c r="AE1086" s="37"/>
      <c r="AF1086" s="35" t="s">
        <v>1535</v>
      </c>
      <c r="AG1086" s="35" t="s">
        <v>1446</v>
      </c>
      <c r="AH1086" s="58" t="s">
        <v>1619</v>
      </c>
      <c r="AI1086" s="36" t="s">
        <v>1536</v>
      </c>
    </row>
    <row r="1087" spans="1:35" s="43" customFormat="1" ht="42.75" customHeight="1" x14ac:dyDescent="0.25">
      <c r="A1087" s="41" t="s">
        <v>83</v>
      </c>
      <c r="B1087" s="54" t="s">
        <v>226</v>
      </c>
      <c r="C1087" s="55" t="s">
        <v>227</v>
      </c>
      <c r="D1087" s="37"/>
      <c r="E1087" s="61" t="s">
        <v>1698</v>
      </c>
      <c r="F1087" s="37"/>
      <c r="G1087" s="56" t="s">
        <v>1617</v>
      </c>
      <c r="H1087" s="56" t="s">
        <v>1618</v>
      </c>
      <c r="I1087" s="36" t="s">
        <v>384</v>
      </c>
      <c r="J1087" s="37"/>
      <c r="K1087" s="37"/>
      <c r="L1087" s="37">
        <v>150</v>
      </c>
      <c r="M1087" s="37"/>
      <c r="N1087" s="37"/>
      <c r="O1087" s="37"/>
      <c r="P1087" s="37"/>
      <c r="Q1087" s="37"/>
      <c r="R1087" s="37"/>
      <c r="S1087" s="37"/>
      <c r="T1087" s="37"/>
      <c r="U1087" s="37"/>
      <c r="V1087" s="37"/>
      <c r="W1087" s="37">
        <v>150</v>
      </c>
      <c r="X1087" s="37"/>
      <c r="Y1087" s="57">
        <f t="shared" si="70"/>
        <v>74.217333333333329</v>
      </c>
      <c r="Z1087" s="38">
        <v>11132.6</v>
      </c>
      <c r="AA1087" s="37"/>
      <c r="AB1087" s="32" t="s">
        <v>84</v>
      </c>
      <c r="AC1087" s="37" t="s">
        <v>142</v>
      </c>
      <c r="AD1087" s="36" t="s">
        <v>120</v>
      </c>
      <c r="AE1087" s="37"/>
      <c r="AF1087" s="35" t="s">
        <v>1535</v>
      </c>
      <c r="AG1087" s="35" t="s">
        <v>1446</v>
      </c>
      <c r="AH1087" s="58" t="s">
        <v>1619</v>
      </c>
      <c r="AI1087" s="36" t="s">
        <v>1536</v>
      </c>
    </row>
    <row r="1088" spans="1:35" s="43" customFormat="1" ht="42.75" customHeight="1" x14ac:dyDescent="0.25">
      <c r="A1088" s="41" t="s">
        <v>83</v>
      </c>
      <c r="B1088" s="54" t="s">
        <v>226</v>
      </c>
      <c r="C1088" s="55" t="s">
        <v>227</v>
      </c>
      <c r="D1088" s="37"/>
      <c r="E1088" s="61" t="s">
        <v>1698</v>
      </c>
      <c r="F1088" s="37"/>
      <c r="G1088" s="56" t="s">
        <v>1617</v>
      </c>
      <c r="H1088" s="56" t="s">
        <v>1618</v>
      </c>
      <c r="I1088" s="36" t="s">
        <v>384</v>
      </c>
      <c r="J1088" s="37"/>
      <c r="K1088" s="37"/>
      <c r="L1088" s="37">
        <v>120</v>
      </c>
      <c r="M1088" s="37"/>
      <c r="N1088" s="37"/>
      <c r="O1088" s="37"/>
      <c r="P1088" s="37"/>
      <c r="Q1088" s="37"/>
      <c r="R1088" s="37"/>
      <c r="S1088" s="37"/>
      <c r="T1088" s="37"/>
      <c r="U1088" s="37"/>
      <c r="V1088" s="37"/>
      <c r="W1088" s="37">
        <v>120</v>
      </c>
      <c r="X1088" s="37"/>
      <c r="Y1088" s="57">
        <f t="shared" si="70"/>
        <v>64.701999999999998</v>
      </c>
      <c r="Z1088" s="38">
        <v>7764.24</v>
      </c>
      <c r="AA1088" s="37"/>
      <c r="AB1088" s="32" t="s">
        <v>84</v>
      </c>
      <c r="AC1088" s="37" t="s">
        <v>142</v>
      </c>
      <c r="AD1088" s="36" t="s">
        <v>120</v>
      </c>
      <c r="AE1088" s="37"/>
      <c r="AF1088" s="35" t="s">
        <v>1535</v>
      </c>
      <c r="AG1088" s="35" t="s">
        <v>1446</v>
      </c>
      <c r="AH1088" s="58" t="s">
        <v>1619</v>
      </c>
      <c r="AI1088" s="36" t="s">
        <v>1536</v>
      </c>
    </row>
    <row r="1089" spans="1:35" s="43" customFormat="1" ht="42.75" customHeight="1" x14ac:dyDescent="0.25">
      <c r="A1089" s="41" t="s">
        <v>83</v>
      </c>
      <c r="B1089" s="54" t="s">
        <v>226</v>
      </c>
      <c r="C1089" s="55" t="s">
        <v>227</v>
      </c>
      <c r="D1089" s="37"/>
      <c r="E1089" s="61" t="s">
        <v>1700</v>
      </c>
      <c r="F1089" s="37"/>
      <c r="G1089" s="56" t="s">
        <v>1617</v>
      </c>
      <c r="H1089" s="56" t="s">
        <v>1618</v>
      </c>
      <c r="I1089" s="36" t="s">
        <v>384</v>
      </c>
      <c r="J1089" s="37"/>
      <c r="K1089" s="37"/>
      <c r="L1089" s="37">
        <v>10</v>
      </c>
      <c r="M1089" s="37"/>
      <c r="N1089" s="37"/>
      <c r="O1089" s="37"/>
      <c r="P1089" s="37"/>
      <c r="Q1089" s="37"/>
      <c r="R1089" s="37"/>
      <c r="S1089" s="37"/>
      <c r="T1089" s="37"/>
      <c r="U1089" s="37"/>
      <c r="V1089" s="37"/>
      <c r="W1089" s="37">
        <v>10</v>
      </c>
      <c r="X1089" s="37"/>
      <c r="Y1089" s="57">
        <f t="shared" si="70"/>
        <v>80.617999999999995</v>
      </c>
      <c r="Z1089" s="38">
        <v>806.18</v>
      </c>
      <c r="AA1089" s="37"/>
      <c r="AB1089" s="32" t="s">
        <v>84</v>
      </c>
      <c r="AC1089" s="37" t="s">
        <v>142</v>
      </c>
      <c r="AD1089" s="36" t="s">
        <v>120</v>
      </c>
      <c r="AE1089" s="37"/>
      <c r="AF1089" s="35" t="s">
        <v>1535</v>
      </c>
      <c r="AG1089" s="35" t="s">
        <v>1446</v>
      </c>
      <c r="AH1089" s="58" t="s">
        <v>1619</v>
      </c>
      <c r="AI1089" s="36" t="s">
        <v>1536</v>
      </c>
    </row>
    <row r="1090" spans="1:35" s="43" customFormat="1" ht="42.75" customHeight="1" x14ac:dyDescent="0.25">
      <c r="A1090" s="41" t="s">
        <v>83</v>
      </c>
      <c r="B1090" s="54" t="s">
        <v>226</v>
      </c>
      <c r="C1090" s="55" t="s">
        <v>227</v>
      </c>
      <c r="D1090" s="37"/>
      <c r="E1090" s="61" t="s">
        <v>1701</v>
      </c>
      <c r="F1090" s="37"/>
      <c r="G1090" s="56" t="s">
        <v>1617</v>
      </c>
      <c r="H1090" s="56" t="s">
        <v>1618</v>
      </c>
      <c r="I1090" s="36" t="s">
        <v>384</v>
      </c>
      <c r="J1090" s="37"/>
      <c r="K1090" s="37"/>
      <c r="L1090" s="37">
        <v>10</v>
      </c>
      <c r="M1090" s="37"/>
      <c r="N1090" s="37"/>
      <c r="O1090" s="37"/>
      <c r="P1090" s="37"/>
      <c r="Q1090" s="37"/>
      <c r="R1090" s="37"/>
      <c r="S1090" s="37"/>
      <c r="T1090" s="37"/>
      <c r="U1090" s="37"/>
      <c r="V1090" s="37"/>
      <c r="W1090" s="37">
        <f t="shared" si="68"/>
        <v>10</v>
      </c>
      <c r="X1090" s="37"/>
      <c r="Y1090" s="57">
        <v>37.5</v>
      </c>
      <c r="Z1090" s="38">
        <v>396.09</v>
      </c>
      <c r="AA1090" s="37"/>
      <c r="AB1090" s="32" t="s">
        <v>84</v>
      </c>
      <c r="AC1090" s="37" t="s">
        <v>142</v>
      </c>
      <c r="AD1090" s="36" t="s">
        <v>120</v>
      </c>
      <c r="AE1090" s="37"/>
      <c r="AF1090" s="35" t="s">
        <v>1535</v>
      </c>
      <c r="AG1090" s="35" t="s">
        <v>1446</v>
      </c>
      <c r="AH1090" s="58" t="s">
        <v>1619</v>
      </c>
      <c r="AI1090" s="36" t="s">
        <v>1536</v>
      </c>
    </row>
    <row r="1091" spans="1:35" s="43" customFormat="1" ht="42.75" customHeight="1" x14ac:dyDescent="0.25">
      <c r="A1091" s="41" t="s">
        <v>83</v>
      </c>
      <c r="B1091" s="54" t="s">
        <v>226</v>
      </c>
      <c r="C1091" s="55" t="s">
        <v>227</v>
      </c>
      <c r="D1091" s="37"/>
      <c r="E1091" s="61" t="s">
        <v>1702</v>
      </c>
      <c r="F1091" s="37"/>
      <c r="G1091" s="56" t="s">
        <v>1617</v>
      </c>
      <c r="H1091" s="56" t="s">
        <v>1618</v>
      </c>
      <c r="I1091" s="36" t="s">
        <v>384</v>
      </c>
      <c r="J1091" s="37"/>
      <c r="K1091" s="37"/>
      <c r="L1091" s="37">
        <v>10</v>
      </c>
      <c r="M1091" s="37"/>
      <c r="N1091" s="37"/>
      <c r="O1091" s="37"/>
      <c r="P1091" s="37"/>
      <c r="Q1091" s="37"/>
      <c r="R1091" s="37"/>
      <c r="S1091" s="37"/>
      <c r="T1091" s="37"/>
      <c r="U1091" s="37"/>
      <c r="V1091" s="37"/>
      <c r="W1091" s="37">
        <f t="shared" si="68"/>
        <v>10</v>
      </c>
      <c r="X1091" s="37"/>
      <c r="Y1091" s="57">
        <v>34.659999999999997</v>
      </c>
      <c r="Z1091" s="38">
        <f t="shared" ref="Z1091:Z1154" si="71">(W1091*Y1091)*1.038</f>
        <v>359.77079999999995</v>
      </c>
      <c r="AA1091" s="37"/>
      <c r="AB1091" s="32" t="s">
        <v>84</v>
      </c>
      <c r="AC1091" s="37" t="s">
        <v>142</v>
      </c>
      <c r="AD1091" s="36" t="s">
        <v>120</v>
      </c>
      <c r="AE1091" s="37"/>
      <c r="AF1091" s="35" t="s">
        <v>1535</v>
      </c>
      <c r="AG1091" s="35" t="s">
        <v>1446</v>
      </c>
      <c r="AH1091" s="58" t="s">
        <v>1619</v>
      </c>
      <c r="AI1091" s="36" t="s">
        <v>1536</v>
      </c>
    </row>
    <row r="1092" spans="1:35" s="43" customFormat="1" ht="42.75" customHeight="1" x14ac:dyDescent="0.25">
      <c r="A1092" s="41" t="s">
        <v>83</v>
      </c>
      <c r="B1092" s="54" t="s">
        <v>226</v>
      </c>
      <c r="C1092" s="55" t="s">
        <v>227</v>
      </c>
      <c r="D1092" s="37"/>
      <c r="E1092" s="61" t="s">
        <v>1703</v>
      </c>
      <c r="F1092" s="37"/>
      <c r="G1092" s="56" t="s">
        <v>1617</v>
      </c>
      <c r="H1092" s="56" t="s">
        <v>1618</v>
      </c>
      <c r="I1092" s="36" t="s">
        <v>384</v>
      </c>
      <c r="J1092" s="37"/>
      <c r="K1092" s="37"/>
      <c r="L1092" s="37">
        <v>10</v>
      </c>
      <c r="M1092" s="37"/>
      <c r="N1092" s="37"/>
      <c r="O1092" s="37"/>
      <c r="P1092" s="37"/>
      <c r="Q1092" s="37"/>
      <c r="R1092" s="37"/>
      <c r="S1092" s="37"/>
      <c r="T1092" s="37"/>
      <c r="U1092" s="37"/>
      <c r="V1092" s="37"/>
      <c r="W1092" s="37">
        <f t="shared" si="68"/>
        <v>10</v>
      </c>
      <c r="X1092" s="37"/>
      <c r="Y1092" s="57">
        <v>30.832999999999998</v>
      </c>
      <c r="Z1092" s="38">
        <f t="shared" si="71"/>
        <v>320.04653999999999</v>
      </c>
      <c r="AA1092" s="37"/>
      <c r="AB1092" s="32" t="s">
        <v>84</v>
      </c>
      <c r="AC1092" s="37" t="s">
        <v>142</v>
      </c>
      <c r="AD1092" s="36" t="s">
        <v>120</v>
      </c>
      <c r="AE1092" s="37"/>
      <c r="AF1092" s="35" t="s">
        <v>1535</v>
      </c>
      <c r="AG1092" s="35" t="s">
        <v>1446</v>
      </c>
      <c r="AH1092" s="58" t="s">
        <v>1619</v>
      </c>
      <c r="AI1092" s="36" t="s">
        <v>1536</v>
      </c>
    </row>
    <row r="1093" spans="1:35" s="43" customFormat="1" ht="42.75" customHeight="1" x14ac:dyDescent="0.25">
      <c r="A1093" s="41" t="s">
        <v>83</v>
      </c>
      <c r="B1093" s="54" t="s">
        <v>226</v>
      </c>
      <c r="C1093" s="55" t="s">
        <v>227</v>
      </c>
      <c r="D1093" s="37"/>
      <c r="E1093" s="61" t="s">
        <v>1704</v>
      </c>
      <c r="F1093" s="37"/>
      <c r="G1093" s="56" t="s">
        <v>1617</v>
      </c>
      <c r="H1093" s="56" t="s">
        <v>1618</v>
      </c>
      <c r="I1093" s="36" t="s">
        <v>384</v>
      </c>
      <c r="J1093" s="37"/>
      <c r="K1093" s="37"/>
      <c r="L1093" s="37">
        <v>10</v>
      </c>
      <c r="M1093" s="37"/>
      <c r="N1093" s="37"/>
      <c r="O1093" s="37"/>
      <c r="P1093" s="37"/>
      <c r="Q1093" s="37"/>
      <c r="R1093" s="37"/>
      <c r="S1093" s="37"/>
      <c r="T1093" s="37"/>
      <c r="U1093" s="37"/>
      <c r="V1093" s="37"/>
      <c r="W1093" s="37">
        <f t="shared" si="68"/>
        <v>10</v>
      </c>
      <c r="X1093" s="37"/>
      <c r="Y1093" s="57">
        <v>175.83</v>
      </c>
      <c r="Z1093" s="38">
        <f t="shared" si="71"/>
        <v>1825.1154000000001</v>
      </c>
      <c r="AA1093" s="37"/>
      <c r="AB1093" s="32" t="s">
        <v>84</v>
      </c>
      <c r="AC1093" s="37" t="s">
        <v>142</v>
      </c>
      <c r="AD1093" s="36" t="s">
        <v>120</v>
      </c>
      <c r="AE1093" s="37"/>
      <c r="AF1093" s="35" t="s">
        <v>1535</v>
      </c>
      <c r="AG1093" s="35" t="s">
        <v>1446</v>
      </c>
      <c r="AH1093" s="58" t="s">
        <v>1619</v>
      </c>
      <c r="AI1093" s="36" t="s">
        <v>1536</v>
      </c>
    </row>
    <row r="1094" spans="1:35" s="43" customFormat="1" ht="42.75" customHeight="1" x14ac:dyDescent="0.25">
      <c r="A1094" s="41" t="s">
        <v>83</v>
      </c>
      <c r="B1094" s="54" t="s">
        <v>226</v>
      </c>
      <c r="C1094" s="55" t="s">
        <v>227</v>
      </c>
      <c r="D1094" s="37"/>
      <c r="E1094" s="61" t="s">
        <v>1705</v>
      </c>
      <c r="F1094" s="37"/>
      <c r="G1094" s="56" t="s">
        <v>1617</v>
      </c>
      <c r="H1094" s="56" t="s">
        <v>1618</v>
      </c>
      <c r="I1094" s="36" t="s">
        <v>384</v>
      </c>
      <c r="J1094" s="37"/>
      <c r="K1094" s="37"/>
      <c r="L1094" s="37">
        <v>5</v>
      </c>
      <c r="M1094" s="37"/>
      <c r="N1094" s="37"/>
      <c r="O1094" s="37"/>
      <c r="P1094" s="37"/>
      <c r="Q1094" s="37"/>
      <c r="R1094" s="37"/>
      <c r="S1094" s="37"/>
      <c r="T1094" s="37"/>
      <c r="U1094" s="37"/>
      <c r="V1094" s="37"/>
      <c r="W1094" s="37">
        <f t="shared" si="68"/>
        <v>5</v>
      </c>
      <c r="X1094" s="37"/>
      <c r="Y1094" s="57">
        <v>12.33</v>
      </c>
      <c r="Z1094" s="38">
        <f t="shared" si="71"/>
        <v>63.992699999999999</v>
      </c>
      <c r="AA1094" s="37"/>
      <c r="AB1094" s="32" t="s">
        <v>84</v>
      </c>
      <c r="AC1094" s="37" t="s">
        <v>142</v>
      </c>
      <c r="AD1094" s="36" t="s">
        <v>120</v>
      </c>
      <c r="AE1094" s="37"/>
      <c r="AF1094" s="35" t="s">
        <v>1535</v>
      </c>
      <c r="AG1094" s="35" t="s">
        <v>1446</v>
      </c>
      <c r="AH1094" s="58" t="s">
        <v>1619</v>
      </c>
      <c r="AI1094" s="36" t="s">
        <v>1536</v>
      </c>
    </row>
    <row r="1095" spans="1:35" s="43" customFormat="1" ht="42.75" customHeight="1" x14ac:dyDescent="0.25">
      <c r="A1095" s="41" t="s">
        <v>83</v>
      </c>
      <c r="B1095" s="54" t="s">
        <v>226</v>
      </c>
      <c r="C1095" s="55" t="s">
        <v>227</v>
      </c>
      <c r="D1095" s="37"/>
      <c r="E1095" s="61" t="s">
        <v>1706</v>
      </c>
      <c r="F1095" s="37"/>
      <c r="G1095" s="56" t="s">
        <v>1617</v>
      </c>
      <c r="H1095" s="56" t="s">
        <v>1618</v>
      </c>
      <c r="I1095" s="36" t="s">
        <v>384</v>
      </c>
      <c r="J1095" s="37"/>
      <c r="K1095" s="37"/>
      <c r="L1095" s="37">
        <v>5</v>
      </c>
      <c r="M1095" s="37"/>
      <c r="N1095" s="37"/>
      <c r="O1095" s="37"/>
      <c r="P1095" s="37"/>
      <c r="Q1095" s="37"/>
      <c r="R1095" s="37"/>
      <c r="S1095" s="37"/>
      <c r="T1095" s="37"/>
      <c r="U1095" s="37"/>
      <c r="V1095" s="37"/>
      <c r="W1095" s="37">
        <f t="shared" si="68"/>
        <v>5</v>
      </c>
      <c r="X1095" s="37"/>
      <c r="Y1095" s="57">
        <v>15</v>
      </c>
      <c r="Z1095" s="38">
        <f t="shared" si="71"/>
        <v>77.850000000000009</v>
      </c>
      <c r="AA1095" s="37"/>
      <c r="AB1095" s="32" t="s">
        <v>84</v>
      </c>
      <c r="AC1095" s="37" t="s">
        <v>142</v>
      </c>
      <c r="AD1095" s="36" t="s">
        <v>120</v>
      </c>
      <c r="AE1095" s="37"/>
      <c r="AF1095" s="35" t="s">
        <v>1535</v>
      </c>
      <c r="AG1095" s="35" t="s">
        <v>1446</v>
      </c>
      <c r="AH1095" s="58" t="s">
        <v>1619</v>
      </c>
      <c r="AI1095" s="36" t="s">
        <v>1536</v>
      </c>
    </row>
    <row r="1096" spans="1:35" s="43" customFormat="1" ht="42.75" customHeight="1" x14ac:dyDescent="0.25">
      <c r="A1096" s="41" t="s">
        <v>83</v>
      </c>
      <c r="B1096" s="54" t="s">
        <v>226</v>
      </c>
      <c r="C1096" s="55" t="s">
        <v>227</v>
      </c>
      <c r="D1096" s="37"/>
      <c r="E1096" s="61" t="s">
        <v>1707</v>
      </c>
      <c r="F1096" s="37"/>
      <c r="G1096" s="56" t="s">
        <v>1617</v>
      </c>
      <c r="H1096" s="56" t="s">
        <v>1618</v>
      </c>
      <c r="I1096" s="36" t="s">
        <v>384</v>
      </c>
      <c r="J1096" s="37"/>
      <c r="K1096" s="37"/>
      <c r="L1096" s="37">
        <v>5</v>
      </c>
      <c r="M1096" s="37"/>
      <c r="N1096" s="37"/>
      <c r="O1096" s="37"/>
      <c r="P1096" s="37"/>
      <c r="Q1096" s="37"/>
      <c r="R1096" s="37"/>
      <c r="S1096" s="37"/>
      <c r="T1096" s="37"/>
      <c r="U1096" s="37"/>
      <c r="V1096" s="37"/>
      <c r="W1096" s="37">
        <f t="shared" si="68"/>
        <v>5</v>
      </c>
      <c r="X1096" s="37"/>
      <c r="Y1096" s="57">
        <v>20.5</v>
      </c>
      <c r="Z1096" s="38">
        <f t="shared" si="71"/>
        <v>106.39500000000001</v>
      </c>
      <c r="AA1096" s="37"/>
      <c r="AB1096" s="32" t="s">
        <v>84</v>
      </c>
      <c r="AC1096" s="37" t="s">
        <v>142</v>
      </c>
      <c r="AD1096" s="36" t="s">
        <v>120</v>
      </c>
      <c r="AE1096" s="37"/>
      <c r="AF1096" s="35" t="s">
        <v>1535</v>
      </c>
      <c r="AG1096" s="35" t="s">
        <v>1446</v>
      </c>
      <c r="AH1096" s="58" t="s">
        <v>1619</v>
      </c>
      <c r="AI1096" s="36" t="s">
        <v>1536</v>
      </c>
    </row>
    <row r="1097" spans="1:35" s="43" customFormat="1" ht="42.75" customHeight="1" x14ac:dyDescent="0.25">
      <c r="A1097" s="41" t="s">
        <v>83</v>
      </c>
      <c r="B1097" s="54" t="s">
        <v>226</v>
      </c>
      <c r="C1097" s="55" t="s">
        <v>227</v>
      </c>
      <c r="D1097" s="37"/>
      <c r="E1097" s="61" t="s">
        <v>1708</v>
      </c>
      <c r="F1097" s="37"/>
      <c r="G1097" s="56" t="s">
        <v>1617</v>
      </c>
      <c r="H1097" s="56" t="s">
        <v>1618</v>
      </c>
      <c r="I1097" s="36" t="s">
        <v>384</v>
      </c>
      <c r="J1097" s="37"/>
      <c r="K1097" s="37"/>
      <c r="L1097" s="37">
        <v>5</v>
      </c>
      <c r="M1097" s="37"/>
      <c r="N1097" s="37"/>
      <c r="O1097" s="37"/>
      <c r="P1097" s="37"/>
      <c r="Q1097" s="37"/>
      <c r="R1097" s="37"/>
      <c r="S1097" s="37"/>
      <c r="T1097" s="37"/>
      <c r="U1097" s="37"/>
      <c r="V1097" s="37"/>
      <c r="W1097" s="37">
        <f t="shared" si="68"/>
        <v>5</v>
      </c>
      <c r="X1097" s="37"/>
      <c r="Y1097" s="57">
        <v>23.33</v>
      </c>
      <c r="Z1097" s="38">
        <f t="shared" si="71"/>
        <v>121.08269999999999</v>
      </c>
      <c r="AA1097" s="37"/>
      <c r="AB1097" s="32" t="s">
        <v>84</v>
      </c>
      <c r="AC1097" s="37" t="s">
        <v>142</v>
      </c>
      <c r="AD1097" s="36" t="s">
        <v>120</v>
      </c>
      <c r="AE1097" s="37"/>
      <c r="AF1097" s="35" t="s">
        <v>1535</v>
      </c>
      <c r="AG1097" s="35" t="s">
        <v>1446</v>
      </c>
      <c r="AH1097" s="58" t="s">
        <v>1619</v>
      </c>
      <c r="AI1097" s="36" t="s">
        <v>1536</v>
      </c>
    </row>
    <row r="1098" spans="1:35" s="43" customFormat="1" ht="42.75" customHeight="1" x14ac:dyDescent="0.25">
      <c r="A1098" s="41" t="s">
        <v>83</v>
      </c>
      <c r="B1098" s="54" t="s">
        <v>226</v>
      </c>
      <c r="C1098" s="55" t="s">
        <v>227</v>
      </c>
      <c r="D1098" s="37"/>
      <c r="E1098" s="61" t="s">
        <v>1709</v>
      </c>
      <c r="F1098" s="37"/>
      <c r="G1098" s="56" t="s">
        <v>1617</v>
      </c>
      <c r="H1098" s="56" t="s">
        <v>1618</v>
      </c>
      <c r="I1098" s="36" t="s">
        <v>384</v>
      </c>
      <c r="J1098" s="37"/>
      <c r="K1098" s="37"/>
      <c r="L1098" s="37">
        <v>5</v>
      </c>
      <c r="M1098" s="37"/>
      <c r="N1098" s="37"/>
      <c r="O1098" s="37"/>
      <c r="P1098" s="37"/>
      <c r="Q1098" s="37"/>
      <c r="R1098" s="37"/>
      <c r="S1098" s="37"/>
      <c r="T1098" s="37"/>
      <c r="U1098" s="37"/>
      <c r="V1098" s="37"/>
      <c r="W1098" s="37">
        <f t="shared" si="68"/>
        <v>5</v>
      </c>
      <c r="X1098" s="37"/>
      <c r="Y1098" s="57">
        <v>33.659999999999997</v>
      </c>
      <c r="Z1098" s="38">
        <f t="shared" si="71"/>
        <v>174.69539999999998</v>
      </c>
      <c r="AA1098" s="37"/>
      <c r="AB1098" s="32" t="s">
        <v>84</v>
      </c>
      <c r="AC1098" s="37" t="s">
        <v>142</v>
      </c>
      <c r="AD1098" s="36" t="s">
        <v>120</v>
      </c>
      <c r="AE1098" s="37"/>
      <c r="AF1098" s="35" t="s">
        <v>1535</v>
      </c>
      <c r="AG1098" s="35" t="s">
        <v>1446</v>
      </c>
      <c r="AH1098" s="58" t="s">
        <v>1619</v>
      </c>
      <c r="AI1098" s="36" t="s">
        <v>1536</v>
      </c>
    </row>
    <row r="1099" spans="1:35" s="43" customFormat="1" ht="42.75" customHeight="1" x14ac:dyDescent="0.25">
      <c r="A1099" s="41" t="s">
        <v>83</v>
      </c>
      <c r="B1099" s="54" t="s">
        <v>226</v>
      </c>
      <c r="C1099" s="55" t="s">
        <v>227</v>
      </c>
      <c r="D1099" s="37"/>
      <c r="E1099" s="61" t="s">
        <v>1710</v>
      </c>
      <c r="F1099" s="37"/>
      <c r="G1099" s="56" t="s">
        <v>1617</v>
      </c>
      <c r="H1099" s="56" t="s">
        <v>1618</v>
      </c>
      <c r="I1099" s="36" t="s">
        <v>384</v>
      </c>
      <c r="J1099" s="37"/>
      <c r="K1099" s="37"/>
      <c r="L1099" s="37">
        <v>10</v>
      </c>
      <c r="M1099" s="37"/>
      <c r="N1099" s="37"/>
      <c r="O1099" s="37"/>
      <c r="P1099" s="37"/>
      <c r="Q1099" s="37"/>
      <c r="R1099" s="37"/>
      <c r="S1099" s="37"/>
      <c r="T1099" s="37"/>
      <c r="U1099" s="37"/>
      <c r="V1099" s="37"/>
      <c r="W1099" s="37">
        <f t="shared" si="68"/>
        <v>10</v>
      </c>
      <c r="X1099" s="37"/>
      <c r="Y1099" s="57">
        <v>147.83000000000001</v>
      </c>
      <c r="Z1099" s="38">
        <f t="shared" si="71"/>
        <v>1534.4754000000003</v>
      </c>
      <c r="AA1099" s="37"/>
      <c r="AB1099" s="32" t="s">
        <v>84</v>
      </c>
      <c r="AC1099" s="37" t="s">
        <v>142</v>
      </c>
      <c r="AD1099" s="36" t="s">
        <v>120</v>
      </c>
      <c r="AE1099" s="37"/>
      <c r="AF1099" s="35" t="s">
        <v>1535</v>
      </c>
      <c r="AG1099" s="35" t="s">
        <v>1446</v>
      </c>
      <c r="AH1099" s="58" t="s">
        <v>1619</v>
      </c>
      <c r="AI1099" s="36" t="s">
        <v>1536</v>
      </c>
    </row>
    <row r="1100" spans="1:35" s="43" customFormat="1" ht="42.75" customHeight="1" x14ac:dyDescent="0.25">
      <c r="A1100" s="41" t="s">
        <v>83</v>
      </c>
      <c r="B1100" s="54" t="s">
        <v>226</v>
      </c>
      <c r="C1100" s="55" t="s">
        <v>227</v>
      </c>
      <c r="D1100" s="37"/>
      <c r="E1100" s="61" t="s">
        <v>1711</v>
      </c>
      <c r="F1100" s="37"/>
      <c r="G1100" s="56" t="s">
        <v>1617</v>
      </c>
      <c r="H1100" s="56" t="s">
        <v>1618</v>
      </c>
      <c r="I1100" s="36" t="s">
        <v>384</v>
      </c>
      <c r="J1100" s="37"/>
      <c r="K1100" s="37"/>
      <c r="L1100" s="37">
        <v>10</v>
      </c>
      <c r="M1100" s="37"/>
      <c r="N1100" s="37"/>
      <c r="O1100" s="37"/>
      <c r="P1100" s="37"/>
      <c r="Q1100" s="37"/>
      <c r="R1100" s="37"/>
      <c r="S1100" s="37"/>
      <c r="T1100" s="37"/>
      <c r="U1100" s="37"/>
      <c r="V1100" s="37"/>
      <c r="W1100" s="37">
        <f t="shared" si="68"/>
        <v>10</v>
      </c>
      <c r="X1100" s="37"/>
      <c r="Y1100" s="57">
        <v>102.83</v>
      </c>
      <c r="Z1100" s="38">
        <f t="shared" si="71"/>
        <v>1067.3753999999999</v>
      </c>
      <c r="AA1100" s="37"/>
      <c r="AB1100" s="32" t="s">
        <v>84</v>
      </c>
      <c r="AC1100" s="37" t="s">
        <v>142</v>
      </c>
      <c r="AD1100" s="36" t="s">
        <v>120</v>
      </c>
      <c r="AE1100" s="37"/>
      <c r="AF1100" s="35" t="s">
        <v>1535</v>
      </c>
      <c r="AG1100" s="35" t="s">
        <v>1446</v>
      </c>
      <c r="AH1100" s="58" t="s">
        <v>1619</v>
      </c>
      <c r="AI1100" s="36" t="s">
        <v>1536</v>
      </c>
    </row>
    <row r="1101" spans="1:35" s="43" customFormat="1" ht="42.75" customHeight="1" x14ac:dyDescent="0.25">
      <c r="A1101" s="41" t="s">
        <v>83</v>
      </c>
      <c r="B1101" s="54" t="s">
        <v>226</v>
      </c>
      <c r="C1101" s="55" t="s">
        <v>227</v>
      </c>
      <c r="D1101" s="37"/>
      <c r="E1101" s="61" t="s">
        <v>1712</v>
      </c>
      <c r="F1101" s="37"/>
      <c r="G1101" s="56" t="s">
        <v>1617</v>
      </c>
      <c r="H1101" s="56" t="s">
        <v>1618</v>
      </c>
      <c r="I1101" s="36" t="s">
        <v>384</v>
      </c>
      <c r="J1101" s="37"/>
      <c r="K1101" s="37"/>
      <c r="L1101" s="37">
        <v>5</v>
      </c>
      <c r="M1101" s="37"/>
      <c r="N1101" s="37"/>
      <c r="O1101" s="37"/>
      <c r="P1101" s="37"/>
      <c r="Q1101" s="37"/>
      <c r="R1101" s="37"/>
      <c r="S1101" s="37"/>
      <c r="T1101" s="37"/>
      <c r="U1101" s="37"/>
      <c r="V1101" s="37"/>
      <c r="W1101" s="37">
        <f t="shared" si="68"/>
        <v>5</v>
      </c>
      <c r="X1101" s="37"/>
      <c r="Y1101" s="57">
        <v>68.83</v>
      </c>
      <c r="Z1101" s="38">
        <f t="shared" si="71"/>
        <v>357.22769999999997</v>
      </c>
      <c r="AA1101" s="37"/>
      <c r="AB1101" s="32" t="s">
        <v>84</v>
      </c>
      <c r="AC1101" s="37" t="s">
        <v>142</v>
      </c>
      <c r="AD1101" s="36" t="s">
        <v>120</v>
      </c>
      <c r="AE1101" s="37"/>
      <c r="AF1101" s="35" t="s">
        <v>1535</v>
      </c>
      <c r="AG1101" s="35" t="s">
        <v>1446</v>
      </c>
      <c r="AH1101" s="58" t="s">
        <v>1619</v>
      </c>
      <c r="AI1101" s="36" t="s">
        <v>1536</v>
      </c>
    </row>
    <row r="1102" spans="1:35" s="43" customFormat="1" ht="42.75" customHeight="1" x14ac:dyDescent="0.25">
      <c r="A1102" s="41" t="s">
        <v>83</v>
      </c>
      <c r="B1102" s="54" t="s">
        <v>226</v>
      </c>
      <c r="C1102" s="55" t="s">
        <v>227</v>
      </c>
      <c r="D1102" s="37"/>
      <c r="E1102" s="61" t="s">
        <v>1713</v>
      </c>
      <c r="F1102" s="37"/>
      <c r="G1102" s="56" t="s">
        <v>1617</v>
      </c>
      <c r="H1102" s="56" t="s">
        <v>1618</v>
      </c>
      <c r="I1102" s="36" t="s">
        <v>384</v>
      </c>
      <c r="J1102" s="37"/>
      <c r="K1102" s="37"/>
      <c r="L1102" s="37">
        <v>5</v>
      </c>
      <c r="M1102" s="37"/>
      <c r="N1102" s="37"/>
      <c r="O1102" s="37"/>
      <c r="P1102" s="37"/>
      <c r="Q1102" s="37"/>
      <c r="R1102" s="37"/>
      <c r="S1102" s="37"/>
      <c r="T1102" s="37"/>
      <c r="U1102" s="37"/>
      <c r="V1102" s="37"/>
      <c r="W1102" s="37">
        <f t="shared" si="68"/>
        <v>5</v>
      </c>
      <c r="X1102" s="37"/>
      <c r="Y1102" s="57">
        <v>164.83</v>
      </c>
      <c r="Z1102" s="38">
        <f t="shared" si="71"/>
        <v>855.46770000000015</v>
      </c>
      <c r="AA1102" s="37"/>
      <c r="AB1102" s="32" t="s">
        <v>84</v>
      </c>
      <c r="AC1102" s="37" t="s">
        <v>142</v>
      </c>
      <c r="AD1102" s="36" t="s">
        <v>120</v>
      </c>
      <c r="AE1102" s="37"/>
      <c r="AF1102" s="35" t="s">
        <v>1535</v>
      </c>
      <c r="AG1102" s="35" t="s">
        <v>1446</v>
      </c>
      <c r="AH1102" s="58" t="s">
        <v>1619</v>
      </c>
      <c r="AI1102" s="36" t="s">
        <v>1536</v>
      </c>
    </row>
    <row r="1103" spans="1:35" s="43" customFormat="1" ht="42.75" customHeight="1" x14ac:dyDescent="0.25">
      <c r="A1103" s="41" t="s">
        <v>83</v>
      </c>
      <c r="B1103" s="54" t="s">
        <v>226</v>
      </c>
      <c r="C1103" s="55" t="s">
        <v>227</v>
      </c>
      <c r="D1103" s="37"/>
      <c r="E1103" s="61" t="s">
        <v>1714</v>
      </c>
      <c r="F1103" s="37"/>
      <c r="G1103" s="56" t="s">
        <v>1617</v>
      </c>
      <c r="H1103" s="56" t="s">
        <v>1618</v>
      </c>
      <c r="I1103" s="36" t="s">
        <v>384</v>
      </c>
      <c r="J1103" s="37"/>
      <c r="K1103" s="37"/>
      <c r="L1103" s="37">
        <v>10</v>
      </c>
      <c r="M1103" s="37"/>
      <c r="N1103" s="37"/>
      <c r="O1103" s="37"/>
      <c r="P1103" s="37"/>
      <c r="Q1103" s="37"/>
      <c r="R1103" s="37"/>
      <c r="S1103" s="37"/>
      <c r="T1103" s="37"/>
      <c r="U1103" s="37"/>
      <c r="V1103" s="37"/>
      <c r="W1103" s="37">
        <f t="shared" si="68"/>
        <v>10</v>
      </c>
      <c r="X1103" s="37"/>
      <c r="Y1103" s="57">
        <v>157.83000000000001</v>
      </c>
      <c r="Z1103" s="38">
        <f t="shared" si="71"/>
        <v>1638.2754000000002</v>
      </c>
      <c r="AA1103" s="37"/>
      <c r="AB1103" s="32" t="s">
        <v>84</v>
      </c>
      <c r="AC1103" s="37" t="s">
        <v>142</v>
      </c>
      <c r="AD1103" s="36" t="s">
        <v>120</v>
      </c>
      <c r="AE1103" s="37"/>
      <c r="AF1103" s="35" t="s">
        <v>1535</v>
      </c>
      <c r="AG1103" s="35" t="s">
        <v>1446</v>
      </c>
      <c r="AH1103" s="58" t="s">
        <v>1619</v>
      </c>
      <c r="AI1103" s="36" t="s">
        <v>1536</v>
      </c>
    </row>
    <row r="1104" spans="1:35" s="43" customFormat="1" ht="42.75" customHeight="1" x14ac:dyDescent="0.25">
      <c r="A1104" s="41" t="s">
        <v>83</v>
      </c>
      <c r="B1104" s="54" t="s">
        <v>226</v>
      </c>
      <c r="C1104" s="55" t="s">
        <v>227</v>
      </c>
      <c r="D1104" s="37"/>
      <c r="E1104" s="61" t="s">
        <v>1715</v>
      </c>
      <c r="F1104" s="37"/>
      <c r="G1104" s="56" t="s">
        <v>1617</v>
      </c>
      <c r="H1104" s="56" t="s">
        <v>1618</v>
      </c>
      <c r="I1104" s="36" t="s">
        <v>384</v>
      </c>
      <c r="J1104" s="37"/>
      <c r="K1104" s="37"/>
      <c r="L1104" s="37">
        <v>10</v>
      </c>
      <c r="M1104" s="37"/>
      <c r="N1104" s="37"/>
      <c r="O1104" s="37"/>
      <c r="P1104" s="37"/>
      <c r="Q1104" s="37"/>
      <c r="R1104" s="37"/>
      <c r="S1104" s="37"/>
      <c r="T1104" s="37"/>
      <c r="U1104" s="37"/>
      <c r="V1104" s="37"/>
      <c r="W1104" s="37">
        <f t="shared" si="68"/>
        <v>10</v>
      </c>
      <c r="X1104" s="37"/>
      <c r="Y1104" s="57">
        <v>184.83</v>
      </c>
      <c r="Z1104" s="38">
        <f t="shared" si="71"/>
        <v>1918.5354000000002</v>
      </c>
      <c r="AA1104" s="37"/>
      <c r="AB1104" s="32" t="s">
        <v>84</v>
      </c>
      <c r="AC1104" s="37" t="s">
        <v>142</v>
      </c>
      <c r="AD1104" s="36" t="s">
        <v>120</v>
      </c>
      <c r="AE1104" s="37"/>
      <c r="AF1104" s="35" t="s">
        <v>1535</v>
      </c>
      <c r="AG1104" s="35" t="s">
        <v>1446</v>
      </c>
      <c r="AH1104" s="58" t="s">
        <v>1619</v>
      </c>
      <c r="AI1104" s="36" t="s">
        <v>1536</v>
      </c>
    </row>
    <row r="1105" spans="1:35" s="43" customFormat="1" ht="42.75" customHeight="1" x14ac:dyDescent="0.25">
      <c r="A1105" s="41" t="s">
        <v>83</v>
      </c>
      <c r="B1105" s="54" t="s">
        <v>226</v>
      </c>
      <c r="C1105" s="55" t="s">
        <v>227</v>
      </c>
      <c r="D1105" s="37"/>
      <c r="E1105" s="61" t="s">
        <v>1716</v>
      </c>
      <c r="F1105" s="37"/>
      <c r="G1105" s="56" t="s">
        <v>1617</v>
      </c>
      <c r="H1105" s="56" t="s">
        <v>1618</v>
      </c>
      <c r="I1105" s="36" t="s">
        <v>384</v>
      </c>
      <c r="J1105" s="37"/>
      <c r="K1105" s="37"/>
      <c r="L1105" s="37">
        <v>5</v>
      </c>
      <c r="M1105" s="37"/>
      <c r="N1105" s="37"/>
      <c r="O1105" s="37"/>
      <c r="P1105" s="37"/>
      <c r="Q1105" s="37"/>
      <c r="R1105" s="37"/>
      <c r="S1105" s="37"/>
      <c r="T1105" s="37"/>
      <c r="U1105" s="37"/>
      <c r="V1105" s="37"/>
      <c r="W1105" s="37">
        <f t="shared" si="68"/>
        <v>5</v>
      </c>
      <c r="X1105" s="37"/>
      <c r="Y1105" s="57">
        <v>42.33</v>
      </c>
      <c r="Z1105" s="38">
        <f t="shared" si="71"/>
        <v>219.69269999999997</v>
      </c>
      <c r="AA1105" s="37"/>
      <c r="AB1105" s="32" t="s">
        <v>84</v>
      </c>
      <c r="AC1105" s="37" t="s">
        <v>142</v>
      </c>
      <c r="AD1105" s="36" t="s">
        <v>120</v>
      </c>
      <c r="AE1105" s="37"/>
      <c r="AF1105" s="35" t="s">
        <v>1535</v>
      </c>
      <c r="AG1105" s="35" t="s">
        <v>1446</v>
      </c>
      <c r="AH1105" s="58" t="s">
        <v>1619</v>
      </c>
      <c r="AI1105" s="36" t="s">
        <v>1536</v>
      </c>
    </row>
    <row r="1106" spans="1:35" s="43" customFormat="1" ht="42.75" customHeight="1" x14ac:dyDescent="0.25">
      <c r="A1106" s="41" t="s">
        <v>83</v>
      </c>
      <c r="B1106" s="54" t="s">
        <v>226</v>
      </c>
      <c r="C1106" s="55" t="s">
        <v>227</v>
      </c>
      <c r="D1106" s="37"/>
      <c r="E1106" s="61" t="s">
        <v>1717</v>
      </c>
      <c r="F1106" s="37"/>
      <c r="G1106" s="56" t="s">
        <v>1617</v>
      </c>
      <c r="H1106" s="56" t="s">
        <v>1618</v>
      </c>
      <c r="I1106" s="36" t="s">
        <v>384</v>
      </c>
      <c r="J1106" s="37"/>
      <c r="K1106" s="37"/>
      <c r="L1106" s="37">
        <v>5</v>
      </c>
      <c r="M1106" s="37"/>
      <c r="N1106" s="37"/>
      <c r="O1106" s="37"/>
      <c r="P1106" s="37"/>
      <c r="Q1106" s="37"/>
      <c r="R1106" s="37"/>
      <c r="S1106" s="37"/>
      <c r="T1106" s="37"/>
      <c r="U1106" s="37"/>
      <c r="V1106" s="37"/>
      <c r="W1106" s="37">
        <f t="shared" si="68"/>
        <v>5</v>
      </c>
      <c r="X1106" s="37"/>
      <c r="Y1106" s="57">
        <v>43.66</v>
      </c>
      <c r="Z1106" s="38">
        <f t="shared" si="71"/>
        <v>226.59539999999998</v>
      </c>
      <c r="AA1106" s="37"/>
      <c r="AB1106" s="32" t="s">
        <v>84</v>
      </c>
      <c r="AC1106" s="37" t="s">
        <v>142</v>
      </c>
      <c r="AD1106" s="36" t="s">
        <v>120</v>
      </c>
      <c r="AE1106" s="37"/>
      <c r="AF1106" s="35" t="s">
        <v>1535</v>
      </c>
      <c r="AG1106" s="35" t="s">
        <v>1446</v>
      </c>
      <c r="AH1106" s="58" t="s">
        <v>1619</v>
      </c>
      <c r="AI1106" s="36" t="s">
        <v>1536</v>
      </c>
    </row>
    <row r="1107" spans="1:35" s="43" customFormat="1" ht="42.75" customHeight="1" x14ac:dyDescent="0.25">
      <c r="A1107" s="41" t="s">
        <v>83</v>
      </c>
      <c r="B1107" s="54" t="s">
        <v>226</v>
      </c>
      <c r="C1107" s="55" t="s">
        <v>227</v>
      </c>
      <c r="D1107" s="37"/>
      <c r="E1107" s="61" t="s">
        <v>1718</v>
      </c>
      <c r="F1107" s="37"/>
      <c r="G1107" s="56" t="s">
        <v>1617</v>
      </c>
      <c r="H1107" s="56" t="s">
        <v>1618</v>
      </c>
      <c r="I1107" s="36" t="s">
        <v>384</v>
      </c>
      <c r="J1107" s="37"/>
      <c r="K1107" s="37"/>
      <c r="L1107" s="37">
        <v>15</v>
      </c>
      <c r="M1107" s="37"/>
      <c r="N1107" s="37"/>
      <c r="O1107" s="37"/>
      <c r="P1107" s="37"/>
      <c r="Q1107" s="37"/>
      <c r="R1107" s="37"/>
      <c r="S1107" s="37"/>
      <c r="T1107" s="37"/>
      <c r="U1107" s="37"/>
      <c r="V1107" s="37"/>
      <c r="W1107" s="37">
        <f t="shared" si="68"/>
        <v>15</v>
      </c>
      <c r="X1107" s="37"/>
      <c r="Y1107" s="57">
        <v>268.33</v>
      </c>
      <c r="Z1107" s="38">
        <f t="shared" si="71"/>
        <v>4177.8981000000003</v>
      </c>
      <c r="AA1107" s="37"/>
      <c r="AB1107" s="32" t="s">
        <v>84</v>
      </c>
      <c r="AC1107" s="37" t="s">
        <v>142</v>
      </c>
      <c r="AD1107" s="36" t="s">
        <v>120</v>
      </c>
      <c r="AE1107" s="37"/>
      <c r="AF1107" s="35" t="s">
        <v>1535</v>
      </c>
      <c r="AG1107" s="35" t="s">
        <v>1446</v>
      </c>
      <c r="AH1107" s="58" t="s">
        <v>1619</v>
      </c>
      <c r="AI1107" s="36" t="s">
        <v>1536</v>
      </c>
    </row>
    <row r="1108" spans="1:35" s="43" customFormat="1" ht="42.75" customHeight="1" x14ac:dyDescent="0.25">
      <c r="A1108" s="41" t="s">
        <v>83</v>
      </c>
      <c r="B1108" s="54" t="s">
        <v>226</v>
      </c>
      <c r="C1108" s="55" t="s">
        <v>227</v>
      </c>
      <c r="D1108" s="37"/>
      <c r="E1108" s="61" t="s">
        <v>1719</v>
      </c>
      <c r="F1108" s="37"/>
      <c r="G1108" s="56" t="s">
        <v>1617</v>
      </c>
      <c r="H1108" s="56" t="s">
        <v>1618</v>
      </c>
      <c r="I1108" s="36" t="s">
        <v>384</v>
      </c>
      <c r="J1108" s="37"/>
      <c r="K1108" s="37"/>
      <c r="L1108" s="37">
        <v>10</v>
      </c>
      <c r="M1108" s="37"/>
      <c r="N1108" s="37"/>
      <c r="O1108" s="37"/>
      <c r="P1108" s="37"/>
      <c r="Q1108" s="37"/>
      <c r="R1108" s="37"/>
      <c r="S1108" s="37"/>
      <c r="T1108" s="37"/>
      <c r="U1108" s="37"/>
      <c r="V1108" s="37"/>
      <c r="W1108" s="37">
        <f t="shared" si="68"/>
        <v>10</v>
      </c>
      <c r="X1108" s="37"/>
      <c r="Y1108" s="57">
        <v>286.66000000000003</v>
      </c>
      <c r="Z1108" s="38">
        <f t="shared" si="71"/>
        <v>2975.5308000000005</v>
      </c>
      <c r="AA1108" s="37"/>
      <c r="AB1108" s="32" t="s">
        <v>84</v>
      </c>
      <c r="AC1108" s="37" t="s">
        <v>142</v>
      </c>
      <c r="AD1108" s="36" t="s">
        <v>120</v>
      </c>
      <c r="AE1108" s="37"/>
      <c r="AF1108" s="35" t="s">
        <v>1535</v>
      </c>
      <c r="AG1108" s="35" t="s">
        <v>1446</v>
      </c>
      <c r="AH1108" s="58" t="s">
        <v>1619</v>
      </c>
      <c r="AI1108" s="36" t="s">
        <v>1536</v>
      </c>
    </row>
    <row r="1109" spans="1:35" s="43" customFormat="1" ht="42.75" customHeight="1" x14ac:dyDescent="0.25">
      <c r="A1109" s="41" t="s">
        <v>83</v>
      </c>
      <c r="B1109" s="54" t="s">
        <v>226</v>
      </c>
      <c r="C1109" s="55" t="s">
        <v>227</v>
      </c>
      <c r="D1109" s="37"/>
      <c r="E1109" s="61" t="s">
        <v>1720</v>
      </c>
      <c r="F1109" s="37"/>
      <c r="G1109" s="56" t="s">
        <v>1617</v>
      </c>
      <c r="H1109" s="56" t="s">
        <v>1618</v>
      </c>
      <c r="I1109" s="36" t="s">
        <v>384</v>
      </c>
      <c r="J1109" s="37"/>
      <c r="K1109" s="37"/>
      <c r="L1109" s="37">
        <v>10</v>
      </c>
      <c r="M1109" s="37"/>
      <c r="N1109" s="37"/>
      <c r="O1109" s="37"/>
      <c r="P1109" s="37"/>
      <c r="Q1109" s="37"/>
      <c r="R1109" s="37"/>
      <c r="S1109" s="37"/>
      <c r="T1109" s="37"/>
      <c r="U1109" s="37"/>
      <c r="V1109" s="37"/>
      <c r="W1109" s="37">
        <f t="shared" si="68"/>
        <v>10</v>
      </c>
      <c r="X1109" s="37"/>
      <c r="Y1109" s="57">
        <v>296.16000000000003</v>
      </c>
      <c r="Z1109" s="38">
        <f t="shared" si="71"/>
        <v>3074.1408000000006</v>
      </c>
      <c r="AA1109" s="37"/>
      <c r="AB1109" s="32" t="s">
        <v>84</v>
      </c>
      <c r="AC1109" s="37" t="s">
        <v>142</v>
      </c>
      <c r="AD1109" s="36" t="s">
        <v>120</v>
      </c>
      <c r="AE1109" s="37"/>
      <c r="AF1109" s="35" t="s">
        <v>1535</v>
      </c>
      <c r="AG1109" s="35" t="s">
        <v>1446</v>
      </c>
      <c r="AH1109" s="58" t="s">
        <v>1619</v>
      </c>
      <c r="AI1109" s="36" t="s">
        <v>1536</v>
      </c>
    </row>
    <row r="1110" spans="1:35" s="43" customFormat="1" ht="42.75" customHeight="1" x14ac:dyDescent="0.25">
      <c r="A1110" s="41" t="s">
        <v>83</v>
      </c>
      <c r="B1110" s="54" t="s">
        <v>226</v>
      </c>
      <c r="C1110" s="55" t="s">
        <v>227</v>
      </c>
      <c r="D1110" s="37"/>
      <c r="E1110" s="61" t="s">
        <v>1721</v>
      </c>
      <c r="F1110" s="37"/>
      <c r="G1110" s="56" t="s">
        <v>1617</v>
      </c>
      <c r="H1110" s="56" t="s">
        <v>1618</v>
      </c>
      <c r="I1110" s="36" t="s">
        <v>384</v>
      </c>
      <c r="J1110" s="37"/>
      <c r="K1110" s="37"/>
      <c r="L1110" s="37">
        <v>5</v>
      </c>
      <c r="M1110" s="37"/>
      <c r="N1110" s="37"/>
      <c r="O1110" s="37"/>
      <c r="P1110" s="37"/>
      <c r="Q1110" s="37"/>
      <c r="R1110" s="37"/>
      <c r="S1110" s="37"/>
      <c r="T1110" s="37"/>
      <c r="U1110" s="37"/>
      <c r="V1110" s="37"/>
      <c r="W1110" s="37">
        <f t="shared" si="68"/>
        <v>5</v>
      </c>
      <c r="X1110" s="37"/>
      <c r="Y1110" s="57">
        <v>876</v>
      </c>
      <c r="Z1110" s="38">
        <f t="shared" si="71"/>
        <v>4546.4400000000005</v>
      </c>
      <c r="AA1110" s="37"/>
      <c r="AB1110" s="32" t="s">
        <v>84</v>
      </c>
      <c r="AC1110" s="37" t="s">
        <v>142</v>
      </c>
      <c r="AD1110" s="36" t="s">
        <v>120</v>
      </c>
      <c r="AE1110" s="37"/>
      <c r="AF1110" s="35" t="s">
        <v>1535</v>
      </c>
      <c r="AG1110" s="35" t="s">
        <v>1446</v>
      </c>
      <c r="AH1110" s="58" t="s">
        <v>1619</v>
      </c>
      <c r="AI1110" s="36" t="s">
        <v>1536</v>
      </c>
    </row>
    <row r="1111" spans="1:35" s="43" customFormat="1" ht="42.75" customHeight="1" x14ac:dyDescent="0.25">
      <c r="A1111" s="41" t="s">
        <v>83</v>
      </c>
      <c r="B1111" s="54" t="s">
        <v>226</v>
      </c>
      <c r="C1111" s="55" t="s">
        <v>227</v>
      </c>
      <c r="D1111" s="37"/>
      <c r="E1111" s="61" t="s">
        <v>1722</v>
      </c>
      <c r="F1111" s="37"/>
      <c r="G1111" s="56" t="s">
        <v>1617</v>
      </c>
      <c r="H1111" s="56" t="s">
        <v>1618</v>
      </c>
      <c r="I1111" s="36" t="s">
        <v>384</v>
      </c>
      <c r="J1111" s="37"/>
      <c r="K1111" s="37"/>
      <c r="L1111" s="37">
        <v>5</v>
      </c>
      <c r="M1111" s="37"/>
      <c r="N1111" s="37"/>
      <c r="O1111" s="37"/>
      <c r="P1111" s="37"/>
      <c r="Q1111" s="37"/>
      <c r="R1111" s="37"/>
      <c r="S1111" s="37"/>
      <c r="T1111" s="37"/>
      <c r="U1111" s="37"/>
      <c r="V1111" s="37"/>
      <c r="W1111" s="37">
        <f t="shared" si="68"/>
        <v>5</v>
      </c>
      <c r="X1111" s="37"/>
      <c r="Y1111" s="57">
        <v>111</v>
      </c>
      <c r="Z1111" s="38">
        <f t="shared" si="71"/>
        <v>576.09</v>
      </c>
      <c r="AA1111" s="37"/>
      <c r="AB1111" s="32" t="s">
        <v>84</v>
      </c>
      <c r="AC1111" s="37" t="s">
        <v>142</v>
      </c>
      <c r="AD1111" s="36" t="s">
        <v>120</v>
      </c>
      <c r="AE1111" s="37"/>
      <c r="AF1111" s="35" t="s">
        <v>1535</v>
      </c>
      <c r="AG1111" s="35" t="s">
        <v>1446</v>
      </c>
      <c r="AH1111" s="58" t="s">
        <v>1619</v>
      </c>
      <c r="AI1111" s="36" t="s">
        <v>1536</v>
      </c>
    </row>
    <row r="1112" spans="1:35" s="43" customFormat="1" ht="42.75" customHeight="1" x14ac:dyDescent="0.25">
      <c r="A1112" s="41" t="s">
        <v>83</v>
      </c>
      <c r="B1112" s="54" t="s">
        <v>226</v>
      </c>
      <c r="C1112" s="55" t="s">
        <v>227</v>
      </c>
      <c r="D1112" s="37"/>
      <c r="E1112" s="61" t="s">
        <v>1723</v>
      </c>
      <c r="F1112" s="37"/>
      <c r="G1112" s="56" t="s">
        <v>1617</v>
      </c>
      <c r="H1112" s="56" t="s">
        <v>1618</v>
      </c>
      <c r="I1112" s="36" t="s">
        <v>384</v>
      </c>
      <c r="J1112" s="37"/>
      <c r="K1112" s="37"/>
      <c r="L1112" s="37">
        <v>5</v>
      </c>
      <c r="M1112" s="37"/>
      <c r="N1112" s="37"/>
      <c r="O1112" s="37"/>
      <c r="P1112" s="37"/>
      <c r="Q1112" s="37"/>
      <c r="R1112" s="37"/>
      <c r="S1112" s="37"/>
      <c r="T1112" s="37"/>
      <c r="U1112" s="37"/>
      <c r="V1112" s="37"/>
      <c r="W1112" s="37">
        <f t="shared" si="68"/>
        <v>5</v>
      </c>
      <c r="X1112" s="37"/>
      <c r="Y1112" s="57">
        <v>120.33</v>
      </c>
      <c r="Z1112" s="38">
        <f t="shared" si="71"/>
        <v>624.5127</v>
      </c>
      <c r="AA1112" s="37"/>
      <c r="AB1112" s="32" t="s">
        <v>84</v>
      </c>
      <c r="AC1112" s="37" t="s">
        <v>142</v>
      </c>
      <c r="AD1112" s="36" t="s">
        <v>120</v>
      </c>
      <c r="AE1112" s="37"/>
      <c r="AF1112" s="35" t="s">
        <v>1535</v>
      </c>
      <c r="AG1112" s="35" t="s">
        <v>1446</v>
      </c>
      <c r="AH1112" s="58" t="s">
        <v>1619</v>
      </c>
      <c r="AI1112" s="36" t="s">
        <v>1536</v>
      </c>
    </row>
    <row r="1113" spans="1:35" s="43" customFormat="1" ht="42.75" customHeight="1" x14ac:dyDescent="0.25">
      <c r="A1113" s="41" t="s">
        <v>83</v>
      </c>
      <c r="B1113" s="54" t="s">
        <v>226</v>
      </c>
      <c r="C1113" s="55" t="s">
        <v>227</v>
      </c>
      <c r="D1113" s="37"/>
      <c r="E1113" s="61" t="s">
        <v>1724</v>
      </c>
      <c r="F1113" s="37"/>
      <c r="G1113" s="56" t="s">
        <v>1617</v>
      </c>
      <c r="H1113" s="56" t="s">
        <v>1618</v>
      </c>
      <c r="I1113" s="36" t="s">
        <v>384</v>
      </c>
      <c r="J1113" s="37"/>
      <c r="K1113" s="37"/>
      <c r="L1113" s="37">
        <v>5</v>
      </c>
      <c r="M1113" s="37"/>
      <c r="N1113" s="37"/>
      <c r="O1113" s="37"/>
      <c r="P1113" s="37"/>
      <c r="Q1113" s="37"/>
      <c r="R1113" s="37"/>
      <c r="S1113" s="37"/>
      <c r="T1113" s="37"/>
      <c r="U1113" s="37"/>
      <c r="V1113" s="37"/>
      <c r="W1113" s="37">
        <f t="shared" si="68"/>
        <v>5</v>
      </c>
      <c r="X1113" s="37"/>
      <c r="Y1113" s="57">
        <v>129</v>
      </c>
      <c r="Z1113" s="38">
        <f t="shared" si="71"/>
        <v>669.51</v>
      </c>
      <c r="AA1113" s="37"/>
      <c r="AB1113" s="32" t="s">
        <v>84</v>
      </c>
      <c r="AC1113" s="37" t="s">
        <v>142</v>
      </c>
      <c r="AD1113" s="36" t="s">
        <v>120</v>
      </c>
      <c r="AE1113" s="37"/>
      <c r="AF1113" s="35" t="s">
        <v>1535</v>
      </c>
      <c r="AG1113" s="35" t="s">
        <v>1446</v>
      </c>
      <c r="AH1113" s="58" t="s">
        <v>1619</v>
      </c>
      <c r="AI1113" s="36" t="s">
        <v>1536</v>
      </c>
    </row>
    <row r="1114" spans="1:35" s="43" customFormat="1" ht="42.75" customHeight="1" x14ac:dyDescent="0.25">
      <c r="A1114" s="41" t="s">
        <v>83</v>
      </c>
      <c r="B1114" s="54" t="s">
        <v>226</v>
      </c>
      <c r="C1114" s="55" t="s">
        <v>227</v>
      </c>
      <c r="D1114" s="37"/>
      <c r="E1114" s="61" t="s">
        <v>1725</v>
      </c>
      <c r="F1114" s="37"/>
      <c r="G1114" s="56" t="s">
        <v>1617</v>
      </c>
      <c r="H1114" s="56" t="s">
        <v>1618</v>
      </c>
      <c r="I1114" s="36" t="s">
        <v>384</v>
      </c>
      <c r="J1114" s="37"/>
      <c r="K1114" s="37"/>
      <c r="L1114" s="37">
        <v>10</v>
      </c>
      <c r="M1114" s="37"/>
      <c r="N1114" s="37"/>
      <c r="O1114" s="37"/>
      <c r="P1114" s="37"/>
      <c r="Q1114" s="37"/>
      <c r="R1114" s="37"/>
      <c r="S1114" s="37"/>
      <c r="T1114" s="37"/>
      <c r="U1114" s="37"/>
      <c r="V1114" s="37"/>
      <c r="W1114" s="37">
        <f t="shared" si="68"/>
        <v>10</v>
      </c>
      <c r="X1114" s="37"/>
      <c r="Y1114" s="57">
        <v>42</v>
      </c>
      <c r="Z1114" s="38">
        <f t="shared" si="71"/>
        <v>435.96000000000004</v>
      </c>
      <c r="AA1114" s="37"/>
      <c r="AB1114" s="32" t="s">
        <v>84</v>
      </c>
      <c r="AC1114" s="37" t="s">
        <v>142</v>
      </c>
      <c r="AD1114" s="36" t="s">
        <v>120</v>
      </c>
      <c r="AE1114" s="37"/>
      <c r="AF1114" s="35" t="s">
        <v>1535</v>
      </c>
      <c r="AG1114" s="35" t="s">
        <v>1446</v>
      </c>
      <c r="AH1114" s="58" t="s">
        <v>1619</v>
      </c>
      <c r="AI1114" s="36" t="s">
        <v>1536</v>
      </c>
    </row>
    <row r="1115" spans="1:35" s="43" customFormat="1" ht="42.75" customHeight="1" x14ac:dyDescent="0.25">
      <c r="A1115" s="41" t="s">
        <v>83</v>
      </c>
      <c r="B1115" s="54" t="s">
        <v>226</v>
      </c>
      <c r="C1115" s="55" t="s">
        <v>227</v>
      </c>
      <c r="D1115" s="37"/>
      <c r="E1115" s="61" t="s">
        <v>1726</v>
      </c>
      <c r="F1115" s="37"/>
      <c r="G1115" s="56" t="s">
        <v>1617</v>
      </c>
      <c r="H1115" s="56" t="s">
        <v>1618</v>
      </c>
      <c r="I1115" s="36" t="s">
        <v>384</v>
      </c>
      <c r="J1115" s="37"/>
      <c r="K1115" s="37"/>
      <c r="L1115" s="37">
        <v>1</v>
      </c>
      <c r="M1115" s="37"/>
      <c r="N1115" s="37"/>
      <c r="O1115" s="37"/>
      <c r="P1115" s="37"/>
      <c r="Q1115" s="37"/>
      <c r="R1115" s="37"/>
      <c r="S1115" s="37"/>
      <c r="T1115" s="37"/>
      <c r="U1115" s="37"/>
      <c r="V1115" s="37"/>
      <c r="W1115" s="37">
        <f t="shared" si="68"/>
        <v>1</v>
      </c>
      <c r="X1115" s="37"/>
      <c r="Y1115" s="57">
        <v>54.83</v>
      </c>
      <c r="Z1115" s="38">
        <f t="shared" si="71"/>
        <v>56.913539999999998</v>
      </c>
      <c r="AA1115" s="37"/>
      <c r="AB1115" s="32" t="s">
        <v>84</v>
      </c>
      <c r="AC1115" s="37" t="s">
        <v>142</v>
      </c>
      <c r="AD1115" s="36" t="s">
        <v>120</v>
      </c>
      <c r="AE1115" s="37"/>
      <c r="AF1115" s="35" t="s">
        <v>1535</v>
      </c>
      <c r="AG1115" s="35" t="s">
        <v>1446</v>
      </c>
      <c r="AH1115" s="58" t="s">
        <v>1619</v>
      </c>
      <c r="AI1115" s="36" t="s">
        <v>1536</v>
      </c>
    </row>
    <row r="1116" spans="1:35" s="43" customFormat="1" ht="42.75" customHeight="1" x14ac:dyDescent="0.25">
      <c r="A1116" s="41" t="s">
        <v>83</v>
      </c>
      <c r="B1116" s="54" t="s">
        <v>226</v>
      </c>
      <c r="C1116" s="55" t="s">
        <v>227</v>
      </c>
      <c r="D1116" s="37"/>
      <c r="E1116" s="61" t="s">
        <v>1727</v>
      </c>
      <c r="F1116" s="37"/>
      <c r="G1116" s="56" t="s">
        <v>1617</v>
      </c>
      <c r="H1116" s="56" t="s">
        <v>1618</v>
      </c>
      <c r="I1116" s="36" t="s">
        <v>384</v>
      </c>
      <c r="J1116" s="37"/>
      <c r="K1116" s="37"/>
      <c r="L1116" s="37">
        <v>1</v>
      </c>
      <c r="M1116" s="37"/>
      <c r="N1116" s="37"/>
      <c r="O1116" s="37"/>
      <c r="P1116" s="37"/>
      <c r="Q1116" s="37"/>
      <c r="R1116" s="37"/>
      <c r="S1116" s="37"/>
      <c r="T1116" s="37"/>
      <c r="U1116" s="37"/>
      <c r="V1116" s="37"/>
      <c r="W1116" s="37">
        <f t="shared" si="68"/>
        <v>1</v>
      </c>
      <c r="X1116" s="37"/>
      <c r="Y1116" s="57">
        <v>36</v>
      </c>
      <c r="Z1116" s="38">
        <f t="shared" si="71"/>
        <v>37.368000000000002</v>
      </c>
      <c r="AA1116" s="37"/>
      <c r="AB1116" s="32" t="s">
        <v>84</v>
      </c>
      <c r="AC1116" s="37" t="s">
        <v>142</v>
      </c>
      <c r="AD1116" s="36" t="s">
        <v>120</v>
      </c>
      <c r="AE1116" s="37"/>
      <c r="AF1116" s="35" t="s">
        <v>1535</v>
      </c>
      <c r="AG1116" s="35" t="s">
        <v>1446</v>
      </c>
      <c r="AH1116" s="58" t="s">
        <v>1619</v>
      </c>
      <c r="AI1116" s="36" t="s">
        <v>1536</v>
      </c>
    </row>
    <row r="1117" spans="1:35" s="43" customFormat="1" ht="42.75" customHeight="1" x14ac:dyDescent="0.25">
      <c r="A1117" s="41" t="s">
        <v>83</v>
      </c>
      <c r="B1117" s="54" t="s">
        <v>226</v>
      </c>
      <c r="C1117" s="55" t="s">
        <v>227</v>
      </c>
      <c r="D1117" s="37"/>
      <c r="E1117" s="61" t="s">
        <v>1728</v>
      </c>
      <c r="F1117" s="37"/>
      <c r="G1117" s="56" t="s">
        <v>1617</v>
      </c>
      <c r="H1117" s="56" t="s">
        <v>1618</v>
      </c>
      <c r="I1117" s="36" t="s">
        <v>384</v>
      </c>
      <c r="J1117" s="37"/>
      <c r="K1117" s="37"/>
      <c r="L1117" s="37">
        <v>6</v>
      </c>
      <c r="M1117" s="37"/>
      <c r="N1117" s="37"/>
      <c r="O1117" s="37"/>
      <c r="P1117" s="37"/>
      <c r="Q1117" s="37"/>
      <c r="R1117" s="37"/>
      <c r="S1117" s="37"/>
      <c r="T1117" s="37"/>
      <c r="U1117" s="37"/>
      <c r="V1117" s="37"/>
      <c r="W1117" s="37">
        <f t="shared" si="68"/>
        <v>6</v>
      </c>
      <c r="X1117" s="37"/>
      <c r="Y1117" s="57">
        <v>90.16</v>
      </c>
      <c r="Z1117" s="38">
        <f t="shared" si="71"/>
        <v>561.51648</v>
      </c>
      <c r="AA1117" s="37"/>
      <c r="AB1117" s="32" t="s">
        <v>84</v>
      </c>
      <c r="AC1117" s="37" t="s">
        <v>142</v>
      </c>
      <c r="AD1117" s="36" t="s">
        <v>120</v>
      </c>
      <c r="AE1117" s="37"/>
      <c r="AF1117" s="35" t="s">
        <v>1535</v>
      </c>
      <c r="AG1117" s="35" t="s">
        <v>1446</v>
      </c>
      <c r="AH1117" s="58" t="s">
        <v>1619</v>
      </c>
      <c r="AI1117" s="36" t="s">
        <v>1536</v>
      </c>
    </row>
    <row r="1118" spans="1:35" s="43" customFormat="1" ht="42.75" customHeight="1" x14ac:dyDescent="0.25">
      <c r="A1118" s="41" t="s">
        <v>83</v>
      </c>
      <c r="B1118" s="54" t="s">
        <v>226</v>
      </c>
      <c r="C1118" s="55" t="s">
        <v>227</v>
      </c>
      <c r="D1118" s="37"/>
      <c r="E1118" s="61" t="s">
        <v>1729</v>
      </c>
      <c r="F1118" s="37"/>
      <c r="G1118" s="56" t="s">
        <v>1617</v>
      </c>
      <c r="H1118" s="56" t="s">
        <v>1618</v>
      </c>
      <c r="I1118" s="36" t="s">
        <v>384</v>
      </c>
      <c r="J1118" s="37"/>
      <c r="K1118" s="37"/>
      <c r="L1118" s="37">
        <v>6</v>
      </c>
      <c r="M1118" s="37"/>
      <c r="N1118" s="37"/>
      <c r="O1118" s="37"/>
      <c r="P1118" s="37"/>
      <c r="Q1118" s="37"/>
      <c r="R1118" s="37"/>
      <c r="S1118" s="37"/>
      <c r="T1118" s="37"/>
      <c r="U1118" s="37"/>
      <c r="V1118" s="37"/>
      <c r="W1118" s="37">
        <f t="shared" si="68"/>
        <v>6</v>
      </c>
      <c r="X1118" s="37"/>
      <c r="Y1118" s="57">
        <v>105.83</v>
      </c>
      <c r="Z1118" s="38">
        <f t="shared" si="71"/>
        <v>659.10924</v>
      </c>
      <c r="AA1118" s="37"/>
      <c r="AB1118" s="32" t="s">
        <v>84</v>
      </c>
      <c r="AC1118" s="37" t="s">
        <v>142</v>
      </c>
      <c r="AD1118" s="36" t="s">
        <v>120</v>
      </c>
      <c r="AE1118" s="37"/>
      <c r="AF1118" s="35" t="s">
        <v>1535</v>
      </c>
      <c r="AG1118" s="35" t="s">
        <v>1446</v>
      </c>
      <c r="AH1118" s="58" t="s">
        <v>1619</v>
      </c>
      <c r="AI1118" s="36" t="s">
        <v>1536</v>
      </c>
    </row>
    <row r="1119" spans="1:35" s="43" customFormat="1" ht="42.75" customHeight="1" x14ac:dyDescent="0.25">
      <c r="A1119" s="41" t="s">
        <v>83</v>
      </c>
      <c r="B1119" s="54" t="s">
        <v>226</v>
      </c>
      <c r="C1119" s="55" t="s">
        <v>227</v>
      </c>
      <c r="D1119" s="37"/>
      <c r="E1119" s="61" t="s">
        <v>1730</v>
      </c>
      <c r="F1119" s="37"/>
      <c r="G1119" s="56" t="s">
        <v>1617</v>
      </c>
      <c r="H1119" s="56" t="s">
        <v>1618</v>
      </c>
      <c r="I1119" s="36" t="s">
        <v>384</v>
      </c>
      <c r="J1119" s="37"/>
      <c r="K1119" s="37"/>
      <c r="L1119" s="37">
        <v>6</v>
      </c>
      <c r="M1119" s="37"/>
      <c r="N1119" s="37"/>
      <c r="O1119" s="37"/>
      <c r="P1119" s="37"/>
      <c r="Q1119" s="37"/>
      <c r="R1119" s="37"/>
      <c r="S1119" s="37"/>
      <c r="T1119" s="37"/>
      <c r="U1119" s="37"/>
      <c r="V1119" s="37"/>
      <c r="W1119" s="37">
        <f t="shared" si="68"/>
        <v>6</v>
      </c>
      <c r="X1119" s="37"/>
      <c r="Y1119" s="57">
        <v>132.16</v>
      </c>
      <c r="Z1119" s="38">
        <f t="shared" si="71"/>
        <v>823.09248000000002</v>
      </c>
      <c r="AA1119" s="37"/>
      <c r="AB1119" s="32" t="s">
        <v>84</v>
      </c>
      <c r="AC1119" s="37" t="s">
        <v>142</v>
      </c>
      <c r="AD1119" s="36" t="s">
        <v>120</v>
      </c>
      <c r="AE1119" s="37"/>
      <c r="AF1119" s="35" t="s">
        <v>1535</v>
      </c>
      <c r="AG1119" s="35" t="s">
        <v>1446</v>
      </c>
      <c r="AH1119" s="58" t="s">
        <v>1619</v>
      </c>
      <c r="AI1119" s="36" t="s">
        <v>1536</v>
      </c>
    </row>
    <row r="1120" spans="1:35" s="43" customFormat="1" ht="42.75" customHeight="1" x14ac:dyDescent="0.25">
      <c r="A1120" s="41" t="s">
        <v>83</v>
      </c>
      <c r="B1120" s="54" t="s">
        <v>226</v>
      </c>
      <c r="C1120" s="55" t="s">
        <v>227</v>
      </c>
      <c r="D1120" s="37"/>
      <c r="E1120" s="61" t="s">
        <v>1731</v>
      </c>
      <c r="F1120" s="37"/>
      <c r="G1120" s="56" t="s">
        <v>1617</v>
      </c>
      <c r="H1120" s="56" t="s">
        <v>1618</v>
      </c>
      <c r="I1120" s="36" t="s">
        <v>384</v>
      </c>
      <c r="J1120" s="37"/>
      <c r="K1120" s="37"/>
      <c r="L1120" s="37">
        <v>10</v>
      </c>
      <c r="M1120" s="37"/>
      <c r="N1120" s="37"/>
      <c r="O1120" s="37"/>
      <c r="P1120" s="37"/>
      <c r="Q1120" s="37"/>
      <c r="R1120" s="37"/>
      <c r="S1120" s="37"/>
      <c r="T1120" s="37"/>
      <c r="U1120" s="37"/>
      <c r="V1120" s="37"/>
      <c r="W1120" s="37">
        <f t="shared" si="68"/>
        <v>10</v>
      </c>
      <c r="X1120" s="37"/>
      <c r="Y1120" s="57">
        <v>2.6</v>
      </c>
      <c r="Z1120" s="38">
        <f t="shared" si="71"/>
        <v>26.988</v>
      </c>
      <c r="AA1120" s="37"/>
      <c r="AB1120" s="32" t="s">
        <v>84</v>
      </c>
      <c r="AC1120" s="37" t="s">
        <v>142</v>
      </c>
      <c r="AD1120" s="36" t="s">
        <v>120</v>
      </c>
      <c r="AE1120" s="37"/>
      <c r="AF1120" s="35" t="s">
        <v>1535</v>
      </c>
      <c r="AG1120" s="35" t="s">
        <v>1446</v>
      </c>
      <c r="AH1120" s="58" t="s">
        <v>1619</v>
      </c>
      <c r="AI1120" s="36" t="s">
        <v>1536</v>
      </c>
    </row>
    <row r="1121" spans="1:35" s="43" customFormat="1" ht="42.75" customHeight="1" x14ac:dyDescent="0.25">
      <c r="A1121" s="41" t="s">
        <v>83</v>
      </c>
      <c r="B1121" s="54" t="s">
        <v>226</v>
      </c>
      <c r="C1121" s="55" t="s">
        <v>227</v>
      </c>
      <c r="D1121" s="37"/>
      <c r="E1121" s="61" t="s">
        <v>1732</v>
      </c>
      <c r="F1121" s="37"/>
      <c r="G1121" s="56" t="s">
        <v>1617</v>
      </c>
      <c r="H1121" s="56" t="s">
        <v>1618</v>
      </c>
      <c r="I1121" s="36" t="s">
        <v>384</v>
      </c>
      <c r="J1121" s="37"/>
      <c r="K1121" s="37"/>
      <c r="L1121" s="37">
        <v>10</v>
      </c>
      <c r="M1121" s="37"/>
      <c r="N1121" s="37"/>
      <c r="O1121" s="37"/>
      <c r="P1121" s="37"/>
      <c r="Q1121" s="37"/>
      <c r="R1121" s="37"/>
      <c r="S1121" s="37"/>
      <c r="T1121" s="37"/>
      <c r="U1121" s="37"/>
      <c r="V1121" s="37"/>
      <c r="W1121" s="37">
        <f t="shared" si="68"/>
        <v>10</v>
      </c>
      <c r="X1121" s="37"/>
      <c r="Y1121" s="57">
        <v>2.6</v>
      </c>
      <c r="Z1121" s="38">
        <f t="shared" si="71"/>
        <v>26.988</v>
      </c>
      <c r="AA1121" s="37"/>
      <c r="AB1121" s="32" t="s">
        <v>84</v>
      </c>
      <c r="AC1121" s="37" t="s">
        <v>142</v>
      </c>
      <c r="AD1121" s="36" t="s">
        <v>120</v>
      </c>
      <c r="AE1121" s="37"/>
      <c r="AF1121" s="35" t="s">
        <v>1535</v>
      </c>
      <c r="AG1121" s="35" t="s">
        <v>1446</v>
      </c>
      <c r="AH1121" s="58" t="s">
        <v>1619</v>
      </c>
      <c r="AI1121" s="36" t="s">
        <v>1536</v>
      </c>
    </row>
    <row r="1122" spans="1:35" s="43" customFormat="1" ht="42.75" customHeight="1" x14ac:dyDescent="0.25">
      <c r="A1122" s="41" t="s">
        <v>83</v>
      </c>
      <c r="B1122" s="54" t="s">
        <v>226</v>
      </c>
      <c r="C1122" s="55" t="s">
        <v>227</v>
      </c>
      <c r="D1122" s="37"/>
      <c r="E1122" s="61" t="s">
        <v>1733</v>
      </c>
      <c r="F1122" s="37"/>
      <c r="G1122" s="56" t="s">
        <v>1617</v>
      </c>
      <c r="H1122" s="56" t="s">
        <v>1618</v>
      </c>
      <c r="I1122" s="36" t="s">
        <v>384</v>
      </c>
      <c r="J1122" s="37"/>
      <c r="K1122" s="37"/>
      <c r="L1122" s="37">
        <v>10</v>
      </c>
      <c r="M1122" s="37"/>
      <c r="N1122" s="37"/>
      <c r="O1122" s="37"/>
      <c r="P1122" s="37"/>
      <c r="Q1122" s="37"/>
      <c r="R1122" s="37"/>
      <c r="S1122" s="37"/>
      <c r="T1122" s="37"/>
      <c r="U1122" s="37"/>
      <c r="V1122" s="37"/>
      <c r="W1122" s="37">
        <f t="shared" si="68"/>
        <v>10</v>
      </c>
      <c r="X1122" s="37"/>
      <c r="Y1122" s="57">
        <v>21.66</v>
      </c>
      <c r="Z1122" s="38">
        <f t="shared" si="71"/>
        <v>224.83080000000001</v>
      </c>
      <c r="AA1122" s="37"/>
      <c r="AB1122" s="32" t="s">
        <v>84</v>
      </c>
      <c r="AC1122" s="37" t="s">
        <v>142</v>
      </c>
      <c r="AD1122" s="36" t="s">
        <v>120</v>
      </c>
      <c r="AE1122" s="37"/>
      <c r="AF1122" s="35" t="s">
        <v>1535</v>
      </c>
      <c r="AG1122" s="35" t="s">
        <v>1446</v>
      </c>
      <c r="AH1122" s="58" t="s">
        <v>1619</v>
      </c>
      <c r="AI1122" s="36" t="s">
        <v>1536</v>
      </c>
    </row>
    <row r="1123" spans="1:35" s="43" customFormat="1" ht="42.75" customHeight="1" x14ac:dyDescent="0.25">
      <c r="A1123" s="41" t="s">
        <v>83</v>
      </c>
      <c r="B1123" s="54" t="s">
        <v>226</v>
      </c>
      <c r="C1123" s="55" t="s">
        <v>227</v>
      </c>
      <c r="D1123" s="37"/>
      <c r="E1123" s="61" t="s">
        <v>1734</v>
      </c>
      <c r="F1123" s="37"/>
      <c r="G1123" s="56" t="s">
        <v>1617</v>
      </c>
      <c r="H1123" s="56" t="s">
        <v>1618</v>
      </c>
      <c r="I1123" s="36" t="s">
        <v>384</v>
      </c>
      <c r="J1123" s="37"/>
      <c r="K1123" s="37"/>
      <c r="L1123" s="37">
        <v>10</v>
      </c>
      <c r="M1123" s="37"/>
      <c r="N1123" s="37"/>
      <c r="O1123" s="37"/>
      <c r="P1123" s="37"/>
      <c r="Q1123" s="37"/>
      <c r="R1123" s="37"/>
      <c r="S1123" s="37"/>
      <c r="T1123" s="37"/>
      <c r="U1123" s="37"/>
      <c r="V1123" s="37"/>
      <c r="W1123" s="37">
        <f t="shared" si="68"/>
        <v>10</v>
      </c>
      <c r="X1123" s="37"/>
      <c r="Y1123" s="57">
        <v>38.5</v>
      </c>
      <c r="Z1123" s="38">
        <f t="shared" si="71"/>
        <v>399.63</v>
      </c>
      <c r="AA1123" s="37"/>
      <c r="AB1123" s="32" t="s">
        <v>84</v>
      </c>
      <c r="AC1123" s="37" t="s">
        <v>142</v>
      </c>
      <c r="AD1123" s="36" t="s">
        <v>120</v>
      </c>
      <c r="AE1123" s="37"/>
      <c r="AF1123" s="35" t="s">
        <v>1535</v>
      </c>
      <c r="AG1123" s="35" t="s">
        <v>1446</v>
      </c>
      <c r="AH1123" s="58" t="s">
        <v>1619</v>
      </c>
      <c r="AI1123" s="36" t="s">
        <v>1536</v>
      </c>
    </row>
    <row r="1124" spans="1:35" s="43" customFormat="1" ht="42.75" customHeight="1" x14ac:dyDescent="0.25">
      <c r="A1124" s="41" t="s">
        <v>83</v>
      </c>
      <c r="B1124" s="54" t="s">
        <v>226</v>
      </c>
      <c r="C1124" s="55" t="s">
        <v>227</v>
      </c>
      <c r="D1124" s="37"/>
      <c r="E1124" s="61" t="s">
        <v>1735</v>
      </c>
      <c r="F1124" s="37"/>
      <c r="G1124" s="56" t="s">
        <v>1617</v>
      </c>
      <c r="H1124" s="56" t="s">
        <v>1618</v>
      </c>
      <c r="I1124" s="36" t="s">
        <v>384</v>
      </c>
      <c r="J1124" s="37"/>
      <c r="K1124" s="37"/>
      <c r="L1124" s="37">
        <v>10</v>
      </c>
      <c r="M1124" s="37"/>
      <c r="N1124" s="37"/>
      <c r="O1124" s="37"/>
      <c r="P1124" s="37"/>
      <c r="Q1124" s="37"/>
      <c r="R1124" s="37"/>
      <c r="S1124" s="37"/>
      <c r="T1124" s="37"/>
      <c r="U1124" s="37"/>
      <c r="V1124" s="37"/>
      <c r="W1124" s="37">
        <f t="shared" si="68"/>
        <v>10</v>
      </c>
      <c r="X1124" s="37"/>
      <c r="Y1124" s="57">
        <v>41.16</v>
      </c>
      <c r="Z1124" s="38">
        <f t="shared" si="71"/>
        <v>427.24079999999998</v>
      </c>
      <c r="AA1124" s="37"/>
      <c r="AB1124" s="32" t="s">
        <v>84</v>
      </c>
      <c r="AC1124" s="37" t="s">
        <v>142</v>
      </c>
      <c r="AD1124" s="36" t="s">
        <v>120</v>
      </c>
      <c r="AE1124" s="37"/>
      <c r="AF1124" s="35" t="s">
        <v>1535</v>
      </c>
      <c r="AG1124" s="35" t="s">
        <v>1446</v>
      </c>
      <c r="AH1124" s="58" t="s">
        <v>1619</v>
      </c>
      <c r="AI1124" s="36" t="s">
        <v>1536</v>
      </c>
    </row>
    <row r="1125" spans="1:35" s="43" customFormat="1" ht="42.75" customHeight="1" x14ac:dyDescent="0.25">
      <c r="A1125" s="41" t="s">
        <v>83</v>
      </c>
      <c r="B1125" s="54" t="s">
        <v>226</v>
      </c>
      <c r="C1125" s="55" t="s">
        <v>227</v>
      </c>
      <c r="D1125" s="37"/>
      <c r="E1125" s="61" t="s">
        <v>1736</v>
      </c>
      <c r="F1125" s="37"/>
      <c r="G1125" s="56" t="s">
        <v>1617</v>
      </c>
      <c r="H1125" s="56" t="s">
        <v>1618</v>
      </c>
      <c r="I1125" s="36" t="s">
        <v>384</v>
      </c>
      <c r="J1125" s="37"/>
      <c r="K1125" s="37"/>
      <c r="L1125" s="37">
        <v>10</v>
      </c>
      <c r="M1125" s="37"/>
      <c r="N1125" s="37"/>
      <c r="O1125" s="37"/>
      <c r="P1125" s="37"/>
      <c r="Q1125" s="37"/>
      <c r="R1125" s="37"/>
      <c r="S1125" s="37"/>
      <c r="T1125" s="37"/>
      <c r="U1125" s="37"/>
      <c r="V1125" s="37"/>
      <c r="W1125" s="37">
        <f t="shared" si="68"/>
        <v>10</v>
      </c>
      <c r="X1125" s="37"/>
      <c r="Y1125" s="57">
        <v>320</v>
      </c>
      <c r="Z1125" s="38">
        <f t="shared" si="71"/>
        <v>3321.6</v>
      </c>
      <c r="AA1125" s="37"/>
      <c r="AB1125" s="32" t="s">
        <v>84</v>
      </c>
      <c r="AC1125" s="37" t="s">
        <v>142</v>
      </c>
      <c r="AD1125" s="36" t="s">
        <v>120</v>
      </c>
      <c r="AE1125" s="37"/>
      <c r="AF1125" s="35" t="s">
        <v>1535</v>
      </c>
      <c r="AG1125" s="35" t="s">
        <v>1446</v>
      </c>
      <c r="AH1125" s="58" t="s">
        <v>1619</v>
      </c>
      <c r="AI1125" s="36" t="s">
        <v>1536</v>
      </c>
    </row>
    <row r="1126" spans="1:35" s="43" customFormat="1" ht="42.75" customHeight="1" x14ac:dyDescent="0.25">
      <c r="A1126" s="41" t="s">
        <v>83</v>
      </c>
      <c r="B1126" s="54" t="s">
        <v>226</v>
      </c>
      <c r="C1126" s="55" t="s">
        <v>227</v>
      </c>
      <c r="D1126" s="37"/>
      <c r="E1126" s="61" t="s">
        <v>1737</v>
      </c>
      <c r="F1126" s="37"/>
      <c r="G1126" s="56" t="s">
        <v>1617</v>
      </c>
      <c r="H1126" s="56" t="s">
        <v>1618</v>
      </c>
      <c r="I1126" s="36" t="s">
        <v>384</v>
      </c>
      <c r="J1126" s="37"/>
      <c r="K1126" s="37"/>
      <c r="L1126" s="37">
        <v>5</v>
      </c>
      <c r="M1126" s="37"/>
      <c r="N1126" s="37"/>
      <c r="O1126" s="37"/>
      <c r="P1126" s="37"/>
      <c r="Q1126" s="37"/>
      <c r="R1126" s="37"/>
      <c r="S1126" s="37"/>
      <c r="T1126" s="37"/>
      <c r="U1126" s="37"/>
      <c r="V1126" s="37"/>
      <c r="W1126" s="37">
        <f t="shared" si="68"/>
        <v>5</v>
      </c>
      <c r="X1126" s="37"/>
      <c r="Y1126" s="57">
        <v>219.66</v>
      </c>
      <c r="Z1126" s="38">
        <f t="shared" si="71"/>
        <v>1140.0354</v>
      </c>
      <c r="AA1126" s="37"/>
      <c r="AB1126" s="32" t="s">
        <v>84</v>
      </c>
      <c r="AC1126" s="37" t="s">
        <v>142</v>
      </c>
      <c r="AD1126" s="36" t="s">
        <v>120</v>
      </c>
      <c r="AE1126" s="37"/>
      <c r="AF1126" s="35" t="s">
        <v>1535</v>
      </c>
      <c r="AG1126" s="35" t="s">
        <v>1446</v>
      </c>
      <c r="AH1126" s="58" t="s">
        <v>1619</v>
      </c>
      <c r="AI1126" s="36" t="s">
        <v>1536</v>
      </c>
    </row>
    <row r="1127" spans="1:35" s="43" customFormat="1" ht="42.75" customHeight="1" x14ac:dyDescent="0.25">
      <c r="A1127" s="41" t="s">
        <v>83</v>
      </c>
      <c r="B1127" s="54" t="s">
        <v>226</v>
      </c>
      <c r="C1127" s="55" t="s">
        <v>227</v>
      </c>
      <c r="D1127" s="37"/>
      <c r="E1127" s="61" t="s">
        <v>1738</v>
      </c>
      <c r="F1127" s="37"/>
      <c r="G1127" s="56" t="s">
        <v>1617</v>
      </c>
      <c r="H1127" s="56" t="s">
        <v>1618</v>
      </c>
      <c r="I1127" s="36" t="s">
        <v>384</v>
      </c>
      <c r="J1127" s="37"/>
      <c r="K1127" s="37"/>
      <c r="L1127" s="37">
        <v>10</v>
      </c>
      <c r="M1127" s="37"/>
      <c r="N1127" s="37"/>
      <c r="O1127" s="37"/>
      <c r="P1127" s="37"/>
      <c r="Q1127" s="37"/>
      <c r="R1127" s="37"/>
      <c r="S1127" s="37"/>
      <c r="T1127" s="37"/>
      <c r="U1127" s="37"/>
      <c r="V1127" s="37"/>
      <c r="W1127" s="37">
        <f t="shared" si="68"/>
        <v>10</v>
      </c>
      <c r="X1127" s="37"/>
      <c r="Y1127" s="57">
        <v>203</v>
      </c>
      <c r="Z1127" s="38">
        <f t="shared" si="71"/>
        <v>2107.14</v>
      </c>
      <c r="AA1127" s="37"/>
      <c r="AB1127" s="32" t="s">
        <v>84</v>
      </c>
      <c r="AC1127" s="37" t="s">
        <v>142</v>
      </c>
      <c r="AD1127" s="36" t="s">
        <v>120</v>
      </c>
      <c r="AE1127" s="37"/>
      <c r="AF1127" s="35" t="s">
        <v>1535</v>
      </c>
      <c r="AG1127" s="35" t="s">
        <v>1446</v>
      </c>
      <c r="AH1127" s="58" t="s">
        <v>1619</v>
      </c>
      <c r="AI1127" s="36" t="s">
        <v>1536</v>
      </c>
    </row>
    <row r="1128" spans="1:35" s="43" customFormat="1" ht="42.75" customHeight="1" x14ac:dyDescent="0.25">
      <c r="A1128" s="41" t="s">
        <v>83</v>
      </c>
      <c r="B1128" s="54" t="s">
        <v>226</v>
      </c>
      <c r="C1128" s="55" t="s">
        <v>227</v>
      </c>
      <c r="D1128" s="37"/>
      <c r="E1128" s="61" t="s">
        <v>1739</v>
      </c>
      <c r="F1128" s="37"/>
      <c r="G1128" s="56" t="s">
        <v>1617</v>
      </c>
      <c r="H1128" s="56" t="s">
        <v>1618</v>
      </c>
      <c r="I1128" s="36" t="s">
        <v>384</v>
      </c>
      <c r="J1128" s="37"/>
      <c r="K1128" s="37"/>
      <c r="L1128" s="37">
        <v>5</v>
      </c>
      <c r="M1128" s="37"/>
      <c r="N1128" s="37"/>
      <c r="O1128" s="37"/>
      <c r="P1128" s="37"/>
      <c r="Q1128" s="37"/>
      <c r="R1128" s="37"/>
      <c r="S1128" s="37"/>
      <c r="T1128" s="37"/>
      <c r="U1128" s="37"/>
      <c r="V1128" s="37"/>
      <c r="W1128" s="37">
        <f t="shared" si="68"/>
        <v>5</v>
      </c>
      <c r="X1128" s="37"/>
      <c r="Y1128" s="57">
        <v>327.166</v>
      </c>
      <c r="Z1128" s="38">
        <f t="shared" si="71"/>
        <v>1697.99154</v>
      </c>
      <c r="AA1128" s="37"/>
      <c r="AB1128" s="32" t="s">
        <v>84</v>
      </c>
      <c r="AC1128" s="37" t="s">
        <v>142</v>
      </c>
      <c r="AD1128" s="36" t="s">
        <v>120</v>
      </c>
      <c r="AE1128" s="37"/>
      <c r="AF1128" s="35" t="s">
        <v>1535</v>
      </c>
      <c r="AG1128" s="35" t="s">
        <v>1446</v>
      </c>
      <c r="AH1128" s="58" t="s">
        <v>1619</v>
      </c>
      <c r="AI1128" s="36" t="s">
        <v>1536</v>
      </c>
    </row>
    <row r="1129" spans="1:35" s="43" customFormat="1" ht="42.75" customHeight="1" x14ac:dyDescent="0.25">
      <c r="A1129" s="41" t="s">
        <v>83</v>
      </c>
      <c r="B1129" s="54" t="s">
        <v>226</v>
      </c>
      <c r="C1129" s="55" t="s">
        <v>227</v>
      </c>
      <c r="D1129" s="37"/>
      <c r="E1129" s="61" t="s">
        <v>1740</v>
      </c>
      <c r="F1129" s="37"/>
      <c r="G1129" s="56" t="s">
        <v>1617</v>
      </c>
      <c r="H1129" s="56" t="s">
        <v>1618</v>
      </c>
      <c r="I1129" s="36" t="s">
        <v>384</v>
      </c>
      <c r="J1129" s="37"/>
      <c r="K1129" s="37"/>
      <c r="L1129" s="37">
        <v>5</v>
      </c>
      <c r="M1129" s="37"/>
      <c r="N1129" s="37"/>
      <c r="O1129" s="37"/>
      <c r="P1129" s="37"/>
      <c r="Q1129" s="37"/>
      <c r="R1129" s="37"/>
      <c r="S1129" s="37"/>
      <c r="T1129" s="37"/>
      <c r="U1129" s="37"/>
      <c r="V1129" s="37"/>
      <c r="W1129" s="37">
        <f t="shared" si="68"/>
        <v>5</v>
      </c>
      <c r="X1129" s="37"/>
      <c r="Y1129" s="57">
        <v>164.33</v>
      </c>
      <c r="Z1129" s="38">
        <f t="shared" si="71"/>
        <v>852.87270000000012</v>
      </c>
      <c r="AA1129" s="37"/>
      <c r="AB1129" s="32" t="s">
        <v>84</v>
      </c>
      <c r="AC1129" s="37" t="s">
        <v>142</v>
      </c>
      <c r="AD1129" s="36" t="s">
        <v>120</v>
      </c>
      <c r="AE1129" s="37"/>
      <c r="AF1129" s="35" t="s">
        <v>1535</v>
      </c>
      <c r="AG1129" s="35" t="s">
        <v>1446</v>
      </c>
      <c r="AH1129" s="58" t="s">
        <v>1619</v>
      </c>
      <c r="AI1129" s="36" t="s">
        <v>1536</v>
      </c>
    </row>
    <row r="1130" spans="1:35" s="43" customFormat="1" ht="42.75" customHeight="1" x14ac:dyDescent="0.25">
      <c r="A1130" s="41" t="s">
        <v>83</v>
      </c>
      <c r="B1130" s="54" t="s">
        <v>226</v>
      </c>
      <c r="C1130" s="55" t="s">
        <v>227</v>
      </c>
      <c r="D1130" s="37"/>
      <c r="E1130" s="61" t="s">
        <v>1741</v>
      </c>
      <c r="F1130" s="37"/>
      <c r="G1130" s="56" t="s">
        <v>1617</v>
      </c>
      <c r="H1130" s="56" t="s">
        <v>1618</v>
      </c>
      <c r="I1130" s="36" t="s">
        <v>384</v>
      </c>
      <c r="J1130" s="37"/>
      <c r="K1130" s="37"/>
      <c r="L1130" s="37">
        <v>10</v>
      </c>
      <c r="M1130" s="37"/>
      <c r="N1130" s="37"/>
      <c r="O1130" s="37"/>
      <c r="P1130" s="37"/>
      <c r="Q1130" s="37"/>
      <c r="R1130" s="37"/>
      <c r="S1130" s="37"/>
      <c r="T1130" s="37"/>
      <c r="U1130" s="37"/>
      <c r="V1130" s="37"/>
      <c r="W1130" s="37">
        <f t="shared" si="68"/>
        <v>10</v>
      </c>
      <c r="X1130" s="37"/>
      <c r="Y1130" s="57">
        <v>305.16000000000003</v>
      </c>
      <c r="Z1130" s="38">
        <f t="shared" si="71"/>
        <v>3167.5608000000007</v>
      </c>
      <c r="AA1130" s="37"/>
      <c r="AB1130" s="32" t="s">
        <v>84</v>
      </c>
      <c r="AC1130" s="37" t="s">
        <v>142</v>
      </c>
      <c r="AD1130" s="36" t="s">
        <v>120</v>
      </c>
      <c r="AE1130" s="37"/>
      <c r="AF1130" s="35" t="s">
        <v>1535</v>
      </c>
      <c r="AG1130" s="35" t="s">
        <v>1446</v>
      </c>
      <c r="AH1130" s="58" t="s">
        <v>1619</v>
      </c>
      <c r="AI1130" s="36" t="s">
        <v>1536</v>
      </c>
    </row>
    <row r="1131" spans="1:35" s="43" customFormat="1" ht="42.75" customHeight="1" x14ac:dyDescent="0.25">
      <c r="A1131" s="41" t="s">
        <v>83</v>
      </c>
      <c r="B1131" s="54" t="s">
        <v>226</v>
      </c>
      <c r="C1131" s="55" t="s">
        <v>227</v>
      </c>
      <c r="D1131" s="37"/>
      <c r="E1131" s="61" t="s">
        <v>1742</v>
      </c>
      <c r="F1131" s="37"/>
      <c r="G1131" s="56" t="s">
        <v>1617</v>
      </c>
      <c r="H1131" s="56" t="s">
        <v>1618</v>
      </c>
      <c r="I1131" s="36" t="s">
        <v>384</v>
      </c>
      <c r="J1131" s="37"/>
      <c r="K1131" s="37"/>
      <c r="L1131" s="37">
        <v>1</v>
      </c>
      <c r="M1131" s="37"/>
      <c r="N1131" s="37"/>
      <c r="O1131" s="37"/>
      <c r="P1131" s="37"/>
      <c r="Q1131" s="37"/>
      <c r="R1131" s="37"/>
      <c r="S1131" s="37"/>
      <c r="T1131" s="37"/>
      <c r="U1131" s="37"/>
      <c r="V1131" s="37"/>
      <c r="W1131" s="37">
        <f t="shared" si="68"/>
        <v>1</v>
      </c>
      <c r="X1131" s="37"/>
      <c r="Y1131" s="57">
        <v>1430</v>
      </c>
      <c r="Z1131" s="38">
        <f t="shared" si="71"/>
        <v>1484.3400000000001</v>
      </c>
      <c r="AA1131" s="37"/>
      <c r="AB1131" s="32" t="s">
        <v>84</v>
      </c>
      <c r="AC1131" s="37" t="s">
        <v>142</v>
      </c>
      <c r="AD1131" s="36" t="s">
        <v>120</v>
      </c>
      <c r="AE1131" s="37"/>
      <c r="AF1131" s="35" t="s">
        <v>1535</v>
      </c>
      <c r="AG1131" s="35" t="s">
        <v>1446</v>
      </c>
      <c r="AH1131" s="58" t="s">
        <v>1619</v>
      </c>
      <c r="AI1131" s="36" t="s">
        <v>1536</v>
      </c>
    </row>
    <row r="1132" spans="1:35" s="43" customFormat="1" ht="42.75" customHeight="1" x14ac:dyDescent="0.25">
      <c r="A1132" s="41" t="s">
        <v>83</v>
      </c>
      <c r="B1132" s="54" t="s">
        <v>226</v>
      </c>
      <c r="C1132" s="55" t="s">
        <v>227</v>
      </c>
      <c r="D1132" s="37"/>
      <c r="E1132" s="61" t="s">
        <v>1743</v>
      </c>
      <c r="F1132" s="37"/>
      <c r="G1132" s="56" t="s">
        <v>1617</v>
      </c>
      <c r="H1132" s="56" t="s">
        <v>1618</v>
      </c>
      <c r="I1132" s="36" t="s">
        <v>384</v>
      </c>
      <c r="J1132" s="37"/>
      <c r="K1132" s="37"/>
      <c r="L1132" s="37">
        <v>5</v>
      </c>
      <c r="M1132" s="37"/>
      <c r="N1132" s="37"/>
      <c r="O1132" s="37"/>
      <c r="P1132" s="37"/>
      <c r="Q1132" s="37"/>
      <c r="R1132" s="37"/>
      <c r="S1132" s="37"/>
      <c r="T1132" s="37"/>
      <c r="U1132" s="37"/>
      <c r="V1132" s="37"/>
      <c r="W1132" s="37">
        <f t="shared" si="68"/>
        <v>5</v>
      </c>
      <c r="X1132" s="37"/>
      <c r="Y1132" s="57">
        <v>1916.6</v>
      </c>
      <c r="Z1132" s="38">
        <f t="shared" si="71"/>
        <v>9947.1540000000005</v>
      </c>
      <c r="AA1132" s="37"/>
      <c r="AB1132" s="32" t="s">
        <v>84</v>
      </c>
      <c r="AC1132" s="37" t="s">
        <v>142</v>
      </c>
      <c r="AD1132" s="36" t="s">
        <v>120</v>
      </c>
      <c r="AE1132" s="37"/>
      <c r="AF1132" s="35" t="s">
        <v>1535</v>
      </c>
      <c r="AG1132" s="35" t="s">
        <v>1446</v>
      </c>
      <c r="AH1132" s="58" t="s">
        <v>1619</v>
      </c>
      <c r="AI1132" s="36" t="s">
        <v>1536</v>
      </c>
    </row>
    <row r="1133" spans="1:35" s="43" customFormat="1" ht="42.75" customHeight="1" x14ac:dyDescent="0.25">
      <c r="A1133" s="41" t="s">
        <v>83</v>
      </c>
      <c r="B1133" s="54" t="s">
        <v>226</v>
      </c>
      <c r="C1133" s="55" t="s">
        <v>227</v>
      </c>
      <c r="D1133" s="37"/>
      <c r="E1133" s="61" t="s">
        <v>1744</v>
      </c>
      <c r="F1133" s="37"/>
      <c r="G1133" s="56" t="s">
        <v>1617</v>
      </c>
      <c r="H1133" s="56" t="s">
        <v>1618</v>
      </c>
      <c r="I1133" s="36" t="s">
        <v>384</v>
      </c>
      <c r="J1133" s="37"/>
      <c r="K1133" s="37"/>
      <c r="L1133" s="37">
        <v>6</v>
      </c>
      <c r="M1133" s="37"/>
      <c r="N1133" s="37"/>
      <c r="O1133" s="37"/>
      <c r="P1133" s="37"/>
      <c r="Q1133" s="37"/>
      <c r="R1133" s="37"/>
      <c r="S1133" s="37"/>
      <c r="T1133" s="37"/>
      <c r="U1133" s="37"/>
      <c r="V1133" s="37"/>
      <c r="W1133" s="37">
        <f t="shared" si="68"/>
        <v>6</v>
      </c>
      <c r="X1133" s="37"/>
      <c r="Y1133" s="57">
        <v>4083.3</v>
      </c>
      <c r="Z1133" s="38">
        <f t="shared" si="71"/>
        <v>25430.792400000002</v>
      </c>
      <c r="AA1133" s="37"/>
      <c r="AB1133" s="32" t="s">
        <v>84</v>
      </c>
      <c r="AC1133" s="37" t="s">
        <v>142</v>
      </c>
      <c r="AD1133" s="36" t="s">
        <v>120</v>
      </c>
      <c r="AE1133" s="37"/>
      <c r="AF1133" s="35" t="s">
        <v>1535</v>
      </c>
      <c r="AG1133" s="35" t="s">
        <v>1446</v>
      </c>
      <c r="AH1133" s="58" t="s">
        <v>1619</v>
      </c>
      <c r="AI1133" s="36" t="s">
        <v>1536</v>
      </c>
    </row>
    <row r="1134" spans="1:35" s="43" customFormat="1" ht="42.75" customHeight="1" x14ac:dyDescent="0.25">
      <c r="A1134" s="41" t="s">
        <v>83</v>
      </c>
      <c r="B1134" s="54" t="s">
        <v>226</v>
      </c>
      <c r="C1134" s="55" t="s">
        <v>227</v>
      </c>
      <c r="D1134" s="37"/>
      <c r="E1134" s="61" t="s">
        <v>1745</v>
      </c>
      <c r="F1134" s="37"/>
      <c r="G1134" s="56" t="s">
        <v>1617</v>
      </c>
      <c r="H1134" s="56" t="s">
        <v>1618</v>
      </c>
      <c r="I1134" s="36" t="s">
        <v>384</v>
      </c>
      <c r="J1134" s="37"/>
      <c r="K1134" s="37"/>
      <c r="L1134" s="37">
        <v>5</v>
      </c>
      <c r="M1134" s="37"/>
      <c r="N1134" s="37"/>
      <c r="O1134" s="37"/>
      <c r="P1134" s="37"/>
      <c r="Q1134" s="37"/>
      <c r="R1134" s="37"/>
      <c r="S1134" s="37"/>
      <c r="T1134" s="37"/>
      <c r="U1134" s="37"/>
      <c r="V1134" s="37"/>
      <c r="W1134" s="37">
        <f t="shared" si="68"/>
        <v>5</v>
      </c>
      <c r="X1134" s="37"/>
      <c r="Y1134" s="57">
        <v>178</v>
      </c>
      <c r="Z1134" s="38">
        <f t="shared" si="71"/>
        <v>923.82</v>
      </c>
      <c r="AA1134" s="37"/>
      <c r="AB1134" s="32" t="s">
        <v>84</v>
      </c>
      <c r="AC1134" s="37" t="s">
        <v>142</v>
      </c>
      <c r="AD1134" s="36" t="s">
        <v>120</v>
      </c>
      <c r="AE1134" s="37"/>
      <c r="AF1134" s="35" t="s">
        <v>1535</v>
      </c>
      <c r="AG1134" s="35" t="s">
        <v>1446</v>
      </c>
      <c r="AH1134" s="58" t="s">
        <v>1619</v>
      </c>
      <c r="AI1134" s="36" t="s">
        <v>1536</v>
      </c>
    </row>
    <row r="1135" spans="1:35" s="43" customFormat="1" ht="42.75" customHeight="1" x14ac:dyDescent="0.25">
      <c r="A1135" s="41" t="s">
        <v>83</v>
      </c>
      <c r="B1135" s="54" t="s">
        <v>226</v>
      </c>
      <c r="C1135" s="55" t="s">
        <v>227</v>
      </c>
      <c r="D1135" s="37"/>
      <c r="E1135" s="61" t="s">
        <v>1746</v>
      </c>
      <c r="F1135" s="37"/>
      <c r="G1135" s="56" t="s">
        <v>1617</v>
      </c>
      <c r="H1135" s="56" t="s">
        <v>1618</v>
      </c>
      <c r="I1135" s="36" t="s">
        <v>384</v>
      </c>
      <c r="J1135" s="37"/>
      <c r="K1135" s="37"/>
      <c r="L1135" s="37">
        <v>25</v>
      </c>
      <c r="M1135" s="37"/>
      <c r="N1135" s="37"/>
      <c r="O1135" s="37"/>
      <c r="P1135" s="37"/>
      <c r="Q1135" s="37"/>
      <c r="R1135" s="37"/>
      <c r="S1135" s="37"/>
      <c r="T1135" s="37"/>
      <c r="U1135" s="37"/>
      <c r="V1135" s="37"/>
      <c r="W1135" s="37">
        <f t="shared" si="68"/>
        <v>25</v>
      </c>
      <c r="X1135" s="37"/>
      <c r="Y1135" s="57">
        <v>152.83000000000001</v>
      </c>
      <c r="Z1135" s="38">
        <f t="shared" si="71"/>
        <v>3965.9385000000007</v>
      </c>
      <c r="AA1135" s="37"/>
      <c r="AB1135" s="32" t="s">
        <v>84</v>
      </c>
      <c r="AC1135" s="37" t="s">
        <v>142</v>
      </c>
      <c r="AD1135" s="36" t="s">
        <v>120</v>
      </c>
      <c r="AE1135" s="37"/>
      <c r="AF1135" s="35" t="s">
        <v>1535</v>
      </c>
      <c r="AG1135" s="35" t="s">
        <v>1446</v>
      </c>
      <c r="AH1135" s="58" t="s">
        <v>1619</v>
      </c>
      <c r="AI1135" s="36" t="s">
        <v>1536</v>
      </c>
    </row>
    <row r="1136" spans="1:35" s="43" customFormat="1" ht="42.75" customHeight="1" x14ac:dyDescent="0.25">
      <c r="A1136" s="41" t="s">
        <v>83</v>
      </c>
      <c r="B1136" s="54" t="s">
        <v>226</v>
      </c>
      <c r="C1136" s="55" t="s">
        <v>227</v>
      </c>
      <c r="D1136" s="37"/>
      <c r="E1136" s="61" t="s">
        <v>1747</v>
      </c>
      <c r="F1136" s="37"/>
      <c r="G1136" s="56" t="s">
        <v>1617</v>
      </c>
      <c r="H1136" s="56" t="s">
        <v>1618</v>
      </c>
      <c r="I1136" s="36" t="s">
        <v>384</v>
      </c>
      <c r="J1136" s="37"/>
      <c r="K1136" s="37"/>
      <c r="L1136" s="37">
        <v>10</v>
      </c>
      <c r="M1136" s="37"/>
      <c r="N1136" s="37"/>
      <c r="O1136" s="37"/>
      <c r="P1136" s="37"/>
      <c r="Q1136" s="37"/>
      <c r="R1136" s="37"/>
      <c r="S1136" s="37"/>
      <c r="T1136" s="37"/>
      <c r="U1136" s="37"/>
      <c r="V1136" s="37"/>
      <c r="W1136" s="37">
        <f t="shared" si="68"/>
        <v>10</v>
      </c>
      <c r="X1136" s="37"/>
      <c r="Y1136" s="57">
        <v>181</v>
      </c>
      <c r="Z1136" s="38">
        <f t="shared" si="71"/>
        <v>1878.78</v>
      </c>
      <c r="AA1136" s="37"/>
      <c r="AB1136" s="32" t="s">
        <v>84</v>
      </c>
      <c r="AC1136" s="37" t="s">
        <v>142</v>
      </c>
      <c r="AD1136" s="36" t="s">
        <v>120</v>
      </c>
      <c r="AE1136" s="37"/>
      <c r="AF1136" s="35" t="s">
        <v>1535</v>
      </c>
      <c r="AG1136" s="35" t="s">
        <v>1446</v>
      </c>
      <c r="AH1136" s="58" t="s">
        <v>1619</v>
      </c>
      <c r="AI1136" s="36" t="s">
        <v>1536</v>
      </c>
    </row>
    <row r="1137" spans="1:35" s="43" customFormat="1" ht="42.75" customHeight="1" x14ac:dyDescent="0.25">
      <c r="A1137" s="41" t="s">
        <v>83</v>
      </c>
      <c r="B1137" s="54" t="s">
        <v>226</v>
      </c>
      <c r="C1137" s="55" t="s">
        <v>227</v>
      </c>
      <c r="D1137" s="37"/>
      <c r="E1137" s="61" t="s">
        <v>1748</v>
      </c>
      <c r="F1137" s="37"/>
      <c r="G1137" s="56" t="s">
        <v>1617</v>
      </c>
      <c r="H1137" s="56" t="s">
        <v>1618</v>
      </c>
      <c r="I1137" s="36" t="s">
        <v>384</v>
      </c>
      <c r="J1137" s="37"/>
      <c r="K1137" s="37"/>
      <c r="L1137" s="37">
        <v>40000</v>
      </c>
      <c r="M1137" s="37"/>
      <c r="N1137" s="37"/>
      <c r="O1137" s="37"/>
      <c r="P1137" s="37"/>
      <c r="Q1137" s="37"/>
      <c r="R1137" s="37"/>
      <c r="S1137" s="37"/>
      <c r="T1137" s="37"/>
      <c r="U1137" s="37"/>
      <c r="V1137" s="37"/>
      <c r="W1137" s="37">
        <f t="shared" si="68"/>
        <v>40000</v>
      </c>
      <c r="X1137" s="37"/>
      <c r="Y1137" s="57">
        <v>0.6</v>
      </c>
      <c r="Z1137" s="38">
        <f t="shared" si="71"/>
        <v>24912</v>
      </c>
      <c r="AA1137" s="37"/>
      <c r="AB1137" s="32" t="s">
        <v>84</v>
      </c>
      <c r="AC1137" s="37" t="s">
        <v>142</v>
      </c>
      <c r="AD1137" s="36" t="s">
        <v>120</v>
      </c>
      <c r="AE1137" s="37"/>
      <c r="AF1137" s="35" t="s">
        <v>1535</v>
      </c>
      <c r="AG1137" s="35" t="s">
        <v>1446</v>
      </c>
      <c r="AH1137" s="58" t="s">
        <v>1619</v>
      </c>
      <c r="AI1137" s="36" t="s">
        <v>1536</v>
      </c>
    </row>
    <row r="1138" spans="1:35" s="43" customFormat="1" ht="42.75" customHeight="1" x14ac:dyDescent="0.25">
      <c r="A1138" s="41" t="s">
        <v>83</v>
      </c>
      <c r="B1138" s="54" t="s">
        <v>226</v>
      </c>
      <c r="C1138" s="55" t="s">
        <v>227</v>
      </c>
      <c r="D1138" s="37"/>
      <c r="E1138" s="61" t="s">
        <v>1749</v>
      </c>
      <c r="F1138" s="37"/>
      <c r="G1138" s="56" t="s">
        <v>1617</v>
      </c>
      <c r="H1138" s="56" t="s">
        <v>1618</v>
      </c>
      <c r="I1138" s="36" t="s">
        <v>384</v>
      </c>
      <c r="J1138" s="37"/>
      <c r="K1138" s="37"/>
      <c r="L1138" s="37">
        <v>300</v>
      </c>
      <c r="M1138" s="37"/>
      <c r="N1138" s="37"/>
      <c r="O1138" s="37"/>
      <c r="P1138" s="37"/>
      <c r="Q1138" s="37"/>
      <c r="R1138" s="37"/>
      <c r="S1138" s="37"/>
      <c r="T1138" s="37"/>
      <c r="U1138" s="37"/>
      <c r="V1138" s="37"/>
      <c r="W1138" s="37">
        <f t="shared" ref="W1138:W1164" si="72">SUM(K1138:V1138)</f>
        <v>300</v>
      </c>
      <c r="X1138" s="37"/>
      <c r="Y1138" s="57">
        <v>1.66</v>
      </c>
      <c r="Z1138" s="38">
        <f t="shared" si="71"/>
        <v>516.92399999999998</v>
      </c>
      <c r="AA1138" s="37"/>
      <c r="AB1138" s="32" t="s">
        <v>84</v>
      </c>
      <c r="AC1138" s="37" t="s">
        <v>142</v>
      </c>
      <c r="AD1138" s="36" t="s">
        <v>120</v>
      </c>
      <c r="AE1138" s="37"/>
      <c r="AF1138" s="35" t="s">
        <v>1535</v>
      </c>
      <c r="AG1138" s="35" t="s">
        <v>1446</v>
      </c>
      <c r="AH1138" s="58" t="s">
        <v>1619</v>
      </c>
      <c r="AI1138" s="36" t="s">
        <v>1536</v>
      </c>
    </row>
    <row r="1139" spans="1:35" s="43" customFormat="1" ht="42.75" customHeight="1" x14ac:dyDescent="0.25">
      <c r="A1139" s="41" t="s">
        <v>83</v>
      </c>
      <c r="B1139" s="54" t="s">
        <v>226</v>
      </c>
      <c r="C1139" s="55" t="s">
        <v>227</v>
      </c>
      <c r="D1139" s="37"/>
      <c r="E1139" s="61" t="s">
        <v>1750</v>
      </c>
      <c r="F1139" s="37"/>
      <c r="G1139" s="56" t="s">
        <v>1617</v>
      </c>
      <c r="H1139" s="56" t="s">
        <v>1618</v>
      </c>
      <c r="I1139" s="36" t="s">
        <v>384</v>
      </c>
      <c r="J1139" s="37"/>
      <c r="K1139" s="37"/>
      <c r="L1139" s="37">
        <v>6</v>
      </c>
      <c r="M1139" s="37"/>
      <c r="N1139" s="37"/>
      <c r="O1139" s="37"/>
      <c r="P1139" s="37"/>
      <c r="Q1139" s="37"/>
      <c r="R1139" s="37"/>
      <c r="S1139" s="37"/>
      <c r="T1139" s="37"/>
      <c r="U1139" s="37"/>
      <c r="V1139" s="37"/>
      <c r="W1139" s="37">
        <f t="shared" si="72"/>
        <v>6</v>
      </c>
      <c r="X1139" s="37"/>
      <c r="Y1139" s="57">
        <v>52</v>
      </c>
      <c r="Z1139" s="38">
        <f t="shared" si="71"/>
        <v>323.85599999999999</v>
      </c>
      <c r="AA1139" s="37"/>
      <c r="AB1139" s="32" t="s">
        <v>84</v>
      </c>
      <c r="AC1139" s="37" t="s">
        <v>142</v>
      </c>
      <c r="AD1139" s="36" t="s">
        <v>120</v>
      </c>
      <c r="AE1139" s="37"/>
      <c r="AF1139" s="35" t="s">
        <v>1535</v>
      </c>
      <c r="AG1139" s="35" t="s">
        <v>1446</v>
      </c>
      <c r="AH1139" s="58" t="s">
        <v>1619</v>
      </c>
      <c r="AI1139" s="36" t="s">
        <v>1536</v>
      </c>
    </row>
    <row r="1140" spans="1:35" s="43" customFormat="1" ht="42.75" customHeight="1" x14ac:dyDescent="0.25">
      <c r="A1140" s="41" t="s">
        <v>83</v>
      </c>
      <c r="B1140" s="54" t="s">
        <v>226</v>
      </c>
      <c r="C1140" s="55" t="s">
        <v>227</v>
      </c>
      <c r="D1140" s="37"/>
      <c r="E1140" s="61" t="s">
        <v>1751</v>
      </c>
      <c r="F1140" s="37"/>
      <c r="G1140" s="56" t="s">
        <v>1617</v>
      </c>
      <c r="H1140" s="56" t="s">
        <v>1618</v>
      </c>
      <c r="I1140" s="36" t="s">
        <v>384</v>
      </c>
      <c r="J1140" s="37"/>
      <c r="K1140" s="37"/>
      <c r="L1140" s="37">
        <v>6</v>
      </c>
      <c r="M1140" s="37"/>
      <c r="N1140" s="37"/>
      <c r="O1140" s="37"/>
      <c r="P1140" s="37"/>
      <c r="Q1140" s="37"/>
      <c r="R1140" s="37"/>
      <c r="S1140" s="37"/>
      <c r="T1140" s="37"/>
      <c r="U1140" s="37"/>
      <c r="V1140" s="37"/>
      <c r="W1140" s="37">
        <f t="shared" si="72"/>
        <v>6</v>
      </c>
      <c r="X1140" s="37"/>
      <c r="Y1140" s="57">
        <v>72.5</v>
      </c>
      <c r="Z1140" s="38">
        <f t="shared" si="71"/>
        <v>451.53000000000003</v>
      </c>
      <c r="AA1140" s="37"/>
      <c r="AB1140" s="32" t="s">
        <v>84</v>
      </c>
      <c r="AC1140" s="37" t="s">
        <v>142</v>
      </c>
      <c r="AD1140" s="36" t="s">
        <v>120</v>
      </c>
      <c r="AE1140" s="37"/>
      <c r="AF1140" s="35" t="s">
        <v>1535</v>
      </c>
      <c r="AG1140" s="35" t="s">
        <v>1446</v>
      </c>
      <c r="AH1140" s="58" t="s">
        <v>1619</v>
      </c>
      <c r="AI1140" s="36" t="s">
        <v>1536</v>
      </c>
    </row>
    <row r="1141" spans="1:35" s="43" customFormat="1" ht="42.75" customHeight="1" x14ac:dyDescent="0.25">
      <c r="A1141" s="41" t="s">
        <v>83</v>
      </c>
      <c r="B1141" s="54" t="s">
        <v>226</v>
      </c>
      <c r="C1141" s="55" t="s">
        <v>227</v>
      </c>
      <c r="D1141" s="37"/>
      <c r="E1141" s="61" t="s">
        <v>1752</v>
      </c>
      <c r="F1141" s="37"/>
      <c r="G1141" s="56" t="s">
        <v>1617</v>
      </c>
      <c r="H1141" s="56" t="s">
        <v>1618</v>
      </c>
      <c r="I1141" s="36" t="s">
        <v>384</v>
      </c>
      <c r="J1141" s="37"/>
      <c r="K1141" s="37"/>
      <c r="L1141" s="37">
        <v>3</v>
      </c>
      <c r="M1141" s="37"/>
      <c r="N1141" s="37"/>
      <c r="O1141" s="37"/>
      <c r="P1141" s="37"/>
      <c r="Q1141" s="37"/>
      <c r="R1141" s="37"/>
      <c r="S1141" s="37"/>
      <c r="T1141" s="37"/>
      <c r="U1141" s="37"/>
      <c r="V1141" s="37"/>
      <c r="W1141" s="37">
        <f t="shared" si="72"/>
        <v>3</v>
      </c>
      <c r="X1141" s="37"/>
      <c r="Y1141" s="57">
        <v>36.5</v>
      </c>
      <c r="Z1141" s="38">
        <f t="shared" si="71"/>
        <v>113.661</v>
      </c>
      <c r="AA1141" s="37"/>
      <c r="AB1141" s="32" t="s">
        <v>84</v>
      </c>
      <c r="AC1141" s="37" t="s">
        <v>142</v>
      </c>
      <c r="AD1141" s="36" t="s">
        <v>120</v>
      </c>
      <c r="AE1141" s="37"/>
      <c r="AF1141" s="35" t="s">
        <v>1535</v>
      </c>
      <c r="AG1141" s="35" t="s">
        <v>1446</v>
      </c>
      <c r="AH1141" s="58" t="s">
        <v>1619</v>
      </c>
      <c r="AI1141" s="36" t="s">
        <v>1536</v>
      </c>
    </row>
    <row r="1142" spans="1:35" s="43" customFormat="1" ht="42.75" customHeight="1" x14ac:dyDescent="0.25">
      <c r="A1142" s="41" t="s">
        <v>83</v>
      </c>
      <c r="B1142" s="54" t="s">
        <v>226</v>
      </c>
      <c r="C1142" s="55" t="s">
        <v>227</v>
      </c>
      <c r="D1142" s="37"/>
      <c r="E1142" s="61" t="s">
        <v>1753</v>
      </c>
      <c r="F1142" s="37"/>
      <c r="G1142" s="56" t="s">
        <v>1617</v>
      </c>
      <c r="H1142" s="56" t="s">
        <v>1618</v>
      </c>
      <c r="I1142" s="36" t="s">
        <v>384</v>
      </c>
      <c r="J1142" s="37"/>
      <c r="K1142" s="37"/>
      <c r="L1142" s="37">
        <v>2</v>
      </c>
      <c r="M1142" s="37"/>
      <c r="N1142" s="37"/>
      <c r="O1142" s="37"/>
      <c r="P1142" s="37"/>
      <c r="Q1142" s="37"/>
      <c r="R1142" s="37"/>
      <c r="S1142" s="37"/>
      <c r="T1142" s="37"/>
      <c r="U1142" s="37"/>
      <c r="V1142" s="37"/>
      <c r="W1142" s="37">
        <f t="shared" si="72"/>
        <v>2</v>
      </c>
      <c r="X1142" s="37"/>
      <c r="Y1142" s="57">
        <v>401.66</v>
      </c>
      <c r="Z1142" s="38">
        <f t="shared" si="71"/>
        <v>833.84616000000005</v>
      </c>
      <c r="AA1142" s="37"/>
      <c r="AB1142" s="32" t="s">
        <v>84</v>
      </c>
      <c r="AC1142" s="37" t="s">
        <v>142</v>
      </c>
      <c r="AD1142" s="36" t="s">
        <v>120</v>
      </c>
      <c r="AE1142" s="37"/>
      <c r="AF1142" s="35" t="s">
        <v>1535</v>
      </c>
      <c r="AG1142" s="35" t="s">
        <v>1446</v>
      </c>
      <c r="AH1142" s="58" t="s">
        <v>1619</v>
      </c>
      <c r="AI1142" s="36" t="s">
        <v>1536</v>
      </c>
    </row>
    <row r="1143" spans="1:35" s="43" customFormat="1" ht="42.75" customHeight="1" x14ac:dyDescent="0.25">
      <c r="A1143" s="41" t="s">
        <v>83</v>
      </c>
      <c r="B1143" s="54" t="s">
        <v>226</v>
      </c>
      <c r="C1143" s="55" t="s">
        <v>227</v>
      </c>
      <c r="D1143" s="37"/>
      <c r="E1143" s="61" t="s">
        <v>1754</v>
      </c>
      <c r="F1143" s="37"/>
      <c r="G1143" s="56" t="s">
        <v>1617</v>
      </c>
      <c r="H1143" s="56" t="s">
        <v>1618</v>
      </c>
      <c r="I1143" s="36" t="s">
        <v>384</v>
      </c>
      <c r="J1143" s="37"/>
      <c r="K1143" s="37"/>
      <c r="L1143" s="37">
        <v>20</v>
      </c>
      <c r="M1143" s="37"/>
      <c r="N1143" s="37"/>
      <c r="O1143" s="37"/>
      <c r="P1143" s="37"/>
      <c r="Q1143" s="37"/>
      <c r="R1143" s="37"/>
      <c r="S1143" s="37"/>
      <c r="T1143" s="37"/>
      <c r="U1143" s="37"/>
      <c r="V1143" s="37"/>
      <c r="W1143" s="37">
        <f t="shared" si="72"/>
        <v>20</v>
      </c>
      <c r="X1143" s="37"/>
      <c r="Y1143" s="57">
        <v>233.66</v>
      </c>
      <c r="Z1143" s="38">
        <f t="shared" si="71"/>
        <v>4850.7816000000003</v>
      </c>
      <c r="AA1143" s="37"/>
      <c r="AB1143" s="32" t="s">
        <v>84</v>
      </c>
      <c r="AC1143" s="37" t="s">
        <v>142</v>
      </c>
      <c r="AD1143" s="36" t="s">
        <v>120</v>
      </c>
      <c r="AE1143" s="37"/>
      <c r="AF1143" s="35" t="s">
        <v>1535</v>
      </c>
      <c r="AG1143" s="35" t="s">
        <v>1446</v>
      </c>
      <c r="AH1143" s="58" t="s">
        <v>1619</v>
      </c>
      <c r="AI1143" s="36" t="s">
        <v>1536</v>
      </c>
    </row>
    <row r="1144" spans="1:35" s="43" customFormat="1" ht="42.75" customHeight="1" x14ac:dyDescent="0.25">
      <c r="A1144" s="41" t="s">
        <v>83</v>
      </c>
      <c r="B1144" s="54" t="s">
        <v>226</v>
      </c>
      <c r="C1144" s="55" t="s">
        <v>227</v>
      </c>
      <c r="D1144" s="37"/>
      <c r="E1144" s="61" t="s">
        <v>1755</v>
      </c>
      <c r="F1144" s="37"/>
      <c r="G1144" s="56" t="s">
        <v>1617</v>
      </c>
      <c r="H1144" s="56" t="s">
        <v>1618</v>
      </c>
      <c r="I1144" s="36" t="s">
        <v>384</v>
      </c>
      <c r="J1144" s="37"/>
      <c r="K1144" s="37"/>
      <c r="L1144" s="37">
        <v>20</v>
      </c>
      <c r="M1144" s="37"/>
      <c r="N1144" s="37"/>
      <c r="O1144" s="37"/>
      <c r="P1144" s="37"/>
      <c r="Q1144" s="37"/>
      <c r="R1144" s="37"/>
      <c r="S1144" s="37"/>
      <c r="T1144" s="37"/>
      <c r="U1144" s="37"/>
      <c r="V1144" s="37"/>
      <c r="W1144" s="37">
        <f t="shared" si="72"/>
        <v>20</v>
      </c>
      <c r="X1144" s="37"/>
      <c r="Y1144" s="57">
        <v>281.66000000000003</v>
      </c>
      <c r="Z1144" s="38">
        <f t="shared" si="71"/>
        <v>5847.2616000000007</v>
      </c>
      <c r="AA1144" s="37"/>
      <c r="AB1144" s="32" t="s">
        <v>84</v>
      </c>
      <c r="AC1144" s="37" t="s">
        <v>142</v>
      </c>
      <c r="AD1144" s="36" t="s">
        <v>120</v>
      </c>
      <c r="AE1144" s="37"/>
      <c r="AF1144" s="35" t="s">
        <v>1535</v>
      </c>
      <c r="AG1144" s="35" t="s">
        <v>1446</v>
      </c>
      <c r="AH1144" s="58" t="s">
        <v>1619</v>
      </c>
      <c r="AI1144" s="36" t="s">
        <v>1536</v>
      </c>
    </row>
    <row r="1145" spans="1:35" s="43" customFormat="1" ht="42.75" customHeight="1" x14ac:dyDescent="0.25">
      <c r="A1145" s="41" t="s">
        <v>83</v>
      </c>
      <c r="B1145" s="54" t="s">
        <v>226</v>
      </c>
      <c r="C1145" s="55" t="s">
        <v>227</v>
      </c>
      <c r="D1145" s="37"/>
      <c r="E1145" s="61" t="s">
        <v>1756</v>
      </c>
      <c r="F1145" s="37"/>
      <c r="G1145" s="56" t="s">
        <v>1617</v>
      </c>
      <c r="H1145" s="56" t="s">
        <v>1618</v>
      </c>
      <c r="I1145" s="36" t="s">
        <v>384</v>
      </c>
      <c r="J1145" s="37"/>
      <c r="K1145" s="37"/>
      <c r="L1145" s="37">
        <v>4</v>
      </c>
      <c r="M1145" s="37"/>
      <c r="N1145" s="37"/>
      <c r="O1145" s="37"/>
      <c r="P1145" s="37"/>
      <c r="Q1145" s="37"/>
      <c r="R1145" s="37"/>
      <c r="S1145" s="37"/>
      <c r="T1145" s="37"/>
      <c r="U1145" s="37"/>
      <c r="V1145" s="37"/>
      <c r="W1145" s="37">
        <f t="shared" si="72"/>
        <v>4</v>
      </c>
      <c r="X1145" s="37"/>
      <c r="Y1145" s="57">
        <v>276.33</v>
      </c>
      <c r="Z1145" s="38">
        <f t="shared" si="71"/>
        <v>1147.3221599999999</v>
      </c>
      <c r="AA1145" s="37"/>
      <c r="AB1145" s="32" t="s">
        <v>84</v>
      </c>
      <c r="AC1145" s="37" t="s">
        <v>142</v>
      </c>
      <c r="AD1145" s="36" t="s">
        <v>120</v>
      </c>
      <c r="AE1145" s="37"/>
      <c r="AF1145" s="35" t="s">
        <v>1535</v>
      </c>
      <c r="AG1145" s="35" t="s">
        <v>1446</v>
      </c>
      <c r="AH1145" s="58" t="s">
        <v>1619</v>
      </c>
      <c r="AI1145" s="36" t="s">
        <v>1536</v>
      </c>
    </row>
    <row r="1146" spans="1:35" s="43" customFormat="1" ht="42.75" customHeight="1" x14ac:dyDescent="0.25">
      <c r="A1146" s="41" t="s">
        <v>83</v>
      </c>
      <c r="B1146" s="54" t="s">
        <v>226</v>
      </c>
      <c r="C1146" s="55" t="s">
        <v>227</v>
      </c>
      <c r="D1146" s="37"/>
      <c r="E1146" s="61" t="s">
        <v>1757</v>
      </c>
      <c r="F1146" s="37"/>
      <c r="G1146" s="56" t="s">
        <v>1617</v>
      </c>
      <c r="H1146" s="56" t="s">
        <v>1618</v>
      </c>
      <c r="I1146" s="36" t="s">
        <v>384</v>
      </c>
      <c r="J1146" s="37"/>
      <c r="K1146" s="37"/>
      <c r="L1146" s="37">
        <v>20</v>
      </c>
      <c r="M1146" s="37"/>
      <c r="N1146" s="37"/>
      <c r="O1146" s="37"/>
      <c r="P1146" s="37"/>
      <c r="Q1146" s="37"/>
      <c r="R1146" s="37"/>
      <c r="S1146" s="37"/>
      <c r="T1146" s="37"/>
      <c r="U1146" s="37"/>
      <c r="V1146" s="37"/>
      <c r="W1146" s="37">
        <f t="shared" si="72"/>
        <v>20</v>
      </c>
      <c r="X1146" s="37"/>
      <c r="Y1146" s="57">
        <v>37</v>
      </c>
      <c r="Z1146" s="38">
        <f t="shared" si="71"/>
        <v>768.12</v>
      </c>
      <c r="AA1146" s="37"/>
      <c r="AB1146" s="32" t="s">
        <v>84</v>
      </c>
      <c r="AC1146" s="37" t="s">
        <v>142</v>
      </c>
      <c r="AD1146" s="36" t="s">
        <v>120</v>
      </c>
      <c r="AE1146" s="37"/>
      <c r="AF1146" s="35" t="s">
        <v>1535</v>
      </c>
      <c r="AG1146" s="35" t="s">
        <v>1446</v>
      </c>
      <c r="AH1146" s="58" t="s">
        <v>1619</v>
      </c>
      <c r="AI1146" s="36" t="s">
        <v>1536</v>
      </c>
    </row>
    <row r="1147" spans="1:35" s="43" customFormat="1" ht="42.75" customHeight="1" x14ac:dyDescent="0.25">
      <c r="A1147" s="41" t="s">
        <v>83</v>
      </c>
      <c r="B1147" s="54" t="s">
        <v>226</v>
      </c>
      <c r="C1147" s="55" t="s">
        <v>227</v>
      </c>
      <c r="D1147" s="37"/>
      <c r="E1147" s="61" t="s">
        <v>1758</v>
      </c>
      <c r="F1147" s="37"/>
      <c r="G1147" s="56" t="s">
        <v>1617</v>
      </c>
      <c r="H1147" s="56" t="s">
        <v>1618</v>
      </c>
      <c r="I1147" s="36" t="s">
        <v>384</v>
      </c>
      <c r="J1147" s="37"/>
      <c r="K1147" s="37"/>
      <c r="L1147" s="37">
        <v>4</v>
      </c>
      <c r="M1147" s="37"/>
      <c r="N1147" s="37"/>
      <c r="O1147" s="37"/>
      <c r="P1147" s="37"/>
      <c r="Q1147" s="37"/>
      <c r="R1147" s="37"/>
      <c r="S1147" s="37"/>
      <c r="T1147" s="37"/>
      <c r="U1147" s="37"/>
      <c r="V1147" s="37"/>
      <c r="W1147" s="37">
        <f t="shared" si="72"/>
        <v>4</v>
      </c>
      <c r="X1147" s="37"/>
      <c r="Y1147" s="57">
        <v>166</v>
      </c>
      <c r="Z1147" s="38">
        <f t="shared" si="71"/>
        <v>689.23199999999997</v>
      </c>
      <c r="AA1147" s="37"/>
      <c r="AB1147" s="32" t="s">
        <v>84</v>
      </c>
      <c r="AC1147" s="37" t="s">
        <v>142</v>
      </c>
      <c r="AD1147" s="36" t="s">
        <v>120</v>
      </c>
      <c r="AE1147" s="37"/>
      <c r="AF1147" s="35" t="s">
        <v>1535</v>
      </c>
      <c r="AG1147" s="35" t="s">
        <v>1446</v>
      </c>
      <c r="AH1147" s="58" t="s">
        <v>1619</v>
      </c>
      <c r="AI1147" s="36" t="s">
        <v>1536</v>
      </c>
    </row>
    <row r="1148" spans="1:35" s="43" customFormat="1" ht="42.75" customHeight="1" x14ac:dyDescent="0.25">
      <c r="A1148" s="41" t="s">
        <v>83</v>
      </c>
      <c r="B1148" s="54" t="s">
        <v>226</v>
      </c>
      <c r="C1148" s="55" t="s">
        <v>227</v>
      </c>
      <c r="D1148" s="37"/>
      <c r="E1148" s="61" t="s">
        <v>1759</v>
      </c>
      <c r="F1148" s="37"/>
      <c r="G1148" s="56" t="s">
        <v>1617</v>
      </c>
      <c r="H1148" s="56" t="s">
        <v>1618</v>
      </c>
      <c r="I1148" s="36" t="s">
        <v>384</v>
      </c>
      <c r="J1148" s="37"/>
      <c r="K1148" s="37"/>
      <c r="L1148" s="37">
        <v>25</v>
      </c>
      <c r="M1148" s="37"/>
      <c r="N1148" s="37"/>
      <c r="O1148" s="37"/>
      <c r="P1148" s="37"/>
      <c r="Q1148" s="37"/>
      <c r="R1148" s="37"/>
      <c r="S1148" s="37"/>
      <c r="T1148" s="37"/>
      <c r="U1148" s="37"/>
      <c r="V1148" s="37"/>
      <c r="W1148" s="37">
        <f t="shared" si="72"/>
        <v>25</v>
      </c>
      <c r="X1148" s="37"/>
      <c r="Y1148" s="57">
        <v>156.16</v>
      </c>
      <c r="Z1148" s="38">
        <f t="shared" si="71"/>
        <v>4052.3520000000003</v>
      </c>
      <c r="AA1148" s="37"/>
      <c r="AB1148" s="32" t="s">
        <v>84</v>
      </c>
      <c r="AC1148" s="37" t="s">
        <v>142</v>
      </c>
      <c r="AD1148" s="36" t="s">
        <v>120</v>
      </c>
      <c r="AE1148" s="37"/>
      <c r="AF1148" s="35" t="s">
        <v>1535</v>
      </c>
      <c r="AG1148" s="35" t="s">
        <v>1446</v>
      </c>
      <c r="AH1148" s="58" t="s">
        <v>1619</v>
      </c>
      <c r="AI1148" s="36" t="s">
        <v>1536</v>
      </c>
    </row>
    <row r="1149" spans="1:35" s="43" customFormat="1" ht="42.75" customHeight="1" x14ac:dyDescent="0.25">
      <c r="A1149" s="41" t="s">
        <v>83</v>
      </c>
      <c r="B1149" s="54" t="s">
        <v>226</v>
      </c>
      <c r="C1149" s="55" t="s">
        <v>227</v>
      </c>
      <c r="D1149" s="37"/>
      <c r="E1149" s="61" t="s">
        <v>1760</v>
      </c>
      <c r="F1149" s="37"/>
      <c r="G1149" s="56" t="s">
        <v>1617</v>
      </c>
      <c r="H1149" s="56" t="s">
        <v>1618</v>
      </c>
      <c r="I1149" s="36" t="s">
        <v>384</v>
      </c>
      <c r="J1149" s="37"/>
      <c r="K1149" s="37"/>
      <c r="L1149" s="37">
        <v>40</v>
      </c>
      <c r="M1149" s="37"/>
      <c r="N1149" s="37"/>
      <c r="O1149" s="37"/>
      <c r="P1149" s="37"/>
      <c r="Q1149" s="37"/>
      <c r="R1149" s="37"/>
      <c r="S1149" s="37"/>
      <c r="T1149" s="37"/>
      <c r="U1149" s="37"/>
      <c r="V1149" s="37"/>
      <c r="W1149" s="37">
        <f t="shared" si="72"/>
        <v>40</v>
      </c>
      <c r="X1149" s="37"/>
      <c r="Y1149" s="57">
        <v>33.83</v>
      </c>
      <c r="Z1149" s="38">
        <f t="shared" si="71"/>
        <v>1404.6215999999999</v>
      </c>
      <c r="AA1149" s="37"/>
      <c r="AB1149" s="32" t="s">
        <v>84</v>
      </c>
      <c r="AC1149" s="37" t="s">
        <v>142</v>
      </c>
      <c r="AD1149" s="36" t="s">
        <v>120</v>
      </c>
      <c r="AE1149" s="37"/>
      <c r="AF1149" s="35" t="s">
        <v>1535</v>
      </c>
      <c r="AG1149" s="35" t="s">
        <v>1446</v>
      </c>
      <c r="AH1149" s="58" t="s">
        <v>1619</v>
      </c>
      <c r="AI1149" s="36" t="s">
        <v>1536</v>
      </c>
    </row>
    <row r="1150" spans="1:35" s="43" customFormat="1" ht="42.75" customHeight="1" x14ac:dyDescent="0.25">
      <c r="A1150" s="41" t="s">
        <v>83</v>
      </c>
      <c r="B1150" s="54" t="s">
        <v>226</v>
      </c>
      <c r="C1150" s="55" t="s">
        <v>227</v>
      </c>
      <c r="D1150" s="37"/>
      <c r="E1150" s="61" t="s">
        <v>1761</v>
      </c>
      <c r="F1150" s="37"/>
      <c r="G1150" s="56" t="s">
        <v>1617</v>
      </c>
      <c r="H1150" s="56" t="s">
        <v>1618</v>
      </c>
      <c r="I1150" s="36" t="s">
        <v>384</v>
      </c>
      <c r="J1150" s="37"/>
      <c r="K1150" s="37"/>
      <c r="L1150" s="37">
        <v>40</v>
      </c>
      <c r="M1150" s="37"/>
      <c r="N1150" s="37"/>
      <c r="O1150" s="37"/>
      <c r="P1150" s="37"/>
      <c r="Q1150" s="37"/>
      <c r="R1150" s="37"/>
      <c r="S1150" s="37"/>
      <c r="T1150" s="37"/>
      <c r="U1150" s="37"/>
      <c r="V1150" s="37"/>
      <c r="W1150" s="37">
        <f t="shared" si="72"/>
        <v>40</v>
      </c>
      <c r="X1150" s="37"/>
      <c r="Y1150" s="57">
        <v>649.83000000000004</v>
      </c>
      <c r="Z1150" s="38">
        <f t="shared" si="71"/>
        <v>26980.941600000002</v>
      </c>
      <c r="AA1150" s="37"/>
      <c r="AB1150" s="32" t="s">
        <v>84</v>
      </c>
      <c r="AC1150" s="37" t="s">
        <v>142</v>
      </c>
      <c r="AD1150" s="36" t="s">
        <v>120</v>
      </c>
      <c r="AE1150" s="37"/>
      <c r="AF1150" s="35" t="s">
        <v>1535</v>
      </c>
      <c r="AG1150" s="35" t="s">
        <v>1446</v>
      </c>
      <c r="AH1150" s="58" t="s">
        <v>1619</v>
      </c>
      <c r="AI1150" s="36" t="s">
        <v>1536</v>
      </c>
    </row>
    <row r="1151" spans="1:35" s="43" customFormat="1" ht="42.75" customHeight="1" x14ac:dyDescent="0.25">
      <c r="A1151" s="41" t="s">
        <v>83</v>
      </c>
      <c r="B1151" s="54" t="s">
        <v>226</v>
      </c>
      <c r="C1151" s="55" t="s">
        <v>227</v>
      </c>
      <c r="D1151" s="37"/>
      <c r="E1151" s="61" t="s">
        <v>1762</v>
      </c>
      <c r="F1151" s="37"/>
      <c r="G1151" s="56" t="s">
        <v>1617</v>
      </c>
      <c r="H1151" s="56" t="s">
        <v>1618</v>
      </c>
      <c r="I1151" s="36" t="s">
        <v>384</v>
      </c>
      <c r="J1151" s="37"/>
      <c r="K1151" s="37"/>
      <c r="L1151" s="37">
        <v>1</v>
      </c>
      <c r="M1151" s="37"/>
      <c r="N1151" s="37"/>
      <c r="O1151" s="37"/>
      <c r="P1151" s="37"/>
      <c r="Q1151" s="37"/>
      <c r="R1151" s="37"/>
      <c r="S1151" s="37"/>
      <c r="T1151" s="37"/>
      <c r="U1151" s="37"/>
      <c r="V1151" s="37"/>
      <c r="W1151" s="37">
        <f t="shared" si="72"/>
        <v>1</v>
      </c>
      <c r="X1151" s="37"/>
      <c r="Y1151" s="57">
        <v>1520</v>
      </c>
      <c r="Z1151" s="38">
        <f t="shared" si="71"/>
        <v>1577.76</v>
      </c>
      <c r="AA1151" s="37"/>
      <c r="AB1151" s="32" t="s">
        <v>84</v>
      </c>
      <c r="AC1151" s="37" t="s">
        <v>142</v>
      </c>
      <c r="AD1151" s="36" t="s">
        <v>120</v>
      </c>
      <c r="AE1151" s="37"/>
      <c r="AF1151" s="35" t="s">
        <v>1535</v>
      </c>
      <c r="AG1151" s="35" t="s">
        <v>1446</v>
      </c>
      <c r="AH1151" s="58" t="s">
        <v>1619</v>
      </c>
      <c r="AI1151" s="36" t="s">
        <v>1536</v>
      </c>
    </row>
    <row r="1152" spans="1:35" s="43" customFormat="1" ht="42.75" customHeight="1" x14ac:dyDescent="0.25">
      <c r="A1152" s="41" t="s">
        <v>83</v>
      </c>
      <c r="B1152" s="54" t="s">
        <v>226</v>
      </c>
      <c r="C1152" s="55" t="s">
        <v>227</v>
      </c>
      <c r="D1152" s="37"/>
      <c r="E1152" s="61" t="s">
        <v>1763</v>
      </c>
      <c r="F1152" s="37"/>
      <c r="G1152" s="56" t="s">
        <v>1617</v>
      </c>
      <c r="H1152" s="56" t="s">
        <v>1618</v>
      </c>
      <c r="I1152" s="36" t="s">
        <v>384</v>
      </c>
      <c r="J1152" s="37"/>
      <c r="K1152" s="37"/>
      <c r="L1152" s="37">
        <v>10</v>
      </c>
      <c r="M1152" s="37"/>
      <c r="N1152" s="37"/>
      <c r="O1152" s="37"/>
      <c r="P1152" s="37"/>
      <c r="Q1152" s="37"/>
      <c r="R1152" s="37"/>
      <c r="S1152" s="37"/>
      <c r="T1152" s="37"/>
      <c r="U1152" s="37"/>
      <c r="V1152" s="37"/>
      <c r="W1152" s="37">
        <f t="shared" si="72"/>
        <v>10</v>
      </c>
      <c r="X1152" s="37"/>
      <c r="Y1152" s="57">
        <v>158</v>
      </c>
      <c r="Z1152" s="38">
        <f t="shared" si="71"/>
        <v>1640.04</v>
      </c>
      <c r="AA1152" s="37"/>
      <c r="AB1152" s="32" t="s">
        <v>84</v>
      </c>
      <c r="AC1152" s="37" t="s">
        <v>142</v>
      </c>
      <c r="AD1152" s="36" t="s">
        <v>120</v>
      </c>
      <c r="AE1152" s="37"/>
      <c r="AF1152" s="35" t="s">
        <v>1535</v>
      </c>
      <c r="AG1152" s="35" t="s">
        <v>1446</v>
      </c>
      <c r="AH1152" s="58" t="s">
        <v>1619</v>
      </c>
      <c r="AI1152" s="36" t="s">
        <v>1536</v>
      </c>
    </row>
    <row r="1153" spans="1:35" s="43" customFormat="1" ht="42.75" customHeight="1" x14ac:dyDescent="0.25">
      <c r="A1153" s="41" t="s">
        <v>83</v>
      </c>
      <c r="B1153" s="54" t="s">
        <v>226</v>
      </c>
      <c r="C1153" s="55" t="s">
        <v>227</v>
      </c>
      <c r="D1153" s="37"/>
      <c r="E1153" s="61" t="s">
        <v>1764</v>
      </c>
      <c r="F1153" s="37"/>
      <c r="G1153" s="56" t="s">
        <v>1617</v>
      </c>
      <c r="H1153" s="56" t="s">
        <v>1618</v>
      </c>
      <c r="I1153" s="36" t="s">
        <v>384</v>
      </c>
      <c r="J1153" s="37"/>
      <c r="K1153" s="37"/>
      <c r="L1153" s="37">
        <v>50</v>
      </c>
      <c r="M1153" s="37"/>
      <c r="N1153" s="37"/>
      <c r="O1153" s="37"/>
      <c r="P1153" s="37"/>
      <c r="Q1153" s="37"/>
      <c r="R1153" s="37"/>
      <c r="S1153" s="37"/>
      <c r="T1153" s="37"/>
      <c r="U1153" s="37"/>
      <c r="V1153" s="37"/>
      <c r="W1153" s="37">
        <f t="shared" si="72"/>
        <v>50</v>
      </c>
      <c r="X1153" s="37"/>
      <c r="Y1153" s="57">
        <v>41.33</v>
      </c>
      <c r="Z1153" s="38">
        <f t="shared" si="71"/>
        <v>2145.027</v>
      </c>
      <c r="AA1153" s="37"/>
      <c r="AB1153" s="32" t="s">
        <v>84</v>
      </c>
      <c r="AC1153" s="37" t="s">
        <v>142</v>
      </c>
      <c r="AD1153" s="36" t="s">
        <v>120</v>
      </c>
      <c r="AE1153" s="37"/>
      <c r="AF1153" s="35" t="s">
        <v>1535</v>
      </c>
      <c r="AG1153" s="35" t="s">
        <v>1446</v>
      </c>
      <c r="AH1153" s="58" t="s">
        <v>1619</v>
      </c>
      <c r="AI1153" s="36" t="s">
        <v>1536</v>
      </c>
    </row>
    <row r="1154" spans="1:35" s="43" customFormat="1" ht="42.75" customHeight="1" x14ac:dyDescent="0.25">
      <c r="A1154" s="41" t="s">
        <v>83</v>
      </c>
      <c r="B1154" s="54" t="s">
        <v>226</v>
      </c>
      <c r="C1154" s="55" t="s">
        <v>227</v>
      </c>
      <c r="D1154" s="37"/>
      <c r="E1154" s="61" t="s">
        <v>1765</v>
      </c>
      <c r="F1154" s="37"/>
      <c r="G1154" s="56" t="s">
        <v>1617</v>
      </c>
      <c r="H1154" s="56" t="s">
        <v>1618</v>
      </c>
      <c r="I1154" s="36" t="s">
        <v>384</v>
      </c>
      <c r="J1154" s="37"/>
      <c r="K1154" s="37"/>
      <c r="L1154" s="37">
        <v>5</v>
      </c>
      <c r="M1154" s="37"/>
      <c r="N1154" s="37"/>
      <c r="O1154" s="37"/>
      <c r="P1154" s="37"/>
      <c r="Q1154" s="37"/>
      <c r="R1154" s="37"/>
      <c r="S1154" s="37"/>
      <c r="T1154" s="37"/>
      <c r="U1154" s="37"/>
      <c r="V1154" s="37"/>
      <c r="W1154" s="37">
        <f t="shared" si="72"/>
        <v>5</v>
      </c>
      <c r="X1154" s="37"/>
      <c r="Y1154" s="57">
        <v>1350</v>
      </c>
      <c r="Z1154" s="38">
        <f t="shared" si="71"/>
        <v>7006.5</v>
      </c>
      <c r="AA1154" s="37"/>
      <c r="AB1154" s="32" t="s">
        <v>84</v>
      </c>
      <c r="AC1154" s="37" t="s">
        <v>142</v>
      </c>
      <c r="AD1154" s="36" t="s">
        <v>120</v>
      </c>
      <c r="AE1154" s="37"/>
      <c r="AF1154" s="35" t="s">
        <v>1535</v>
      </c>
      <c r="AG1154" s="35" t="s">
        <v>1446</v>
      </c>
      <c r="AH1154" s="58" t="s">
        <v>1619</v>
      </c>
      <c r="AI1154" s="36" t="s">
        <v>1536</v>
      </c>
    </row>
    <row r="1155" spans="1:35" s="43" customFormat="1" ht="42.75" customHeight="1" x14ac:dyDescent="0.25">
      <c r="A1155" s="41" t="s">
        <v>83</v>
      </c>
      <c r="B1155" s="54" t="s">
        <v>226</v>
      </c>
      <c r="C1155" s="55" t="s">
        <v>227</v>
      </c>
      <c r="D1155" s="37"/>
      <c r="E1155" s="61" t="s">
        <v>1766</v>
      </c>
      <c r="F1155" s="37"/>
      <c r="G1155" s="56" t="s">
        <v>1617</v>
      </c>
      <c r="H1155" s="56" t="s">
        <v>1618</v>
      </c>
      <c r="I1155" s="36" t="s">
        <v>384</v>
      </c>
      <c r="J1155" s="37"/>
      <c r="K1155" s="37"/>
      <c r="L1155" s="37">
        <v>10</v>
      </c>
      <c r="M1155" s="37"/>
      <c r="N1155" s="37"/>
      <c r="O1155" s="37"/>
      <c r="P1155" s="37"/>
      <c r="Q1155" s="37"/>
      <c r="R1155" s="37"/>
      <c r="S1155" s="37"/>
      <c r="T1155" s="37"/>
      <c r="U1155" s="37"/>
      <c r="V1155" s="37"/>
      <c r="W1155" s="37">
        <f t="shared" si="72"/>
        <v>10</v>
      </c>
      <c r="X1155" s="37"/>
      <c r="Y1155" s="57">
        <v>118.66</v>
      </c>
      <c r="Z1155" s="38">
        <f t="shared" ref="Z1155:Z1213" si="73">(W1155*Y1155)*1.038</f>
        <v>1231.6907999999999</v>
      </c>
      <c r="AA1155" s="37"/>
      <c r="AB1155" s="32" t="s">
        <v>84</v>
      </c>
      <c r="AC1155" s="37" t="s">
        <v>142</v>
      </c>
      <c r="AD1155" s="36" t="s">
        <v>120</v>
      </c>
      <c r="AE1155" s="37"/>
      <c r="AF1155" s="35" t="s">
        <v>1535</v>
      </c>
      <c r="AG1155" s="35" t="s">
        <v>1446</v>
      </c>
      <c r="AH1155" s="58" t="s">
        <v>1619</v>
      </c>
      <c r="AI1155" s="36" t="s">
        <v>1536</v>
      </c>
    </row>
    <row r="1156" spans="1:35" s="43" customFormat="1" ht="42.75" customHeight="1" x14ac:dyDescent="0.25">
      <c r="A1156" s="41" t="s">
        <v>83</v>
      </c>
      <c r="B1156" s="54" t="s">
        <v>226</v>
      </c>
      <c r="C1156" s="55" t="s">
        <v>227</v>
      </c>
      <c r="D1156" s="37"/>
      <c r="E1156" s="61" t="s">
        <v>1767</v>
      </c>
      <c r="F1156" s="37"/>
      <c r="G1156" s="56" t="s">
        <v>1617</v>
      </c>
      <c r="H1156" s="56" t="s">
        <v>1618</v>
      </c>
      <c r="I1156" s="36" t="s">
        <v>384</v>
      </c>
      <c r="J1156" s="37"/>
      <c r="K1156" s="37"/>
      <c r="L1156" s="37">
        <v>10</v>
      </c>
      <c r="M1156" s="37"/>
      <c r="N1156" s="37"/>
      <c r="O1156" s="37"/>
      <c r="P1156" s="37"/>
      <c r="Q1156" s="37"/>
      <c r="R1156" s="37"/>
      <c r="S1156" s="37"/>
      <c r="T1156" s="37"/>
      <c r="U1156" s="37"/>
      <c r="V1156" s="37"/>
      <c r="W1156" s="37">
        <f t="shared" si="72"/>
        <v>10</v>
      </c>
      <c r="X1156" s="37"/>
      <c r="Y1156" s="57">
        <v>21</v>
      </c>
      <c r="Z1156" s="38">
        <f t="shared" si="73"/>
        <v>217.98000000000002</v>
      </c>
      <c r="AA1156" s="37"/>
      <c r="AB1156" s="32" t="s">
        <v>84</v>
      </c>
      <c r="AC1156" s="37" t="s">
        <v>142</v>
      </c>
      <c r="AD1156" s="36" t="s">
        <v>120</v>
      </c>
      <c r="AE1156" s="37"/>
      <c r="AF1156" s="35" t="s">
        <v>1535</v>
      </c>
      <c r="AG1156" s="35" t="s">
        <v>1446</v>
      </c>
      <c r="AH1156" s="58" t="s">
        <v>1619</v>
      </c>
      <c r="AI1156" s="36" t="s">
        <v>1536</v>
      </c>
    </row>
    <row r="1157" spans="1:35" s="43" customFormat="1" ht="42.75" customHeight="1" x14ac:dyDescent="0.25">
      <c r="A1157" s="41" t="s">
        <v>83</v>
      </c>
      <c r="B1157" s="54" t="s">
        <v>226</v>
      </c>
      <c r="C1157" s="55" t="s">
        <v>227</v>
      </c>
      <c r="D1157" s="37"/>
      <c r="E1157" s="61" t="s">
        <v>1768</v>
      </c>
      <c r="F1157" s="37"/>
      <c r="G1157" s="56" t="s">
        <v>1617</v>
      </c>
      <c r="H1157" s="56" t="s">
        <v>1618</v>
      </c>
      <c r="I1157" s="36" t="s">
        <v>384</v>
      </c>
      <c r="J1157" s="37"/>
      <c r="K1157" s="37"/>
      <c r="L1157" s="37">
        <v>50</v>
      </c>
      <c r="M1157" s="37"/>
      <c r="N1157" s="37"/>
      <c r="O1157" s="37"/>
      <c r="P1157" s="37"/>
      <c r="Q1157" s="37"/>
      <c r="R1157" s="37"/>
      <c r="S1157" s="37"/>
      <c r="T1157" s="37"/>
      <c r="U1157" s="37"/>
      <c r="V1157" s="37"/>
      <c r="W1157" s="37">
        <f t="shared" si="72"/>
        <v>50</v>
      </c>
      <c r="X1157" s="37"/>
      <c r="Y1157" s="57">
        <v>19.329999999999998</v>
      </c>
      <c r="Z1157" s="38">
        <f t="shared" si="73"/>
        <v>1003.2269999999999</v>
      </c>
      <c r="AA1157" s="37"/>
      <c r="AB1157" s="32" t="s">
        <v>84</v>
      </c>
      <c r="AC1157" s="37" t="s">
        <v>142</v>
      </c>
      <c r="AD1157" s="36" t="s">
        <v>120</v>
      </c>
      <c r="AE1157" s="37"/>
      <c r="AF1157" s="35" t="s">
        <v>1535</v>
      </c>
      <c r="AG1157" s="35" t="s">
        <v>1446</v>
      </c>
      <c r="AH1157" s="58" t="s">
        <v>1619</v>
      </c>
      <c r="AI1157" s="36" t="s">
        <v>1536</v>
      </c>
    </row>
    <row r="1158" spans="1:35" s="43" customFormat="1" ht="42.75" customHeight="1" x14ac:dyDescent="0.25">
      <c r="A1158" s="41" t="s">
        <v>83</v>
      </c>
      <c r="B1158" s="54" t="s">
        <v>226</v>
      </c>
      <c r="C1158" s="55" t="s">
        <v>227</v>
      </c>
      <c r="D1158" s="37"/>
      <c r="E1158" s="61" t="s">
        <v>1769</v>
      </c>
      <c r="F1158" s="37"/>
      <c r="G1158" s="56" t="s">
        <v>1617</v>
      </c>
      <c r="H1158" s="56" t="s">
        <v>1618</v>
      </c>
      <c r="I1158" s="36" t="s">
        <v>384</v>
      </c>
      <c r="J1158" s="37"/>
      <c r="K1158" s="37"/>
      <c r="L1158" s="37">
        <v>50</v>
      </c>
      <c r="M1158" s="37"/>
      <c r="N1158" s="37"/>
      <c r="O1158" s="37"/>
      <c r="P1158" s="37"/>
      <c r="Q1158" s="37"/>
      <c r="R1158" s="37"/>
      <c r="S1158" s="37"/>
      <c r="T1158" s="37"/>
      <c r="U1158" s="37"/>
      <c r="V1158" s="37"/>
      <c r="W1158" s="37">
        <f t="shared" si="72"/>
        <v>50</v>
      </c>
      <c r="X1158" s="37"/>
      <c r="Y1158" s="57">
        <v>28.5</v>
      </c>
      <c r="Z1158" s="38">
        <f t="shared" si="73"/>
        <v>1479.15</v>
      </c>
      <c r="AA1158" s="37"/>
      <c r="AB1158" s="32" t="s">
        <v>84</v>
      </c>
      <c r="AC1158" s="37" t="s">
        <v>142</v>
      </c>
      <c r="AD1158" s="36" t="s">
        <v>120</v>
      </c>
      <c r="AE1158" s="37"/>
      <c r="AF1158" s="35" t="s">
        <v>1535</v>
      </c>
      <c r="AG1158" s="35" t="s">
        <v>1446</v>
      </c>
      <c r="AH1158" s="58" t="s">
        <v>1619</v>
      </c>
      <c r="AI1158" s="36" t="s">
        <v>1536</v>
      </c>
    </row>
    <row r="1159" spans="1:35" s="43" customFormat="1" ht="42.75" customHeight="1" x14ac:dyDescent="0.25">
      <c r="A1159" s="41" t="s">
        <v>83</v>
      </c>
      <c r="B1159" s="54" t="s">
        <v>226</v>
      </c>
      <c r="C1159" s="55" t="s">
        <v>227</v>
      </c>
      <c r="D1159" s="37"/>
      <c r="E1159" s="61" t="s">
        <v>1770</v>
      </c>
      <c r="F1159" s="37"/>
      <c r="G1159" s="56" t="s">
        <v>1617</v>
      </c>
      <c r="H1159" s="56" t="s">
        <v>1618</v>
      </c>
      <c r="I1159" s="36" t="s">
        <v>384</v>
      </c>
      <c r="J1159" s="37"/>
      <c r="K1159" s="37"/>
      <c r="L1159" s="37">
        <v>20</v>
      </c>
      <c r="M1159" s="37"/>
      <c r="N1159" s="37"/>
      <c r="O1159" s="37"/>
      <c r="P1159" s="37"/>
      <c r="Q1159" s="37"/>
      <c r="R1159" s="37"/>
      <c r="S1159" s="37"/>
      <c r="T1159" s="37"/>
      <c r="U1159" s="37"/>
      <c r="V1159" s="37"/>
      <c r="W1159" s="37">
        <f t="shared" si="72"/>
        <v>20</v>
      </c>
      <c r="X1159" s="37"/>
      <c r="Y1159" s="57">
        <v>24</v>
      </c>
      <c r="Z1159" s="38">
        <f t="shared" si="73"/>
        <v>498.24</v>
      </c>
      <c r="AA1159" s="37"/>
      <c r="AB1159" s="32" t="s">
        <v>84</v>
      </c>
      <c r="AC1159" s="37" t="s">
        <v>142</v>
      </c>
      <c r="AD1159" s="36" t="s">
        <v>120</v>
      </c>
      <c r="AE1159" s="37"/>
      <c r="AF1159" s="35" t="s">
        <v>1535</v>
      </c>
      <c r="AG1159" s="35" t="s">
        <v>1446</v>
      </c>
      <c r="AH1159" s="58" t="s">
        <v>1619</v>
      </c>
      <c r="AI1159" s="36" t="s">
        <v>1536</v>
      </c>
    </row>
    <row r="1160" spans="1:35" s="43" customFormat="1" ht="42.75" customHeight="1" x14ac:dyDescent="0.25">
      <c r="A1160" s="41" t="s">
        <v>83</v>
      </c>
      <c r="B1160" s="54" t="s">
        <v>226</v>
      </c>
      <c r="C1160" s="55" t="s">
        <v>227</v>
      </c>
      <c r="D1160" s="37"/>
      <c r="E1160" s="61" t="s">
        <v>1771</v>
      </c>
      <c r="F1160" s="37"/>
      <c r="G1160" s="56" t="s">
        <v>1617</v>
      </c>
      <c r="H1160" s="56" t="s">
        <v>1618</v>
      </c>
      <c r="I1160" s="36" t="s">
        <v>384</v>
      </c>
      <c r="J1160" s="37"/>
      <c r="K1160" s="37"/>
      <c r="L1160" s="37">
        <v>20</v>
      </c>
      <c r="M1160" s="37"/>
      <c r="N1160" s="37"/>
      <c r="O1160" s="37"/>
      <c r="P1160" s="37"/>
      <c r="Q1160" s="37"/>
      <c r="R1160" s="37"/>
      <c r="S1160" s="37"/>
      <c r="T1160" s="37"/>
      <c r="U1160" s="37"/>
      <c r="V1160" s="37"/>
      <c r="W1160" s="37">
        <f t="shared" si="72"/>
        <v>20</v>
      </c>
      <c r="X1160" s="37"/>
      <c r="Y1160" s="57">
        <v>64.33</v>
      </c>
      <c r="Z1160" s="38">
        <f t="shared" si="73"/>
        <v>1335.4908</v>
      </c>
      <c r="AA1160" s="37"/>
      <c r="AB1160" s="32" t="s">
        <v>84</v>
      </c>
      <c r="AC1160" s="37" t="s">
        <v>142</v>
      </c>
      <c r="AD1160" s="36" t="s">
        <v>120</v>
      </c>
      <c r="AE1160" s="37"/>
      <c r="AF1160" s="35" t="s">
        <v>1535</v>
      </c>
      <c r="AG1160" s="35" t="s">
        <v>1446</v>
      </c>
      <c r="AH1160" s="58" t="s">
        <v>1619</v>
      </c>
      <c r="AI1160" s="36" t="s">
        <v>1536</v>
      </c>
    </row>
    <row r="1161" spans="1:35" s="43" customFormat="1" ht="42.75" customHeight="1" x14ac:dyDescent="0.25">
      <c r="A1161" s="41" t="s">
        <v>83</v>
      </c>
      <c r="B1161" s="54" t="s">
        <v>226</v>
      </c>
      <c r="C1161" s="55" t="s">
        <v>227</v>
      </c>
      <c r="D1161" s="37"/>
      <c r="E1161" s="61" t="s">
        <v>1772</v>
      </c>
      <c r="F1161" s="37"/>
      <c r="G1161" s="56" t="s">
        <v>1617</v>
      </c>
      <c r="H1161" s="56" t="s">
        <v>1618</v>
      </c>
      <c r="I1161" s="36" t="s">
        <v>384</v>
      </c>
      <c r="J1161" s="37"/>
      <c r="K1161" s="37"/>
      <c r="L1161" s="37">
        <v>30</v>
      </c>
      <c r="M1161" s="37"/>
      <c r="N1161" s="37"/>
      <c r="O1161" s="37"/>
      <c r="P1161" s="37"/>
      <c r="Q1161" s="37"/>
      <c r="R1161" s="37"/>
      <c r="S1161" s="37"/>
      <c r="T1161" s="37"/>
      <c r="U1161" s="37"/>
      <c r="V1161" s="37"/>
      <c r="W1161" s="37">
        <f t="shared" si="72"/>
        <v>30</v>
      </c>
      <c r="X1161" s="37"/>
      <c r="Y1161" s="57">
        <v>510</v>
      </c>
      <c r="Z1161" s="38">
        <f t="shared" si="73"/>
        <v>15881.4</v>
      </c>
      <c r="AA1161" s="37"/>
      <c r="AB1161" s="32" t="s">
        <v>84</v>
      </c>
      <c r="AC1161" s="37" t="s">
        <v>142</v>
      </c>
      <c r="AD1161" s="36" t="s">
        <v>120</v>
      </c>
      <c r="AE1161" s="37"/>
      <c r="AF1161" s="35" t="s">
        <v>1535</v>
      </c>
      <c r="AG1161" s="35" t="s">
        <v>1446</v>
      </c>
      <c r="AH1161" s="58" t="s">
        <v>1619</v>
      </c>
      <c r="AI1161" s="36" t="s">
        <v>1536</v>
      </c>
    </row>
    <row r="1162" spans="1:35" s="43" customFormat="1" ht="42.75" customHeight="1" x14ac:dyDescent="0.25">
      <c r="A1162" s="41" t="s">
        <v>83</v>
      </c>
      <c r="B1162" s="54" t="s">
        <v>226</v>
      </c>
      <c r="C1162" s="55" t="s">
        <v>227</v>
      </c>
      <c r="D1162" s="37"/>
      <c r="E1162" s="61" t="s">
        <v>1773</v>
      </c>
      <c r="F1162" s="37"/>
      <c r="G1162" s="56" t="s">
        <v>1617</v>
      </c>
      <c r="H1162" s="56" t="s">
        <v>1618</v>
      </c>
      <c r="I1162" s="36" t="s">
        <v>384</v>
      </c>
      <c r="J1162" s="37"/>
      <c r="K1162" s="37"/>
      <c r="L1162" s="37">
        <v>6</v>
      </c>
      <c r="M1162" s="37"/>
      <c r="N1162" s="37"/>
      <c r="O1162" s="37"/>
      <c r="P1162" s="37"/>
      <c r="Q1162" s="37"/>
      <c r="R1162" s="37"/>
      <c r="S1162" s="37"/>
      <c r="T1162" s="37"/>
      <c r="U1162" s="37"/>
      <c r="V1162" s="37"/>
      <c r="W1162" s="37">
        <f t="shared" si="72"/>
        <v>6</v>
      </c>
      <c r="X1162" s="37"/>
      <c r="Y1162" s="57">
        <v>276.66000000000003</v>
      </c>
      <c r="Z1162" s="38">
        <f t="shared" si="73"/>
        <v>1723.0384800000002</v>
      </c>
      <c r="AA1162" s="37"/>
      <c r="AB1162" s="32" t="s">
        <v>84</v>
      </c>
      <c r="AC1162" s="37" t="s">
        <v>142</v>
      </c>
      <c r="AD1162" s="36" t="s">
        <v>120</v>
      </c>
      <c r="AE1162" s="37"/>
      <c r="AF1162" s="35" t="s">
        <v>1535</v>
      </c>
      <c r="AG1162" s="35" t="s">
        <v>1446</v>
      </c>
      <c r="AH1162" s="58" t="s">
        <v>1619</v>
      </c>
      <c r="AI1162" s="36" t="s">
        <v>1536</v>
      </c>
    </row>
    <row r="1163" spans="1:35" s="43" customFormat="1" ht="42.75" customHeight="1" x14ac:dyDescent="0.25">
      <c r="A1163" s="41" t="s">
        <v>83</v>
      </c>
      <c r="B1163" s="54" t="s">
        <v>226</v>
      </c>
      <c r="C1163" s="55" t="s">
        <v>227</v>
      </c>
      <c r="D1163" s="37"/>
      <c r="E1163" s="61" t="s">
        <v>1774</v>
      </c>
      <c r="F1163" s="37"/>
      <c r="G1163" s="56" t="s">
        <v>1617</v>
      </c>
      <c r="H1163" s="56" t="s">
        <v>1618</v>
      </c>
      <c r="I1163" s="36" t="s">
        <v>384</v>
      </c>
      <c r="J1163" s="37"/>
      <c r="K1163" s="37"/>
      <c r="L1163" s="37">
        <v>10</v>
      </c>
      <c r="M1163" s="37"/>
      <c r="N1163" s="37"/>
      <c r="O1163" s="37"/>
      <c r="P1163" s="37"/>
      <c r="Q1163" s="37"/>
      <c r="R1163" s="37"/>
      <c r="S1163" s="37"/>
      <c r="T1163" s="37"/>
      <c r="U1163" s="37"/>
      <c r="V1163" s="37"/>
      <c r="W1163" s="37">
        <f t="shared" si="72"/>
        <v>10</v>
      </c>
      <c r="X1163" s="37"/>
      <c r="Y1163" s="57">
        <v>273.66000000000003</v>
      </c>
      <c r="Z1163" s="38">
        <f t="shared" si="73"/>
        <v>2840.5908000000004</v>
      </c>
      <c r="AA1163" s="37"/>
      <c r="AB1163" s="32" t="s">
        <v>84</v>
      </c>
      <c r="AC1163" s="37" t="s">
        <v>142</v>
      </c>
      <c r="AD1163" s="36" t="s">
        <v>120</v>
      </c>
      <c r="AE1163" s="37"/>
      <c r="AF1163" s="35" t="s">
        <v>1535</v>
      </c>
      <c r="AG1163" s="35" t="s">
        <v>1446</v>
      </c>
      <c r="AH1163" s="58" t="s">
        <v>1619</v>
      </c>
      <c r="AI1163" s="36" t="s">
        <v>1536</v>
      </c>
    </row>
    <row r="1164" spans="1:35" s="43" customFormat="1" ht="42.75" customHeight="1" x14ac:dyDescent="0.25">
      <c r="A1164" s="41" t="s">
        <v>83</v>
      </c>
      <c r="B1164" s="54" t="s">
        <v>226</v>
      </c>
      <c r="C1164" s="55" t="s">
        <v>227</v>
      </c>
      <c r="D1164" s="37"/>
      <c r="E1164" s="61" t="s">
        <v>1775</v>
      </c>
      <c r="F1164" s="37"/>
      <c r="G1164" s="56" t="s">
        <v>1617</v>
      </c>
      <c r="H1164" s="56" t="s">
        <v>1618</v>
      </c>
      <c r="I1164" s="36" t="s">
        <v>384</v>
      </c>
      <c r="J1164" s="37"/>
      <c r="K1164" s="37"/>
      <c r="L1164" s="37">
        <v>120</v>
      </c>
      <c r="M1164" s="37"/>
      <c r="N1164" s="37"/>
      <c r="O1164" s="37"/>
      <c r="P1164" s="37"/>
      <c r="Q1164" s="37"/>
      <c r="R1164" s="37"/>
      <c r="S1164" s="37"/>
      <c r="T1164" s="37"/>
      <c r="U1164" s="37"/>
      <c r="V1164" s="37"/>
      <c r="W1164" s="37">
        <f t="shared" si="72"/>
        <v>120</v>
      </c>
      <c r="X1164" s="37"/>
      <c r="Y1164" s="57">
        <v>119.33</v>
      </c>
      <c r="Z1164" s="38">
        <v>16113.77</v>
      </c>
      <c r="AA1164" s="37"/>
      <c r="AB1164" s="32" t="s">
        <v>84</v>
      </c>
      <c r="AC1164" s="37" t="s">
        <v>142</v>
      </c>
      <c r="AD1164" s="36" t="s">
        <v>120</v>
      </c>
      <c r="AE1164" s="37"/>
      <c r="AF1164" s="35" t="s">
        <v>1535</v>
      </c>
      <c r="AG1164" s="35" t="s">
        <v>1446</v>
      </c>
      <c r="AH1164" s="58" t="s">
        <v>1619</v>
      </c>
      <c r="AI1164" s="36" t="s">
        <v>1536</v>
      </c>
    </row>
    <row r="1165" spans="1:35" s="43" customFormat="1" ht="42.75" customHeight="1" x14ac:dyDescent="0.25">
      <c r="A1165" s="41" t="s">
        <v>83</v>
      </c>
      <c r="B1165" s="54" t="s">
        <v>226</v>
      </c>
      <c r="C1165" s="55" t="s">
        <v>227</v>
      </c>
      <c r="D1165" s="37"/>
      <c r="E1165" s="61" t="s">
        <v>1776</v>
      </c>
      <c r="F1165" s="37"/>
      <c r="G1165" s="56" t="s">
        <v>1617</v>
      </c>
      <c r="H1165" s="56" t="s">
        <v>1618</v>
      </c>
      <c r="I1165" s="36" t="s">
        <v>384</v>
      </c>
      <c r="J1165" s="37"/>
      <c r="K1165" s="37"/>
      <c r="L1165" s="37">
        <f>W1165</f>
        <v>50</v>
      </c>
      <c r="M1165" s="37"/>
      <c r="N1165" s="37"/>
      <c r="O1165" s="37"/>
      <c r="P1165" s="37"/>
      <c r="Q1165" s="37"/>
      <c r="R1165" s="37"/>
      <c r="S1165" s="37"/>
      <c r="T1165" s="37"/>
      <c r="U1165" s="37"/>
      <c r="V1165" s="37"/>
      <c r="W1165" s="37">
        <v>50</v>
      </c>
      <c r="X1165" s="37"/>
      <c r="Y1165" s="57">
        <f>Z1165/W1165</f>
        <v>19.2376</v>
      </c>
      <c r="Z1165" s="38">
        <v>961.88</v>
      </c>
      <c r="AA1165" s="37"/>
      <c r="AB1165" s="32" t="s">
        <v>84</v>
      </c>
      <c r="AC1165" s="37" t="s">
        <v>142</v>
      </c>
      <c r="AD1165" s="36" t="s">
        <v>120</v>
      </c>
      <c r="AE1165" s="37"/>
      <c r="AF1165" s="35" t="s">
        <v>1535</v>
      </c>
      <c r="AG1165" s="35" t="s">
        <v>1446</v>
      </c>
      <c r="AH1165" s="58" t="s">
        <v>1619</v>
      </c>
      <c r="AI1165" s="36" t="s">
        <v>1536</v>
      </c>
    </row>
    <row r="1166" spans="1:35" s="43" customFormat="1" ht="42.75" customHeight="1" x14ac:dyDescent="0.25">
      <c r="A1166" s="41" t="s">
        <v>83</v>
      </c>
      <c r="B1166" s="54" t="s">
        <v>226</v>
      </c>
      <c r="C1166" s="55" t="s">
        <v>227</v>
      </c>
      <c r="D1166" s="37"/>
      <c r="E1166" s="61" t="s">
        <v>1777</v>
      </c>
      <c r="F1166" s="37"/>
      <c r="G1166" s="56" t="s">
        <v>1617</v>
      </c>
      <c r="H1166" s="56" t="s">
        <v>1618</v>
      </c>
      <c r="I1166" s="36" t="s">
        <v>384</v>
      </c>
      <c r="J1166" s="37"/>
      <c r="K1166" s="37"/>
      <c r="L1166" s="37">
        <f t="shared" ref="L1166:L1193" si="74">W1166</f>
        <v>800</v>
      </c>
      <c r="M1166" s="37"/>
      <c r="N1166" s="37"/>
      <c r="O1166" s="37"/>
      <c r="P1166" s="37"/>
      <c r="Q1166" s="37"/>
      <c r="R1166" s="37"/>
      <c r="S1166" s="37"/>
      <c r="T1166" s="37"/>
      <c r="U1166" s="37"/>
      <c r="V1166" s="37"/>
      <c r="W1166" s="37">
        <v>800</v>
      </c>
      <c r="X1166" s="37"/>
      <c r="Y1166" s="57">
        <f t="shared" ref="Y1166:Y1194" si="75">Z1166/W1166</f>
        <v>40.274374999999999</v>
      </c>
      <c r="Z1166" s="38">
        <v>32219.5</v>
      </c>
      <c r="AA1166" s="37"/>
      <c r="AB1166" s="32" t="s">
        <v>84</v>
      </c>
      <c r="AC1166" s="37" t="s">
        <v>142</v>
      </c>
      <c r="AD1166" s="36" t="s">
        <v>120</v>
      </c>
      <c r="AE1166" s="37"/>
      <c r="AF1166" s="35" t="s">
        <v>1535</v>
      </c>
      <c r="AG1166" s="35" t="s">
        <v>1446</v>
      </c>
      <c r="AH1166" s="58" t="s">
        <v>1619</v>
      </c>
      <c r="AI1166" s="36" t="s">
        <v>1536</v>
      </c>
    </row>
    <row r="1167" spans="1:35" s="43" customFormat="1" ht="42.75" customHeight="1" x14ac:dyDescent="0.25">
      <c r="A1167" s="41" t="s">
        <v>83</v>
      </c>
      <c r="B1167" s="54" t="s">
        <v>226</v>
      </c>
      <c r="C1167" s="55" t="s">
        <v>227</v>
      </c>
      <c r="D1167" s="37"/>
      <c r="E1167" s="61" t="s">
        <v>1778</v>
      </c>
      <c r="F1167" s="37"/>
      <c r="G1167" s="56" t="s">
        <v>1617</v>
      </c>
      <c r="H1167" s="56" t="s">
        <v>1618</v>
      </c>
      <c r="I1167" s="36" t="s">
        <v>384</v>
      </c>
      <c r="J1167" s="37"/>
      <c r="K1167" s="37"/>
      <c r="L1167" s="37">
        <f t="shared" si="74"/>
        <v>165</v>
      </c>
      <c r="M1167" s="37"/>
      <c r="N1167" s="37"/>
      <c r="O1167" s="37"/>
      <c r="P1167" s="37"/>
      <c r="Q1167" s="37"/>
      <c r="R1167" s="37"/>
      <c r="S1167" s="37"/>
      <c r="T1167" s="37"/>
      <c r="U1167" s="37"/>
      <c r="V1167" s="37"/>
      <c r="W1167" s="37">
        <v>165</v>
      </c>
      <c r="X1167" s="37"/>
      <c r="Y1167" s="57">
        <f t="shared" si="75"/>
        <v>14.255212121212121</v>
      </c>
      <c r="Z1167" s="38">
        <v>2352.11</v>
      </c>
      <c r="AA1167" s="37"/>
      <c r="AB1167" s="32" t="s">
        <v>84</v>
      </c>
      <c r="AC1167" s="37" t="s">
        <v>142</v>
      </c>
      <c r="AD1167" s="36" t="s">
        <v>120</v>
      </c>
      <c r="AE1167" s="37"/>
      <c r="AF1167" s="35" t="s">
        <v>1535</v>
      </c>
      <c r="AG1167" s="35" t="s">
        <v>1446</v>
      </c>
      <c r="AH1167" s="58" t="s">
        <v>1619</v>
      </c>
      <c r="AI1167" s="36" t="s">
        <v>1536</v>
      </c>
    </row>
    <row r="1168" spans="1:35" s="43" customFormat="1" ht="42.75" customHeight="1" x14ac:dyDescent="0.25">
      <c r="A1168" s="41" t="s">
        <v>83</v>
      </c>
      <c r="B1168" s="54" t="s">
        <v>226</v>
      </c>
      <c r="C1168" s="55" t="s">
        <v>227</v>
      </c>
      <c r="D1168" s="37"/>
      <c r="E1168" s="61" t="s">
        <v>1779</v>
      </c>
      <c r="F1168" s="37"/>
      <c r="G1168" s="56" t="s">
        <v>1617</v>
      </c>
      <c r="H1168" s="56" t="s">
        <v>1618</v>
      </c>
      <c r="I1168" s="36" t="s">
        <v>384</v>
      </c>
      <c r="J1168" s="37"/>
      <c r="K1168" s="37"/>
      <c r="L1168" s="37">
        <f t="shared" si="74"/>
        <v>100</v>
      </c>
      <c r="M1168" s="37"/>
      <c r="N1168" s="37"/>
      <c r="O1168" s="37"/>
      <c r="P1168" s="37"/>
      <c r="Q1168" s="37"/>
      <c r="R1168" s="37"/>
      <c r="S1168" s="37"/>
      <c r="T1168" s="37"/>
      <c r="U1168" s="37"/>
      <c r="V1168" s="37"/>
      <c r="W1168" s="37">
        <v>100</v>
      </c>
      <c r="X1168" s="37"/>
      <c r="Y1168" s="57">
        <f t="shared" si="75"/>
        <v>12.282999999999999</v>
      </c>
      <c r="Z1168" s="38">
        <v>1228.3</v>
      </c>
      <c r="AA1168" s="37"/>
      <c r="AB1168" s="32" t="s">
        <v>84</v>
      </c>
      <c r="AC1168" s="37" t="s">
        <v>142</v>
      </c>
      <c r="AD1168" s="36" t="s">
        <v>120</v>
      </c>
      <c r="AE1168" s="37"/>
      <c r="AF1168" s="35" t="s">
        <v>1535</v>
      </c>
      <c r="AG1168" s="35" t="s">
        <v>1446</v>
      </c>
      <c r="AH1168" s="58" t="s">
        <v>1619</v>
      </c>
      <c r="AI1168" s="36" t="s">
        <v>1536</v>
      </c>
    </row>
    <row r="1169" spans="1:35" s="43" customFormat="1" ht="42.75" customHeight="1" x14ac:dyDescent="0.25">
      <c r="A1169" s="41" t="s">
        <v>83</v>
      </c>
      <c r="B1169" s="54" t="s">
        <v>226</v>
      </c>
      <c r="C1169" s="55" t="s">
        <v>227</v>
      </c>
      <c r="D1169" s="37"/>
      <c r="E1169" s="61" t="s">
        <v>1780</v>
      </c>
      <c r="F1169" s="37"/>
      <c r="G1169" s="56" t="s">
        <v>1617</v>
      </c>
      <c r="H1169" s="56" t="s">
        <v>1618</v>
      </c>
      <c r="I1169" s="36" t="s">
        <v>384</v>
      </c>
      <c r="J1169" s="37"/>
      <c r="K1169" s="37"/>
      <c r="L1169" s="37">
        <f t="shared" si="74"/>
        <v>4</v>
      </c>
      <c r="M1169" s="37"/>
      <c r="N1169" s="37"/>
      <c r="O1169" s="37"/>
      <c r="P1169" s="37"/>
      <c r="Q1169" s="37"/>
      <c r="R1169" s="37"/>
      <c r="S1169" s="37"/>
      <c r="T1169" s="37"/>
      <c r="U1169" s="37"/>
      <c r="V1169" s="37"/>
      <c r="W1169" s="37">
        <v>4</v>
      </c>
      <c r="X1169" s="37"/>
      <c r="Y1169" s="57">
        <f t="shared" si="75"/>
        <v>1274.665</v>
      </c>
      <c r="Z1169" s="38">
        <v>5098.66</v>
      </c>
      <c r="AA1169" s="37"/>
      <c r="AB1169" s="32" t="s">
        <v>84</v>
      </c>
      <c r="AC1169" s="37" t="s">
        <v>142</v>
      </c>
      <c r="AD1169" s="36" t="s">
        <v>120</v>
      </c>
      <c r="AE1169" s="37"/>
      <c r="AF1169" s="35" t="s">
        <v>1535</v>
      </c>
      <c r="AG1169" s="35" t="s">
        <v>1446</v>
      </c>
      <c r="AH1169" s="58" t="s">
        <v>1619</v>
      </c>
      <c r="AI1169" s="36" t="s">
        <v>1536</v>
      </c>
    </row>
    <row r="1170" spans="1:35" s="43" customFormat="1" ht="42.75" customHeight="1" x14ac:dyDescent="0.25">
      <c r="A1170" s="41" t="s">
        <v>83</v>
      </c>
      <c r="B1170" s="54" t="s">
        <v>226</v>
      </c>
      <c r="C1170" s="55" t="s">
        <v>227</v>
      </c>
      <c r="D1170" s="37"/>
      <c r="E1170" s="61" t="s">
        <v>1781</v>
      </c>
      <c r="F1170" s="37"/>
      <c r="G1170" s="56" t="s">
        <v>1617</v>
      </c>
      <c r="H1170" s="56" t="s">
        <v>1618</v>
      </c>
      <c r="I1170" s="36" t="s">
        <v>384</v>
      </c>
      <c r="J1170" s="37"/>
      <c r="K1170" s="37"/>
      <c r="L1170" s="37">
        <f t="shared" si="74"/>
        <v>12</v>
      </c>
      <c r="M1170" s="37"/>
      <c r="N1170" s="37"/>
      <c r="O1170" s="37"/>
      <c r="P1170" s="37"/>
      <c r="Q1170" s="37"/>
      <c r="R1170" s="37"/>
      <c r="S1170" s="37"/>
      <c r="T1170" s="37"/>
      <c r="U1170" s="37"/>
      <c r="V1170" s="37"/>
      <c r="W1170" s="37">
        <v>12</v>
      </c>
      <c r="X1170" s="37"/>
      <c r="Y1170" s="57">
        <f t="shared" si="75"/>
        <v>126.29</v>
      </c>
      <c r="Z1170" s="38">
        <v>1515.48</v>
      </c>
      <c r="AA1170" s="37"/>
      <c r="AB1170" s="32" t="s">
        <v>84</v>
      </c>
      <c r="AC1170" s="37" t="s">
        <v>142</v>
      </c>
      <c r="AD1170" s="36" t="s">
        <v>120</v>
      </c>
      <c r="AE1170" s="37"/>
      <c r="AF1170" s="35" t="s">
        <v>1535</v>
      </c>
      <c r="AG1170" s="35" t="s">
        <v>1446</v>
      </c>
      <c r="AH1170" s="58" t="s">
        <v>1619</v>
      </c>
      <c r="AI1170" s="36" t="s">
        <v>1536</v>
      </c>
    </row>
    <row r="1171" spans="1:35" s="43" customFormat="1" ht="42.75" customHeight="1" x14ac:dyDescent="0.25">
      <c r="A1171" s="41" t="s">
        <v>83</v>
      </c>
      <c r="B1171" s="54" t="s">
        <v>226</v>
      </c>
      <c r="C1171" s="55" t="s">
        <v>227</v>
      </c>
      <c r="D1171" s="37"/>
      <c r="E1171" s="61" t="s">
        <v>1782</v>
      </c>
      <c r="F1171" s="37"/>
      <c r="G1171" s="56" t="s">
        <v>1617</v>
      </c>
      <c r="H1171" s="56" t="s">
        <v>1618</v>
      </c>
      <c r="I1171" s="36" t="s">
        <v>384</v>
      </c>
      <c r="J1171" s="37"/>
      <c r="K1171" s="37"/>
      <c r="L1171" s="37">
        <f t="shared" si="74"/>
        <v>20</v>
      </c>
      <c r="M1171" s="37"/>
      <c r="N1171" s="37"/>
      <c r="O1171" s="37"/>
      <c r="P1171" s="37"/>
      <c r="Q1171" s="37"/>
      <c r="R1171" s="37"/>
      <c r="S1171" s="37"/>
      <c r="T1171" s="37"/>
      <c r="U1171" s="37"/>
      <c r="V1171" s="37"/>
      <c r="W1171" s="37">
        <v>20</v>
      </c>
      <c r="X1171" s="37"/>
      <c r="Y1171" s="57">
        <f t="shared" si="75"/>
        <v>92.001499999999993</v>
      </c>
      <c r="Z1171" s="38">
        <v>1840.03</v>
      </c>
      <c r="AA1171" s="37"/>
      <c r="AB1171" s="32" t="s">
        <v>84</v>
      </c>
      <c r="AC1171" s="37" t="s">
        <v>142</v>
      </c>
      <c r="AD1171" s="36" t="s">
        <v>120</v>
      </c>
      <c r="AE1171" s="37"/>
      <c r="AF1171" s="35" t="s">
        <v>1535</v>
      </c>
      <c r="AG1171" s="35" t="s">
        <v>1446</v>
      </c>
      <c r="AH1171" s="58" t="s">
        <v>1619</v>
      </c>
      <c r="AI1171" s="36" t="s">
        <v>1536</v>
      </c>
    </row>
    <row r="1172" spans="1:35" s="43" customFormat="1" ht="42.75" customHeight="1" x14ac:dyDescent="0.25">
      <c r="A1172" s="41" t="s">
        <v>83</v>
      </c>
      <c r="B1172" s="54" t="s">
        <v>226</v>
      </c>
      <c r="C1172" s="55" t="s">
        <v>227</v>
      </c>
      <c r="D1172" s="37"/>
      <c r="E1172" s="61" t="s">
        <v>1783</v>
      </c>
      <c r="F1172" s="37"/>
      <c r="G1172" s="56" t="s">
        <v>1617</v>
      </c>
      <c r="H1172" s="56" t="s">
        <v>1618</v>
      </c>
      <c r="I1172" s="36" t="s">
        <v>384</v>
      </c>
      <c r="J1172" s="37"/>
      <c r="K1172" s="37"/>
      <c r="L1172" s="37">
        <f t="shared" si="74"/>
        <v>5</v>
      </c>
      <c r="M1172" s="37"/>
      <c r="N1172" s="37"/>
      <c r="O1172" s="37"/>
      <c r="P1172" s="37"/>
      <c r="Q1172" s="37"/>
      <c r="R1172" s="37"/>
      <c r="S1172" s="37"/>
      <c r="T1172" s="37"/>
      <c r="U1172" s="37"/>
      <c r="V1172" s="37"/>
      <c r="W1172" s="37">
        <v>5</v>
      </c>
      <c r="X1172" s="37"/>
      <c r="Y1172" s="57">
        <f t="shared" si="75"/>
        <v>41.311999999999998</v>
      </c>
      <c r="Z1172" s="38">
        <v>206.56</v>
      </c>
      <c r="AA1172" s="37"/>
      <c r="AB1172" s="32" t="s">
        <v>84</v>
      </c>
      <c r="AC1172" s="37" t="s">
        <v>142</v>
      </c>
      <c r="AD1172" s="36" t="s">
        <v>120</v>
      </c>
      <c r="AE1172" s="37"/>
      <c r="AF1172" s="35" t="s">
        <v>1535</v>
      </c>
      <c r="AG1172" s="35" t="s">
        <v>1446</v>
      </c>
      <c r="AH1172" s="58" t="s">
        <v>1619</v>
      </c>
      <c r="AI1172" s="36" t="s">
        <v>1536</v>
      </c>
    </row>
    <row r="1173" spans="1:35" s="43" customFormat="1" ht="42.75" customHeight="1" x14ac:dyDescent="0.25">
      <c r="A1173" s="41" t="s">
        <v>83</v>
      </c>
      <c r="B1173" s="54" t="s">
        <v>226</v>
      </c>
      <c r="C1173" s="55" t="s">
        <v>227</v>
      </c>
      <c r="D1173" s="37"/>
      <c r="E1173" s="61" t="s">
        <v>1784</v>
      </c>
      <c r="F1173" s="37"/>
      <c r="G1173" s="56" t="s">
        <v>1617</v>
      </c>
      <c r="H1173" s="56" t="s">
        <v>1618</v>
      </c>
      <c r="I1173" s="36" t="s">
        <v>384</v>
      </c>
      <c r="J1173" s="37"/>
      <c r="K1173" s="37"/>
      <c r="L1173" s="37">
        <f t="shared" si="74"/>
        <v>4</v>
      </c>
      <c r="M1173" s="37"/>
      <c r="N1173" s="37"/>
      <c r="O1173" s="37"/>
      <c r="P1173" s="37"/>
      <c r="Q1173" s="37"/>
      <c r="R1173" s="37"/>
      <c r="S1173" s="37"/>
      <c r="T1173" s="37"/>
      <c r="U1173" s="37"/>
      <c r="V1173" s="37"/>
      <c r="W1173" s="37">
        <v>4</v>
      </c>
      <c r="X1173" s="37"/>
      <c r="Y1173" s="57">
        <f t="shared" si="75"/>
        <v>34.704999999999998</v>
      </c>
      <c r="Z1173" s="38">
        <v>138.82</v>
      </c>
      <c r="AA1173" s="37"/>
      <c r="AB1173" s="32" t="s">
        <v>84</v>
      </c>
      <c r="AC1173" s="37" t="s">
        <v>142</v>
      </c>
      <c r="AD1173" s="36" t="s">
        <v>120</v>
      </c>
      <c r="AE1173" s="37"/>
      <c r="AF1173" s="35" t="s">
        <v>1535</v>
      </c>
      <c r="AG1173" s="35" t="s">
        <v>1446</v>
      </c>
      <c r="AH1173" s="58" t="s">
        <v>1619</v>
      </c>
      <c r="AI1173" s="36" t="s">
        <v>1536</v>
      </c>
    </row>
    <row r="1174" spans="1:35" s="43" customFormat="1" ht="42.75" customHeight="1" x14ac:dyDescent="0.25">
      <c r="A1174" s="41" t="s">
        <v>83</v>
      </c>
      <c r="B1174" s="54" t="s">
        <v>226</v>
      </c>
      <c r="C1174" s="55" t="s">
        <v>227</v>
      </c>
      <c r="D1174" s="37"/>
      <c r="E1174" s="61" t="s">
        <v>1785</v>
      </c>
      <c r="F1174" s="37"/>
      <c r="G1174" s="56" t="s">
        <v>1617</v>
      </c>
      <c r="H1174" s="56" t="s">
        <v>1618</v>
      </c>
      <c r="I1174" s="36" t="s">
        <v>384</v>
      </c>
      <c r="J1174" s="37"/>
      <c r="K1174" s="37"/>
      <c r="L1174" s="37">
        <f t="shared" si="74"/>
        <v>2</v>
      </c>
      <c r="M1174" s="37"/>
      <c r="N1174" s="37"/>
      <c r="O1174" s="37"/>
      <c r="P1174" s="37"/>
      <c r="Q1174" s="37"/>
      <c r="R1174" s="37"/>
      <c r="S1174" s="37"/>
      <c r="T1174" s="37"/>
      <c r="U1174" s="37"/>
      <c r="V1174" s="37"/>
      <c r="W1174" s="37">
        <v>2</v>
      </c>
      <c r="X1174" s="37"/>
      <c r="Y1174" s="57">
        <f t="shared" si="75"/>
        <v>151.54499999999999</v>
      </c>
      <c r="Z1174" s="38">
        <v>303.08999999999997</v>
      </c>
      <c r="AA1174" s="37"/>
      <c r="AB1174" s="32" t="s">
        <v>84</v>
      </c>
      <c r="AC1174" s="37" t="s">
        <v>142</v>
      </c>
      <c r="AD1174" s="36" t="s">
        <v>120</v>
      </c>
      <c r="AE1174" s="37"/>
      <c r="AF1174" s="35" t="s">
        <v>1535</v>
      </c>
      <c r="AG1174" s="35" t="s">
        <v>1446</v>
      </c>
      <c r="AH1174" s="58" t="s">
        <v>1619</v>
      </c>
      <c r="AI1174" s="36" t="s">
        <v>1536</v>
      </c>
    </row>
    <row r="1175" spans="1:35" s="43" customFormat="1" ht="42.75" customHeight="1" x14ac:dyDescent="0.25">
      <c r="A1175" s="41" t="s">
        <v>83</v>
      </c>
      <c r="B1175" s="54" t="s">
        <v>226</v>
      </c>
      <c r="C1175" s="55" t="s">
        <v>227</v>
      </c>
      <c r="D1175" s="37"/>
      <c r="E1175" s="61" t="s">
        <v>1786</v>
      </c>
      <c r="F1175" s="37"/>
      <c r="G1175" s="56" t="s">
        <v>1617</v>
      </c>
      <c r="H1175" s="56" t="s">
        <v>1618</v>
      </c>
      <c r="I1175" s="36" t="s">
        <v>384</v>
      </c>
      <c r="J1175" s="37"/>
      <c r="K1175" s="37"/>
      <c r="L1175" s="37">
        <f t="shared" si="74"/>
        <v>4</v>
      </c>
      <c r="M1175" s="37"/>
      <c r="N1175" s="37"/>
      <c r="O1175" s="37"/>
      <c r="P1175" s="37"/>
      <c r="Q1175" s="37"/>
      <c r="R1175" s="37"/>
      <c r="S1175" s="37"/>
      <c r="T1175" s="37"/>
      <c r="U1175" s="37"/>
      <c r="V1175" s="37"/>
      <c r="W1175" s="37">
        <v>4</v>
      </c>
      <c r="X1175" s="37"/>
      <c r="Y1175" s="57">
        <f t="shared" si="75"/>
        <v>201.37</v>
      </c>
      <c r="Z1175" s="38">
        <v>805.48</v>
      </c>
      <c r="AA1175" s="37"/>
      <c r="AB1175" s="32" t="s">
        <v>84</v>
      </c>
      <c r="AC1175" s="37" t="s">
        <v>142</v>
      </c>
      <c r="AD1175" s="36" t="s">
        <v>120</v>
      </c>
      <c r="AE1175" s="37"/>
      <c r="AF1175" s="35" t="s">
        <v>1535</v>
      </c>
      <c r="AG1175" s="35" t="s">
        <v>1446</v>
      </c>
      <c r="AH1175" s="58" t="s">
        <v>1619</v>
      </c>
      <c r="AI1175" s="36" t="s">
        <v>1536</v>
      </c>
    </row>
    <row r="1176" spans="1:35" s="43" customFormat="1" ht="42.75" customHeight="1" x14ac:dyDescent="0.25">
      <c r="A1176" s="41" t="s">
        <v>83</v>
      </c>
      <c r="B1176" s="54" t="s">
        <v>226</v>
      </c>
      <c r="C1176" s="55" t="s">
        <v>227</v>
      </c>
      <c r="D1176" s="37"/>
      <c r="E1176" s="61" t="s">
        <v>1787</v>
      </c>
      <c r="F1176" s="37"/>
      <c r="G1176" s="56" t="s">
        <v>1617</v>
      </c>
      <c r="H1176" s="56" t="s">
        <v>1618</v>
      </c>
      <c r="I1176" s="36" t="s">
        <v>384</v>
      </c>
      <c r="J1176" s="37"/>
      <c r="K1176" s="37"/>
      <c r="L1176" s="37">
        <f t="shared" si="74"/>
        <v>2</v>
      </c>
      <c r="M1176" s="37"/>
      <c r="N1176" s="37"/>
      <c r="O1176" s="37"/>
      <c r="P1176" s="37"/>
      <c r="Q1176" s="37"/>
      <c r="R1176" s="37"/>
      <c r="S1176" s="37"/>
      <c r="T1176" s="37"/>
      <c r="U1176" s="37"/>
      <c r="V1176" s="37"/>
      <c r="W1176" s="37">
        <v>2</v>
      </c>
      <c r="X1176" s="37"/>
      <c r="Y1176" s="57">
        <f t="shared" si="75"/>
        <v>923.13</v>
      </c>
      <c r="Z1176" s="38">
        <v>1846.26</v>
      </c>
      <c r="AA1176" s="37"/>
      <c r="AB1176" s="32" t="s">
        <v>84</v>
      </c>
      <c r="AC1176" s="37" t="s">
        <v>142</v>
      </c>
      <c r="AD1176" s="36" t="s">
        <v>120</v>
      </c>
      <c r="AE1176" s="37"/>
      <c r="AF1176" s="35" t="s">
        <v>1535</v>
      </c>
      <c r="AG1176" s="35" t="s">
        <v>1446</v>
      </c>
      <c r="AH1176" s="58" t="s">
        <v>1619</v>
      </c>
      <c r="AI1176" s="36" t="s">
        <v>1536</v>
      </c>
    </row>
    <row r="1177" spans="1:35" s="43" customFormat="1" ht="42.75" customHeight="1" x14ac:dyDescent="0.25">
      <c r="A1177" s="41" t="s">
        <v>83</v>
      </c>
      <c r="B1177" s="54" t="s">
        <v>226</v>
      </c>
      <c r="C1177" s="55" t="s">
        <v>227</v>
      </c>
      <c r="D1177" s="37"/>
      <c r="E1177" s="61" t="s">
        <v>1788</v>
      </c>
      <c r="F1177" s="37"/>
      <c r="G1177" s="56" t="s">
        <v>1617</v>
      </c>
      <c r="H1177" s="56" t="s">
        <v>1618</v>
      </c>
      <c r="I1177" s="36" t="s">
        <v>384</v>
      </c>
      <c r="J1177" s="37"/>
      <c r="K1177" s="37"/>
      <c r="L1177" s="37">
        <f t="shared" si="74"/>
        <v>15</v>
      </c>
      <c r="M1177" s="37"/>
      <c r="N1177" s="37"/>
      <c r="O1177" s="37"/>
      <c r="P1177" s="37"/>
      <c r="Q1177" s="37"/>
      <c r="R1177" s="37"/>
      <c r="S1177" s="37"/>
      <c r="T1177" s="37"/>
      <c r="U1177" s="37"/>
      <c r="V1177" s="37"/>
      <c r="W1177" s="37">
        <v>15</v>
      </c>
      <c r="X1177" s="37"/>
      <c r="Y1177" s="57">
        <f t="shared" si="75"/>
        <v>126.28999999999999</v>
      </c>
      <c r="Z1177" s="38">
        <v>1894.35</v>
      </c>
      <c r="AA1177" s="37"/>
      <c r="AB1177" s="32" t="s">
        <v>84</v>
      </c>
      <c r="AC1177" s="37" t="s">
        <v>142</v>
      </c>
      <c r="AD1177" s="36" t="s">
        <v>120</v>
      </c>
      <c r="AE1177" s="37"/>
      <c r="AF1177" s="35" t="s">
        <v>1535</v>
      </c>
      <c r="AG1177" s="35" t="s">
        <v>1446</v>
      </c>
      <c r="AH1177" s="58" t="s">
        <v>1619</v>
      </c>
      <c r="AI1177" s="36" t="s">
        <v>1536</v>
      </c>
    </row>
    <row r="1178" spans="1:35" s="43" customFormat="1" ht="42.75" customHeight="1" x14ac:dyDescent="0.25">
      <c r="A1178" s="41" t="s">
        <v>83</v>
      </c>
      <c r="B1178" s="54" t="s">
        <v>226</v>
      </c>
      <c r="C1178" s="55" t="s">
        <v>227</v>
      </c>
      <c r="D1178" s="37"/>
      <c r="E1178" s="61" t="s">
        <v>1789</v>
      </c>
      <c r="F1178" s="37"/>
      <c r="G1178" s="56" t="s">
        <v>1617</v>
      </c>
      <c r="H1178" s="56" t="s">
        <v>1618</v>
      </c>
      <c r="I1178" s="36" t="s">
        <v>384</v>
      </c>
      <c r="J1178" s="37"/>
      <c r="K1178" s="37"/>
      <c r="L1178" s="37">
        <f t="shared" si="74"/>
        <v>2</v>
      </c>
      <c r="M1178" s="37"/>
      <c r="N1178" s="37"/>
      <c r="O1178" s="37"/>
      <c r="P1178" s="37"/>
      <c r="Q1178" s="37"/>
      <c r="R1178" s="37"/>
      <c r="S1178" s="37"/>
      <c r="T1178" s="37"/>
      <c r="U1178" s="37"/>
      <c r="V1178" s="37"/>
      <c r="W1178" s="37">
        <v>2</v>
      </c>
      <c r="X1178" s="37"/>
      <c r="Y1178" s="57">
        <f t="shared" si="75"/>
        <v>901.33</v>
      </c>
      <c r="Z1178" s="38">
        <v>1802.66</v>
      </c>
      <c r="AA1178" s="37"/>
      <c r="AB1178" s="32" t="s">
        <v>84</v>
      </c>
      <c r="AC1178" s="37" t="s">
        <v>142</v>
      </c>
      <c r="AD1178" s="36" t="s">
        <v>120</v>
      </c>
      <c r="AE1178" s="37"/>
      <c r="AF1178" s="35" t="s">
        <v>1535</v>
      </c>
      <c r="AG1178" s="35" t="s">
        <v>1446</v>
      </c>
      <c r="AH1178" s="58" t="s">
        <v>1619</v>
      </c>
      <c r="AI1178" s="36" t="s">
        <v>1536</v>
      </c>
    </row>
    <row r="1179" spans="1:35" s="43" customFormat="1" ht="42.75" customHeight="1" x14ac:dyDescent="0.25">
      <c r="A1179" s="41" t="s">
        <v>83</v>
      </c>
      <c r="B1179" s="54" t="s">
        <v>226</v>
      </c>
      <c r="C1179" s="55" t="s">
        <v>227</v>
      </c>
      <c r="D1179" s="37"/>
      <c r="E1179" s="61" t="s">
        <v>1790</v>
      </c>
      <c r="F1179" s="37"/>
      <c r="G1179" s="56" t="s">
        <v>1617</v>
      </c>
      <c r="H1179" s="56" t="s">
        <v>1618</v>
      </c>
      <c r="I1179" s="36" t="s">
        <v>384</v>
      </c>
      <c r="J1179" s="37"/>
      <c r="K1179" s="37"/>
      <c r="L1179" s="37">
        <f t="shared" si="74"/>
        <v>2</v>
      </c>
      <c r="M1179" s="37"/>
      <c r="N1179" s="37"/>
      <c r="O1179" s="37"/>
      <c r="P1179" s="37"/>
      <c r="Q1179" s="37"/>
      <c r="R1179" s="37"/>
      <c r="S1179" s="37"/>
      <c r="T1179" s="37"/>
      <c r="U1179" s="37"/>
      <c r="V1179" s="37"/>
      <c r="W1179" s="37">
        <v>2</v>
      </c>
      <c r="X1179" s="37"/>
      <c r="Y1179" s="57">
        <f t="shared" si="75"/>
        <v>85.81</v>
      </c>
      <c r="Z1179" s="38">
        <v>171.62</v>
      </c>
      <c r="AA1179" s="37"/>
      <c r="AB1179" s="32" t="s">
        <v>84</v>
      </c>
      <c r="AC1179" s="37" t="s">
        <v>142</v>
      </c>
      <c r="AD1179" s="36" t="s">
        <v>120</v>
      </c>
      <c r="AE1179" s="37"/>
      <c r="AF1179" s="35" t="s">
        <v>1535</v>
      </c>
      <c r="AG1179" s="35" t="s">
        <v>1446</v>
      </c>
      <c r="AH1179" s="58" t="s">
        <v>1619</v>
      </c>
      <c r="AI1179" s="36" t="s">
        <v>1536</v>
      </c>
    </row>
    <row r="1180" spans="1:35" s="43" customFormat="1" ht="42.75" customHeight="1" x14ac:dyDescent="0.25">
      <c r="A1180" s="41" t="s">
        <v>83</v>
      </c>
      <c r="B1180" s="54" t="s">
        <v>226</v>
      </c>
      <c r="C1180" s="55" t="s">
        <v>227</v>
      </c>
      <c r="D1180" s="37"/>
      <c r="E1180" s="61" t="s">
        <v>1791</v>
      </c>
      <c r="F1180" s="37"/>
      <c r="G1180" s="56" t="s">
        <v>1617</v>
      </c>
      <c r="H1180" s="56" t="s">
        <v>1618</v>
      </c>
      <c r="I1180" s="36" t="s">
        <v>384</v>
      </c>
      <c r="J1180" s="37"/>
      <c r="K1180" s="37"/>
      <c r="L1180" s="37">
        <f t="shared" si="74"/>
        <v>1</v>
      </c>
      <c r="M1180" s="37"/>
      <c r="N1180" s="37"/>
      <c r="O1180" s="37"/>
      <c r="P1180" s="37"/>
      <c r="Q1180" s="37"/>
      <c r="R1180" s="37"/>
      <c r="S1180" s="37"/>
      <c r="T1180" s="37"/>
      <c r="U1180" s="37"/>
      <c r="V1180" s="37"/>
      <c r="W1180" s="37">
        <v>1</v>
      </c>
      <c r="X1180" s="37"/>
      <c r="Y1180" s="57">
        <f t="shared" si="75"/>
        <v>94.8</v>
      </c>
      <c r="Z1180" s="38">
        <v>94.8</v>
      </c>
      <c r="AA1180" s="37"/>
      <c r="AB1180" s="32" t="s">
        <v>84</v>
      </c>
      <c r="AC1180" s="37" t="s">
        <v>142</v>
      </c>
      <c r="AD1180" s="36" t="s">
        <v>120</v>
      </c>
      <c r="AE1180" s="37"/>
      <c r="AF1180" s="35" t="s">
        <v>1535</v>
      </c>
      <c r="AG1180" s="35" t="s">
        <v>1446</v>
      </c>
      <c r="AH1180" s="58" t="s">
        <v>1619</v>
      </c>
      <c r="AI1180" s="36" t="s">
        <v>1536</v>
      </c>
    </row>
    <row r="1181" spans="1:35" s="43" customFormat="1" ht="42.75" customHeight="1" x14ac:dyDescent="0.25">
      <c r="A1181" s="41" t="s">
        <v>83</v>
      </c>
      <c r="B1181" s="54" t="s">
        <v>226</v>
      </c>
      <c r="C1181" s="55" t="s">
        <v>227</v>
      </c>
      <c r="D1181" s="37"/>
      <c r="E1181" s="61" t="s">
        <v>1792</v>
      </c>
      <c r="F1181" s="37"/>
      <c r="G1181" s="56" t="s">
        <v>1617</v>
      </c>
      <c r="H1181" s="56" t="s">
        <v>1618</v>
      </c>
      <c r="I1181" s="36" t="s">
        <v>384</v>
      </c>
      <c r="J1181" s="37"/>
      <c r="K1181" s="37"/>
      <c r="L1181" s="37">
        <f t="shared" si="74"/>
        <v>1</v>
      </c>
      <c r="M1181" s="37"/>
      <c r="N1181" s="37"/>
      <c r="O1181" s="37"/>
      <c r="P1181" s="37"/>
      <c r="Q1181" s="37"/>
      <c r="R1181" s="37"/>
      <c r="S1181" s="37"/>
      <c r="T1181" s="37"/>
      <c r="U1181" s="37"/>
      <c r="V1181" s="37"/>
      <c r="W1181" s="37">
        <v>1</v>
      </c>
      <c r="X1181" s="37"/>
      <c r="Y1181" s="57">
        <f t="shared" si="75"/>
        <v>497.55</v>
      </c>
      <c r="Z1181" s="38">
        <v>497.55</v>
      </c>
      <c r="AA1181" s="37"/>
      <c r="AB1181" s="32" t="s">
        <v>84</v>
      </c>
      <c r="AC1181" s="37" t="s">
        <v>142</v>
      </c>
      <c r="AD1181" s="36" t="s">
        <v>120</v>
      </c>
      <c r="AE1181" s="37"/>
      <c r="AF1181" s="35" t="s">
        <v>1535</v>
      </c>
      <c r="AG1181" s="35" t="s">
        <v>1446</v>
      </c>
      <c r="AH1181" s="58" t="s">
        <v>1619</v>
      </c>
      <c r="AI1181" s="36" t="s">
        <v>1536</v>
      </c>
    </row>
    <row r="1182" spans="1:35" s="43" customFormat="1" ht="42.75" customHeight="1" x14ac:dyDescent="0.25">
      <c r="A1182" s="41" t="s">
        <v>83</v>
      </c>
      <c r="B1182" s="54" t="s">
        <v>226</v>
      </c>
      <c r="C1182" s="55" t="s">
        <v>227</v>
      </c>
      <c r="D1182" s="37"/>
      <c r="E1182" s="61" t="s">
        <v>1793</v>
      </c>
      <c r="F1182" s="37"/>
      <c r="G1182" s="56" t="s">
        <v>1617</v>
      </c>
      <c r="H1182" s="56" t="s">
        <v>1618</v>
      </c>
      <c r="I1182" s="36" t="s">
        <v>384</v>
      </c>
      <c r="J1182" s="37"/>
      <c r="K1182" s="37"/>
      <c r="L1182" s="37">
        <f t="shared" si="74"/>
        <v>2</v>
      </c>
      <c r="M1182" s="37"/>
      <c r="N1182" s="37"/>
      <c r="O1182" s="37"/>
      <c r="P1182" s="37"/>
      <c r="Q1182" s="37"/>
      <c r="R1182" s="37"/>
      <c r="S1182" s="37"/>
      <c r="T1182" s="37"/>
      <c r="U1182" s="37"/>
      <c r="V1182" s="37"/>
      <c r="W1182" s="37">
        <v>2</v>
      </c>
      <c r="X1182" s="37"/>
      <c r="Y1182" s="57">
        <f t="shared" si="75"/>
        <v>144.97499999999999</v>
      </c>
      <c r="Z1182" s="38">
        <v>289.95</v>
      </c>
      <c r="AA1182" s="37"/>
      <c r="AB1182" s="32" t="s">
        <v>84</v>
      </c>
      <c r="AC1182" s="37" t="s">
        <v>142</v>
      </c>
      <c r="AD1182" s="36" t="s">
        <v>120</v>
      </c>
      <c r="AE1182" s="37"/>
      <c r="AF1182" s="35" t="s">
        <v>1535</v>
      </c>
      <c r="AG1182" s="35" t="s">
        <v>1446</v>
      </c>
      <c r="AH1182" s="58" t="s">
        <v>1619</v>
      </c>
      <c r="AI1182" s="36" t="s">
        <v>1536</v>
      </c>
    </row>
    <row r="1183" spans="1:35" s="43" customFormat="1" ht="42.75" customHeight="1" x14ac:dyDescent="0.25">
      <c r="A1183" s="41" t="s">
        <v>83</v>
      </c>
      <c r="B1183" s="54" t="s">
        <v>226</v>
      </c>
      <c r="C1183" s="55" t="s">
        <v>227</v>
      </c>
      <c r="D1183" s="37"/>
      <c r="E1183" s="61" t="s">
        <v>1794</v>
      </c>
      <c r="F1183" s="37"/>
      <c r="G1183" s="56" t="s">
        <v>1617</v>
      </c>
      <c r="H1183" s="56" t="s">
        <v>1618</v>
      </c>
      <c r="I1183" s="36" t="s">
        <v>384</v>
      </c>
      <c r="J1183" s="37"/>
      <c r="K1183" s="37"/>
      <c r="L1183" s="37">
        <f t="shared" si="74"/>
        <v>2</v>
      </c>
      <c r="M1183" s="37"/>
      <c r="N1183" s="37"/>
      <c r="O1183" s="37"/>
      <c r="P1183" s="37"/>
      <c r="Q1183" s="37"/>
      <c r="R1183" s="37"/>
      <c r="S1183" s="37"/>
      <c r="T1183" s="37"/>
      <c r="U1183" s="37"/>
      <c r="V1183" s="37"/>
      <c r="W1183" s="37">
        <v>2</v>
      </c>
      <c r="X1183" s="37"/>
      <c r="Y1183" s="57">
        <f t="shared" si="75"/>
        <v>120.75</v>
      </c>
      <c r="Z1183" s="38">
        <v>241.5</v>
      </c>
      <c r="AA1183" s="37"/>
      <c r="AB1183" s="32" t="s">
        <v>84</v>
      </c>
      <c r="AC1183" s="37" t="s">
        <v>142</v>
      </c>
      <c r="AD1183" s="36" t="s">
        <v>120</v>
      </c>
      <c r="AE1183" s="37"/>
      <c r="AF1183" s="35" t="s">
        <v>1535</v>
      </c>
      <c r="AG1183" s="35" t="s">
        <v>1446</v>
      </c>
      <c r="AH1183" s="58" t="s">
        <v>1619</v>
      </c>
      <c r="AI1183" s="36" t="s">
        <v>1536</v>
      </c>
    </row>
    <row r="1184" spans="1:35" s="43" customFormat="1" ht="42.75" customHeight="1" x14ac:dyDescent="0.25">
      <c r="A1184" s="41" t="s">
        <v>83</v>
      </c>
      <c r="B1184" s="54" t="s">
        <v>226</v>
      </c>
      <c r="C1184" s="55" t="s">
        <v>227</v>
      </c>
      <c r="D1184" s="37"/>
      <c r="E1184" s="61" t="s">
        <v>1795</v>
      </c>
      <c r="F1184" s="37"/>
      <c r="G1184" s="56" t="s">
        <v>1617</v>
      </c>
      <c r="H1184" s="56" t="s">
        <v>1618</v>
      </c>
      <c r="I1184" s="36" t="s">
        <v>384</v>
      </c>
      <c r="J1184" s="37"/>
      <c r="K1184" s="37"/>
      <c r="L1184" s="37">
        <f t="shared" si="74"/>
        <v>2</v>
      </c>
      <c r="M1184" s="37"/>
      <c r="N1184" s="37"/>
      <c r="O1184" s="37"/>
      <c r="P1184" s="37"/>
      <c r="Q1184" s="37"/>
      <c r="R1184" s="37"/>
      <c r="S1184" s="37"/>
      <c r="T1184" s="37"/>
      <c r="U1184" s="37"/>
      <c r="V1184" s="37"/>
      <c r="W1184" s="37">
        <v>2</v>
      </c>
      <c r="X1184" s="37"/>
      <c r="Y1184" s="57">
        <f t="shared" si="75"/>
        <v>23.18</v>
      </c>
      <c r="Z1184" s="38">
        <v>46.36</v>
      </c>
      <c r="AA1184" s="37"/>
      <c r="AB1184" s="32" t="s">
        <v>84</v>
      </c>
      <c r="AC1184" s="37" t="s">
        <v>142</v>
      </c>
      <c r="AD1184" s="36" t="s">
        <v>120</v>
      </c>
      <c r="AE1184" s="37"/>
      <c r="AF1184" s="35" t="s">
        <v>1535</v>
      </c>
      <c r="AG1184" s="35" t="s">
        <v>1446</v>
      </c>
      <c r="AH1184" s="58" t="s">
        <v>1619</v>
      </c>
      <c r="AI1184" s="36" t="s">
        <v>1536</v>
      </c>
    </row>
    <row r="1185" spans="1:35" s="43" customFormat="1" ht="42.75" customHeight="1" x14ac:dyDescent="0.25">
      <c r="A1185" s="41" t="s">
        <v>83</v>
      </c>
      <c r="B1185" s="54" t="s">
        <v>226</v>
      </c>
      <c r="C1185" s="55" t="s">
        <v>227</v>
      </c>
      <c r="D1185" s="37"/>
      <c r="E1185" s="61" t="s">
        <v>1796</v>
      </c>
      <c r="F1185" s="37"/>
      <c r="G1185" s="56" t="s">
        <v>1617</v>
      </c>
      <c r="H1185" s="56" t="s">
        <v>1618</v>
      </c>
      <c r="I1185" s="36" t="s">
        <v>384</v>
      </c>
      <c r="J1185" s="37"/>
      <c r="K1185" s="37"/>
      <c r="L1185" s="37">
        <f t="shared" si="74"/>
        <v>2</v>
      </c>
      <c r="M1185" s="37"/>
      <c r="N1185" s="37"/>
      <c r="O1185" s="37"/>
      <c r="P1185" s="37"/>
      <c r="Q1185" s="37"/>
      <c r="R1185" s="37"/>
      <c r="S1185" s="37"/>
      <c r="T1185" s="37"/>
      <c r="U1185" s="37"/>
      <c r="V1185" s="37"/>
      <c r="W1185" s="37">
        <v>2</v>
      </c>
      <c r="X1185" s="37"/>
      <c r="Y1185" s="57">
        <f t="shared" si="75"/>
        <v>124.56</v>
      </c>
      <c r="Z1185" s="38">
        <v>249.12</v>
      </c>
      <c r="AA1185" s="37"/>
      <c r="AB1185" s="32" t="s">
        <v>84</v>
      </c>
      <c r="AC1185" s="37" t="s">
        <v>142</v>
      </c>
      <c r="AD1185" s="36" t="s">
        <v>120</v>
      </c>
      <c r="AE1185" s="37"/>
      <c r="AF1185" s="35" t="s">
        <v>1535</v>
      </c>
      <c r="AG1185" s="35" t="s">
        <v>1446</v>
      </c>
      <c r="AH1185" s="58" t="s">
        <v>1619</v>
      </c>
      <c r="AI1185" s="36" t="s">
        <v>1536</v>
      </c>
    </row>
    <row r="1186" spans="1:35" s="43" customFormat="1" ht="42.75" customHeight="1" x14ac:dyDescent="0.25">
      <c r="A1186" s="41" t="s">
        <v>83</v>
      </c>
      <c r="B1186" s="54" t="s">
        <v>226</v>
      </c>
      <c r="C1186" s="55" t="s">
        <v>227</v>
      </c>
      <c r="D1186" s="37"/>
      <c r="E1186" s="61" t="s">
        <v>1797</v>
      </c>
      <c r="F1186" s="37"/>
      <c r="G1186" s="56" t="s">
        <v>1617</v>
      </c>
      <c r="H1186" s="56" t="s">
        <v>1618</v>
      </c>
      <c r="I1186" s="36" t="s">
        <v>384</v>
      </c>
      <c r="J1186" s="37"/>
      <c r="K1186" s="37"/>
      <c r="L1186" s="37">
        <f t="shared" si="74"/>
        <v>2</v>
      </c>
      <c r="M1186" s="37"/>
      <c r="N1186" s="37"/>
      <c r="O1186" s="37"/>
      <c r="P1186" s="37"/>
      <c r="Q1186" s="37"/>
      <c r="R1186" s="37"/>
      <c r="S1186" s="37"/>
      <c r="T1186" s="37"/>
      <c r="U1186" s="37"/>
      <c r="V1186" s="37"/>
      <c r="W1186" s="37">
        <v>2</v>
      </c>
      <c r="X1186" s="37"/>
      <c r="Y1186" s="57">
        <f t="shared" si="75"/>
        <v>434.23</v>
      </c>
      <c r="Z1186" s="38">
        <v>868.46</v>
      </c>
      <c r="AA1186" s="37"/>
      <c r="AB1186" s="32" t="s">
        <v>84</v>
      </c>
      <c r="AC1186" s="37" t="s">
        <v>142</v>
      </c>
      <c r="AD1186" s="36" t="s">
        <v>120</v>
      </c>
      <c r="AE1186" s="37"/>
      <c r="AF1186" s="35" t="s">
        <v>1535</v>
      </c>
      <c r="AG1186" s="35" t="s">
        <v>1446</v>
      </c>
      <c r="AH1186" s="58" t="s">
        <v>1619</v>
      </c>
      <c r="AI1186" s="36" t="s">
        <v>1536</v>
      </c>
    </row>
    <row r="1187" spans="1:35" s="43" customFormat="1" ht="42.75" customHeight="1" x14ac:dyDescent="0.25">
      <c r="A1187" s="41" t="s">
        <v>83</v>
      </c>
      <c r="B1187" s="54" t="s">
        <v>226</v>
      </c>
      <c r="C1187" s="55" t="s">
        <v>227</v>
      </c>
      <c r="D1187" s="37"/>
      <c r="E1187" s="61" t="s">
        <v>1798</v>
      </c>
      <c r="F1187" s="37"/>
      <c r="G1187" s="56" t="s">
        <v>1617</v>
      </c>
      <c r="H1187" s="56" t="s">
        <v>1618</v>
      </c>
      <c r="I1187" s="36" t="s">
        <v>384</v>
      </c>
      <c r="J1187" s="37"/>
      <c r="K1187" s="37"/>
      <c r="L1187" s="37">
        <f t="shared" si="74"/>
        <v>2</v>
      </c>
      <c r="M1187" s="37"/>
      <c r="N1187" s="37"/>
      <c r="O1187" s="37"/>
      <c r="P1187" s="37"/>
      <c r="Q1187" s="37"/>
      <c r="R1187" s="37"/>
      <c r="S1187" s="37"/>
      <c r="T1187" s="37"/>
      <c r="U1187" s="37"/>
      <c r="V1187" s="37"/>
      <c r="W1187" s="37">
        <v>2</v>
      </c>
      <c r="X1187" s="37"/>
      <c r="Y1187" s="57">
        <f t="shared" si="75"/>
        <v>231.82</v>
      </c>
      <c r="Z1187" s="38">
        <v>463.64</v>
      </c>
      <c r="AA1187" s="37"/>
      <c r="AB1187" s="32" t="s">
        <v>84</v>
      </c>
      <c r="AC1187" s="37" t="s">
        <v>142</v>
      </c>
      <c r="AD1187" s="36" t="s">
        <v>120</v>
      </c>
      <c r="AE1187" s="37"/>
      <c r="AF1187" s="35" t="s">
        <v>1535</v>
      </c>
      <c r="AG1187" s="35" t="s">
        <v>1446</v>
      </c>
      <c r="AH1187" s="58" t="s">
        <v>1619</v>
      </c>
      <c r="AI1187" s="36" t="s">
        <v>1536</v>
      </c>
    </row>
    <row r="1188" spans="1:35" s="43" customFormat="1" ht="42.75" customHeight="1" x14ac:dyDescent="0.25">
      <c r="A1188" s="41" t="s">
        <v>83</v>
      </c>
      <c r="B1188" s="54" t="s">
        <v>226</v>
      </c>
      <c r="C1188" s="55" t="s">
        <v>227</v>
      </c>
      <c r="D1188" s="37"/>
      <c r="E1188" s="61" t="s">
        <v>1799</v>
      </c>
      <c r="F1188" s="37"/>
      <c r="G1188" s="56" t="s">
        <v>1617</v>
      </c>
      <c r="H1188" s="56" t="s">
        <v>1618</v>
      </c>
      <c r="I1188" s="36" t="s">
        <v>384</v>
      </c>
      <c r="J1188" s="37"/>
      <c r="K1188" s="37"/>
      <c r="L1188" s="37">
        <f t="shared" si="74"/>
        <v>300</v>
      </c>
      <c r="M1188" s="37"/>
      <c r="N1188" s="37"/>
      <c r="O1188" s="37"/>
      <c r="P1188" s="37"/>
      <c r="Q1188" s="37"/>
      <c r="R1188" s="37"/>
      <c r="S1188" s="37"/>
      <c r="T1188" s="37"/>
      <c r="U1188" s="37"/>
      <c r="V1188" s="37"/>
      <c r="W1188" s="37">
        <v>300</v>
      </c>
      <c r="X1188" s="37"/>
      <c r="Y1188" s="57">
        <f t="shared" si="75"/>
        <v>108.298</v>
      </c>
      <c r="Z1188" s="38">
        <v>32489.4</v>
      </c>
      <c r="AA1188" s="37"/>
      <c r="AB1188" s="32" t="s">
        <v>84</v>
      </c>
      <c r="AC1188" s="37" t="s">
        <v>142</v>
      </c>
      <c r="AD1188" s="36" t="s">
        <v>120</v>
      </c>
      <c r="AE1188" s="37"/>
      <c r="AF1188" s="35" t="s">
        <v>1535</v>
      </c>
      <c r="AG1188" s="35" t="s">
        <v>1446</v>
      </c>
      <c r="AH1188" s="58" t="s">
        <v>1619</v>
      </c>
      <c r="AI1188" s="36" t="s">
        <v>1536</v>
      </c>
    </row>
    <row r="1189" spans="1:35" s="43" customFormat="1" ht="42.75" customHeight="1" x14ac:dyDescent="0.25">
      <c r="A1189" s="41" t="s">
        <v>83</v>
      </c>
      <c r="B1189" s="54" t="s">
        <v>226</v>
      </c>
      <c r="C1189" s="55" t="s">
        <v>227</v>
      </c>
      <c r="D1189" s="37"/>
      <c r="E1189" s="61" t="s">
        <v>1800</v>
      </c>
      <c r="F1189" s="37"/>
      <c r="G1189" s="56" t="s">
        <v>1617</v>
      </c>
      <c r="H1189" s="56" t="s">
        <v>1618</v>
      </c>
      <c r="I1189" s="36" t="s">
        <v>384</v>
      </c>
      <c r="J1189" s="37"/>
      <c r="K1189" s="37"/>
      <c r="L1189" s="37">
        <f t="shared" si="74"/>
        <v>5</v>
      </c>
      <c r="M1189" s="37"/>
      <c r="N1189" s="37"/>
      <c r="O1189" s="37"/>
      <c r="P1189" s="37"/>
      <c r="Q1189" s="37"/>
      <c r="R1189" s="37"/>
      <c r="S1189" s="37"/>
      <c r="T1189" s="37"/>
      <c r="U1189" s="37"/>
      <c r="V1189" s="37"/>
      <c r="W1189" s="37">
        <v>5</v>
      </c>
      <c r="X1189" s="37"/>
      <c r="Y1189" s="57">
        <f t="shared" si="75"/>
        <v>76.811999999999998</v>
      </c>
      <c r="Z1189" s="38">
        <v>384.06</v>
      </c>
      <c r="AA1189" s="37"/>
      <c r="AB1189" s="32" t="s">
        <v>84</v>
      </c>
      <c r="AC1189" s="37" t="s">
        <v>142</v>
      </c>
      <c r="AD1189" s="36" t="s">
        <v>120</v>
      </c>
      <c r="AE1189" s="37"/>
      <c r="AF1189" s="35" t="s">
        <v>1535</v>
      </c>
      <c r="AG1189" s="35" t="s">
        <v>1446</v>
      </c>
      <c r="AH1189" s="58" t="s">
        <v>1619</v>
      </c>
      <c r="AI1189" s="36" t="s">
        <v>1536</v>
      </c>
    </row>
    <row r="1190" spans="1:35" s="43" customFormat="1" ht="42.75" customHeight="1" x14ac:dyDescent="0.25">
      <c r="A1190" s="41" t="s">
        <v>83</v>
      </c>
      <c r="B1190" s="54" t="s">
        <v>226</v>
      </c>
      <c r="C1190" s="55" t="s">
        <v>227</v>
      </c>
      <c r="D1190" s="37"/>
      <c r="E1190" s="61" t="s">
        <v>1801</v>
      </c>
      <c r="F1190" s="37"/>
      <c r="G1190" s="56" t="s">
        <v>1617</v>
      </c>
      <c r="H1190" s="56" t="s">
        <v>1618</v>
      </c>
      <c r="I1190" s="36" t="s">
        <v>384</v>
      </c>
      <c r="J1190" s="37"/>
      <c r="K1190" s="37"/>
      <c r="L1190" s="37">
        <f t="shared" si="74"/>
        <v>5</v>
      </c>
      <c r="M1190" s="37"/>
      <c r="N1190" s="37"/>
      <c r="O1190" s="37"/>
      <c r="P1190" s="37"/>
      <c r="Q1190" s="37"/>
      <c r="R1190" s="37"/>
      <c r="S1190" s="37"/>
      <c r="T1190" s="37"/>
      <c r="U1190" s="37"/>
      <c r="V1190" s="37"/>
      <c r="W1190" s="37">
        <v>5</v>
      </c>
      <c r="X1190" s="37"/>
      <c r="Y1190" s="57">
        <f t="shared" si="75"/>
        <v>154.14400000000001</v>
      </c>
      <c r="Z1190" s="38">
        <v>770.72</v>
      </c>
      <c r="AA1190" s="37"/>
      <c r="AB1190" s="32" t="s">
        <v>84</v>
      </c>
      <c r="AC1190" s="37" t="s">
        <v>142</v>
      </c>
      <c r="AD1190" s="36" t="s">
        <v>120</v>
      </c>
      <c r="AE1190" s="37"/>
      <c r="AF1190" s="35" t="s">
        <v>1535</v>
      </c>
      <c r="AG1190" s="35" t="s">
        <v>1446</v>
      </c>
      <c r="AH1190" s="58" t="s">
        <v>1619</v>
      </c>
      <c r="AI1190" s="36" t="s">
        <v>1536</v>
      </c>
    </row>
    <row r="1191" spans="1:35" s="43" customFormat="1" ht="42.75" customHeight="1" x14ac:dyDescent="0.25">
      <c r="A1191" s="41" t="s">
        <v>83</v>
      </c>
      <c r="B1191" s="54" t="s">
        <v>226</v>
      </c>
      <c r="C1191" s="55" t="s">
        <v>227</v>
      </c>
      <c r="D1191" s="37"/>
      <c r="E1191" s="61" t="s">
        <v>1802</v>
      </c>
      <c r="F1191" s="37"/>
      <c r="G1191" s="56" t="s">
        <v>1617</v>
      </c>
      <c r="H1191" s="56" t="s">
        <v>1618</v>
      </c>
      <c r="I1191" s="36" t="s">
        <v>384</v>
      </c>
      <c r="J1191" s="37"/>
      <c r="K1191" s="37"/>
      <c r="L1191" s="37">
        <f t="shared" si="74"/>
        <v>50</v>
      </c>
      <c r="M1191" s="37"/>
      <c r="N1191" s="37"/>
      <c r="O1191" s="37"/>
      <c r="P1191" s="37"/>
      <c r="Q1191" s="37"/>
      <c r="R1191" s="37"/>
      <c r="S1191" s="37"/>
      <c r="T1191" s="37"/>
      <c r="U1191" s="37"/>
      <c r="V1191" s="37"/>
      <c r="W1191" s="37">
        <v>50</v>
      </c>
      <c r="X1191" s="37"/>
      <c r="Y1191" s="57">
        <f t="shared" si="75"/>
        <v>171.78900000000002</v>
      </c>
      <c r="Z1191" s="38">
        <v>8589.4500000000007</v>
      </c>
      <c r="AA1191" s="37"/>
      <c r="AB1191" s="32" t="s">
        <v>84</v>
      </c>
      <c r="AC1191" s="37" t="s">
        <v>142</v>
      </c>
      <c r="AD1191" s="36" t="s">
        <v>120</v>
      </c>
      <c r="AE1191" s="37"/>
      <c r="AF1191" s="35" t="s">
        <v>1535</v>
      </c>
      <c r="AG1191" s="35" t="s">
        <v>1446</v>
      </c>
      <c r="AH1191" s="58" t="s">
        <v>1619</v>
      </c>
      <c r="AI1191" s="36" t="s">
        <v>1536</v>
      </c>
    </row>
    <row r="1192" spans="1:35" s="43" customFormat="1" ht="42.75" customHeight="1" x14ac:dyDescent="0.25">
      <c r="A1192" s="41" t="s">
        <v>83</v>
      </c>
      <c r="B1192" s="54" t="s">
        <v>226</v>
      </c>
      <c r="C1192" s="55" t="s">
        <v>227</v>
      </c>
      <c r="D1192" s="37"/>
      <c r="E1192" s="61" t="s">
        <v>1803</v>
      </c>
      <c r="F1192" s="37"/>
      <c r="G1192" s="56" t="s">
        <v>1617</v>
      </c>
      <c r="H1192" s="56" t="s">
        <v>1618</v>
      </c>
      <c r="I1192" s="36" t="s">
        <v>384</v>
      </c>
      <c r="J1192" s="37"/>
      <c r="K1192" s="37"/>
      <c r="L1192" s="37">
        <f t="shared" si="74"/>
        <v>2</v>
      </c>
      <c r="M1192" s="37"/>
      <c r="N1192" s="37"/>
      <c r="O1192" s="37"/>
      <c r="P1192" s="37"/>
      <c r="Q1192" s="37"/>
      <c r="R1192" s="37"/>
      <c r="S1192" s="37"/>
      <c r="T1192" s="37"/>
      <c r="U1192" s="37"/>
      <c r="V1192" s="37"/>
      <c r="W1192" s="37">
        <v>2</v>
      </c>
      <c r="X1192" s="37"/>
      <c r="Y1192" s="57">
        <f t="shared" si="75"/>
        <v>171.89500000000001</v>
      </c>
      <c r="Z1192" s="38">
        <v>343.79</v>
      </c>
      <c r="AA1192" s="37"/>
      <c r="AB1192" s="32" t="s">
        <v>84</v>
      </c>
      <c r="AC1192" s="37" t="s">
        <v>142</v>
      </c>
      <c r="AD1192" s="36" t="s">
        <v>120</v>
      </c>
      <c r="AE1192" s="37"/>
      <c r="AF1192" s="35" t="s">
        <v>1535</v>
      </c>
      <c r="AG1192" s="35" t="s">
        <v>1446</v>
      </c>
      <c r="AH1192" s="58" t="s">
        <v>1619</v>
      </c>
      <c r="AI1192" s="36" t="s">
        <v>1536</v>
      </c>
    </row>
    <row r="1193" spans="1:35" s="43" customFormat="1" ht="42.75" customHeight="1" x14ac:dyDescent="0.25">
      <c r="A1193" s="41" t="s">
        <v>83</v>
      </c>
      <c r="B1193" s="54" t="s">
        <v>226</v>
      </c>
      <c r="C1193" s="55" t="s">
        <v>227</v>
      </c>
      <c r="D1193" s="37"/>
      <c r="E1193" s="61" t="s">
        <v>1804</v>
      </c>
      <c r="F1193" s="37"/>
      <c r="G1193" s="56" t="s">
        <v>1617</v>
      </c>
      <c r="H1193" s="56" t="s">
        <v>1618</v>
      </c>
      <c r="I1193" s="36" t="s">
        <v>384</v>
      </c>
      <c r="J1193" s="37"/>
      <c r="K1193" s="37"/>
      <c r="L1193" s="37">
        <f t="shared" si="74"/>
        <v>2</v>
      </c>
      <c r="M1193" s="37"/>
      <c r="N1193" s="37"/>
      <c r="O1193" s="37"/>
      <c r="P1193" s="37"/>
      <c r="Q1193" s="37"/>
      <c r="R1193" s="37"/>
      <c r="S1193" s="37"/>
      <c r="T1193" s="37"/>
      <c r="U1193" s="37"/>
      <c r="V1193" s="37"/>
      <c r="W1193" s="37">
        <v>2</v>
      </c>
      <c r="X1193" s="37"/>
      <c r="Y1193" s="57">
        <f t="shared" si="75"/>
        <v>383.36500000000001</v>
      </c>
      <c r="Z1193" s="38">
        <v>766.73</v>
      </c>
      <c r="AA1193" s="37"/>
      <c r="AB1193" s="32" t="s">
        <v>84</v>
      </c>
      <c r="AC1193" s="37" t="s">
        <v>142</v>
      </c>
      <c r="AD1193" s="36" t="s">
        <v>120</v>
      </c>
      <c r="AE1193" s="37"/>
      <c r="AF1193" s="35" t="s">
        <v>1535</v>
      </c>
      <c r="AG1193" s="35" t="s">
        <v>1446</v>
      </c>
      <c r="AH1193" s="58" t="s">
        <v>1619</v>
      </c>
      <c r="AI1193" s="36" t="s">
        <v>1536</v>
      </c>
    </row>
    <row r="1194" spans="1:35" s="43" customFormat="1" ht="42.75" customHeight="1" x14ac:dyDescent="0.25">
      <c r="A1194" s="41" t="s">
        <v>83</v>
      </c>
      <c r="B1194" s="54" t="s">
        <v>226</v>
      </c>
      <c r="C1194" s="55" t="s">
        <v>227</v>
      </c>
      <c r="D1194" s="37"/>
      <c r="E1194" s="61" t="s">
        <v>1805</v>
      </c>
      <c r="F1194" s="37"/>
      <c r="G1194" s="56" t="s">
        <v>1617</v>
      </c>
      <c r="H1194" s="56" t="s">
        <v>1618</v>
      </c>
      <c r="I1194" s="36" t="s">
        <v>384</v>
      </c>
      <c r="J1194" s="37"/>
      <c r="K1194" s="37"/>
      <c r="L1194" s="37">
        <f>W1194</f>
        <v>1</v>
      </c>
      <c r="M1194" s="37"/>
      <c r="N1194" s="37"/>
      <c r="O1194" s="37"/>
      <c r="P1194" s="37"/>
      <c r="Q1194" s="37"/>
      <c r="R1194" s="37"/>
      <c r="S1194" s="37"/>
      <c r="T1194" s="37"/>
      <c r="U1194" s="37"/>
      <c r="V1194" s="37"/>
      <c r="W1194" s="37">
        <v>1</v>
      </c>
      <c r="X1194" s="37"/>
      <c r="Y1194" s="57">
        <f t="shared" si="75"/>
        <v>186.84</v>
      </c>
      <c r="Z1194" s="38">
        <v>186.84</v>
      </c>
      <c r="AA1194" s="37"/>
      <c r="AB1194" s="32" t="s">
        <v>84</v>
      </c>
      <c r="AC1194" s="37" t="s">
        <v>142</v>
      </c>
      <c r="AD1194" s="36" t="s">
        <v>120</v>
      </c>
      <c r="AE1194" s="37"/>
      <c r="AF1194" s="35" t="s">
        <v>1535</v>
      </c>
      <c r="AG1194" s="35" t="s">
        <v>1446</v>
      </c>
      <c r="AH1194" s="58" t="s">
        <v>1619</v>
      </c>
      <c r="AI1194" s="36" t="s">
        <v>1536</v>
      </c>
    </row>
    <row r="1195" spans="1:35" s="43" customFormat="1" ht="42.75" customHeight="1" x14ac:dyDescent="0.25">
      <c r="A1195" s="41" t="s">
        <v>83</v>
      </c>
      <c r="B1195" s="54" t="s">
        <v>226</v>
      </c>
      <c r="C1195" s="55" t="s">
        <v>227</v>
      </c>
      <c r="D1195" s="37"/>
      <c r="E1195" s="61" t="s">
        <v>1806</v>
      </c>
      <c r="F1195" s="37"/>
      <c r="G1195" s="56" t="s">
        <v>1617</v>
      </c>
      <c r="H1195" s="56" t="s">
        <v>1618</v>
      </c>
      <c r="I1195" s="36" t="s">
        <v>384</v>
      </c>
      <c r="J1195" s="37"/>
      <c r="K1195" s="37"/>
      <c r="L1195" s="37">
        <v>10</v>
      </c>
      <c r="M1195" s="37"/>
      <c r="N1195" s="37"/>
      <c r="O1195" s="37"/>
      <c r="P1195" s="37"/>
      <c r="Q1195" s="37"/>
      <c r="R1195" s="37"/>
      <c r="S1195" s="37"/>
      <c r="T1195" s="37"/>
      <c r="U1195" s="37"/>
      <c r="V1195" s="37"/>
      <c r="W1195" s="37">
        <f t="shared" ref="W1195:W1258" si="76">SUM(K1195:V1195)</f>
        <v>10</v>
      </c>
      <c r="X1195" s="37"/>
      <c r="Y1195" s="57">
        <v>134.667</v>
      </c>
      <c r="Z1195" s="38">
        <f t="shared" si="73"/>
        <v>1397.8434600000001</v>
      </c>
      <c r="AA1195" s="37"/>
      <c r="AB1195" s="32" t="s">
        <v>84</v>
      </c>
      <c r="AC1195" s="37" t="s">
        <v>142</v>
      </c>
      <c r="AD1195" s="36" t="s">
        <v>120</v>
      </c>
      <c r="AE1195" s="37"/>
      <c r="AF1195" s="35" t="s">
        <v>1535</v>
      </c>
      <c r="AG1195" s="35" t="s">
        <v>1446</v>
      </c>
      <c r="AH1195" s="58" t="s">
        <v>1619</v>
      </c>
      <c r="AI1195" s="36" t="s">
        <v>1536</v>
      </c>
    </row>
    <row r="1196" spans="1:35" s="43" customFormat="1" ht="42.75" customHeight="1" x14ac:dyDescent="0.25">
      <c r="A1196" s="41" t="s">
        <v>83</v>
      </c>
      <c r="B1196" s="54" t="s">
        <v>226</v>
      </c>
      <c r="C1196" s="55" t="s">
        <v>227</v>
      </c>
      <c r="D1196" s="37"/>
      <c r="E1196" s="61" t="s">
        <v>1807</v>
      </c>
      <c r="F1196" s="37"/>
      <c r="G1196" s="56" t="s">
        <v>1617</v>
      </c>
      <c r="H1196" s="56" t="s">
        <v>1618</v>
      </c>
      <c r="I1196" s="36" t="s">
        <v>384</v>
      </c>
      <c r="J1196" s="37"/>
      <c r="K1196" s="37"/>
      <c r="L1196" s="37">
        <v>5</v>
      </c>
      <c r="M1196" s="37"/>
      <c r="N1196" s="37"/>
      <c r="O1196" s="37"/>
      <c r="P1196" s="37"/>
      <c r="Q1196" s="37"/>
      <c r="R1196" s="37"/>
      <c r="S1196" s="37"/>
      <c r="T1196" s="37"/>
      <c r="U1196" s="37"/>
      <c r="V1196" s="37"/>
      <c r="W1196" s="37">
        <f t="shared" si="76"/>
        <v>5</v>
      </c>
      <c r="X1196" s="37"/>
      <c r="Y1196" s="57">
        <v>48.165999999999997</v>
      </c>
      <c r="Z1196" s="38">
        <f t="shared" si="73"/>
        <v>249.98154</v>
      </c>
      <c r="AA1196" s="37"/>
      <c r="AB1196" s="32" t="s">
        <v>84</v>
      </c>
      <c r="AC1196" s="37" t="s">
        <v>142</v>
      </c>
      <c r="AD1196" s="36" t="s">
        <v>120</v>
      </c>
      <c r="AE1196" s="37"/>
      <c r="AF1196" s="35" t="s">
        <v>1535</v>
      </c>
      <c r="AG1196" s="35" t="s">
        <v>1446</v>
      </c>
      <c r="AH1196" s="58" t="s">
        <v>1619</v>
      </c>
      <c r="AI1196" s="36" t="s">
        <v>1536</v>
      </c>
    </row>
    <row r="1197" spans="1:35" s="43" customFormat="1" ht="42.75" customHeight="1" x14ac:dyDescent="0.25">
      <c r="A1197" s="41" t="s">
        <v>83</v>
      </c>
      <c r="B1197" s="54" t="s">
        <v>226</v>
      </c>
      <c r="C1197" s="55" t="s">
        <v>227</v>
      </c>
      <c r="D1197" s="37"/>
      <c r="E1197" s="61" t="s">
        <v>1808</v>
      </c>
      <c r="F1197" s="37"/>
      <c r="G1197" s="56" t="s">
        <v>1617</v>
      </c>
      <c r="H1197" s="56" t="s">
        <v>1618</v>
      </c>
      <c r="I1197" s="36" t="s">
        <v>384</v>
      </c>
      <c r="J1197" s="37"/>
      <c r="K1197" s="37"/>
      <c r="L1197" s="37">
        <v>20</v>
      </c>
      <c r="M1197" s="37"/>
      <c r="N1197" s="37"/>
      <c r="O1197" s="37"/>
      <c r="P1197" s="37"/>
      <c r="Q1197" s="37"/>
      <c r="R1197" s="37"/>
      <c r="S1197" s="37"/>
      <c r="T1197" s="37"/>
      <c r="U1197" s="37"/>
      <c r="V1197" s="37"/>
      <c r="W1197" s="37">
        <f t="shared" si="76"/>
        <v>20</v>
      </c>
      <c r="X1197" s="37"/>
      <c r="Y1197" s="57">
        <v>53</v>
      </c>
      <c r="Z1197" s="38">
        <f t="shared" si="73"/>
        <v>1100.28</v>
      </c>
      <c r="AA1197" s="37"/>
      <c r="AB1197" s="32" t="s">
        <v>84</v>
      </c>
      <c r="AC1197" s="37" t="s">
        <v>142</v>
      </c>
      <c r="AD1197" s="36" t="s">
        <v>120</v>
      </c>
      <c r="AE1197" s="37"/>
      <c r="AF1197" s="35" t="s">
        <v>1535</v>
      </c>
      <c r="AG1197" s="35" t="s">
        <v>1446</v>
      </c>
      <c r="AH1197" s="58" t="s">
        <v>1619</v>
      </c>
      <c r="AI1197" s="36" t="s">
        <v>1536</v>
      </c>
    </row>
    <row r="1198" spans="1:35" s="43" customFormat="1" ht="42.75" customHeight="1" x14ac:dyDescent="0.25">
      <c r="A1198" s="41" t="s">
        <v>83</v>
      </c>
      <c r="B1198" s="54" t="s">
        <v>226</v>
      </c>
      <c r="C1198" s="55" t="s">
        <v>227</v>
      </c>
      <c r="D1198" s="37"/>
      <c r="E1198" s="61" t="s">
        <v>1809</v>
      </c>
      <c r="F1198" s="37"/>
      <c r="G1198" s="56" t="s">
        <v>1617</v>
      </c>
      <c r="H1198" s="56" t="s">
        <v>1618</v>
      </c>
      <c r="I1198" s="36" t="s">
        <v>384</v>
      </c>
      <c r="J1198" s="37"/>
      <c r="K1198" s="37"/>
      <c r="L1198" s="37">
        <v>3</v>
      </c>
      <c r="M1198" s="37"/>
      <c r="N1198" s="37"/>
      <c r="O1198" s="37"/>
      <c r="P1198" s="37"/>
      <c r="Q1198" s="37"/>
      <c r="R1198" s="37"/>
      <c r="S1198" s="37"/>
      <c r="T1198" s="37"/>
      <c r="U1198" s="37"/>
      <c r="V1198" s="37"/>
      <c r="W1198" s="37">
        <f t="shared" si="76"/>
        <v>3</v>
      </c>
      <c r="X1198" s="37"/>
      <c r="Y1198" s="57">
        <v>696.66669999999999</v>
      </c>
      <c r="Z1198" s="38">
        <f t="shared" si="73"/>
        <v>2169.4201038000001</v>
      </c>
      <c r="AA1198" s="37"/>
      <c r="AB1198" s="32" t="s">
        <v>84</v>
      </c>
      <c r="AC1198" s="37" t="s">
        <v>142</v>
      </c>
      <c r="AD1198" s="36" t="s">
        <v>120</v>
      </c>
      <c r="AE1198" s="37"/>
      <c r="AF1198" s="35" t="s">
        <v>1535</v>
      </c>
      <c r="AG1198" s="35" t="s">
        <v>1446</v>
      </c>
      <c r="AH1198" s="58" t="s">
        <v>1619</v>
      </c>
      <c r="AI1198" s="36" t="s">
        <v>1536</v>
      </c>
    </row>
    <row r="1199" spans="1:35" s="43" customFormat="1" ht="42.75" customHeight="1" x14ac:dyDescent="0.25">
      <c r="A1199" s="41" t="s">
        <v>83</v>
      </c>
      <c r="B1199" s="54" t="s">
        <v>226</v>
      </c>
      <c r="C1199" s="55" t="s">
        <v>227</v>
      </c>
      <c r="D1199" s="37"/>
      <c r="E1199" s="61" t="s">
        <v>1810</v>
      </c>
      <c r="F1199" s="37"/>
      <c r="G1199" s="56" t="s">
        <v>1617</v>
      </c>
      <c r="H1199" s="56" t="s">
        <v>1618</v>
      </c>
      <c r="I1199" s="36" t="s">
        <v>384</v>
      </c>
      <c r="J1199" s="37"/>
      <c r="K1199" s="37"/>
      <c r="L1199" s="37">
        <v>10</v>
      </c>
      <c r="M1199" s="37"/>
      <c r="N1199" s="37"/>
      <c r="O1199" s="37"/>
      <c r="P1199" s="37"/>
      <c r="Q1199" s="37"/>
      <c r="R1199" s="37"/>
      <c r="S1199" s="37"/>
      <c r="T1199" s="37"/>
      <c r="U1199" s="37"/>
      <c r="V1199" s="37"/>
      <c r="W1199" s="37">
        <f t="shared" si="76"/>
        <v>10</v>
      </c>
      <c r="X1199" s="37"/>
      <c r="Y1199" s="57">
        <v>34.332999999999998</v>
      </c>
      <c r="Z1199" s="38">
        <f t="shared" si="73"/>
        <v>356.37653999999998</v>
      </c>
      <c r="AA1199" s="37"/>
      <c r="AB1199" s="32" t="s">
        <v>84</v>
      </c>
      <c r="AC1199" s="37" t="s">
        <v>142</v>
      </c>
      <c r="AD1199" s="36" t="s">
        <v>120</v>
      </c>
      <c r="AE1199" s="37"/>
      <c r="AF1199" s="35" t="s">
        <v>1535</v>
      </c>
      <c r="AG1199" s="35" t="s">
        <v>1446</v>
      </c>
      <c r="AH1199" s="58" t="s">
        <v>1619</v>
      </c>
      <c r="AI1199" s="36" t="s">
        <v>1536</v>
      </c>
    </row>
    <row r="1200" spans="1:35" s="43" customFormat="1" ht="42.75" customHeight="1" x14ac:dyDescent="0.25">
      <c r="A1200" s="41" t="s">
        <v>83</v>
      </c>
      <c r="B1200" s="54" t="s">
        <v>226</v>
      </c>
      <c r="C1200" s="55" t="s">
        <v>227</v>
      </c>
      <c r="D1200" s="37"/>
      <c r="E1200" s="61" t="s">
        <v>1811</v>
      </c>
      <c r="F1200" s="37"/>
      <c r="G1200" s="56" t="s">
        <v>1617</v>
      </c>
      <c r="H1200" s="56" t="s">
        <v>1618</v>
      </c>
      <c r="I1200" s="36" t="s">
        <v>384</v>
      </c>
      <c r="J1200" s="37"/>
      <c r="K1200" s="37"/>
      <c r="L1200" s="37">
        <v>10</v>
      </c>
      <c r="M1200" s="37"/>
      <c r="N1200" s="37"/>
      <c r="O1200" s="37"/>
      <c r="P1200" s="37"/>
      <c r="Q1200" s="37"/>
      <c r="R1200" s="37"/>
      <c r="S1200" s="37"/>
      <c r="T1200" s="37"/>
      <c r="U1200" s="37"/>
      <c r="V1200" s="37"/>
      <c r="W1200" s="37">
        <f t="shared" si="76"/>
        <v>10</v>
      </c>
      <c r="X1200" s="37"/>
      <c r="Y1200" s="57">
        <v>41.332999999999998</v>
      </c>
      <c r="Z1200" s="38">
        <f t="shared" si="73"/>
        <v>429.03654</v>
      </c>
      <c r="AA1200" s="37"/>
      <c r="AB1200" s="32" t="s">
        <v>84</v>
      </c>
      <c r="AC1200" s="37" t="s">
        <v>142</v>
      </c>
      <c r="AD1200" s="36" t="s">
        <v>120</v>
      </c>
      <c r="AE1200" s="37"/>
      <c r="AF1200" s="35" t="s">
        <v>1535</v>
      </c>
      <c r="AG1200" s="35" t="s">
        <v>1446</v>
      </c>
      <c r="AH1200" s="58" t="s">
        <v>1619</v>
      </c>
      <c r="AI1200" s="36" t="s">
        <v>1536</v>
      </c>
    </row>
    <row r="1201" spans="1:35" s="43" customFormat="1" ht="42.75" customHeight="1" x14ac:dyDescent="0.25">
      <c r="A1201" s="41" t="s">
        <v>83</v>
      </c>
      <c r="B1201" s="54" t="s">
        <v>226</v>
      </c>
      <c r="C1201" s="55" t="s">
        <v>227</v>
      </c>
      <c r="D1201" s="37"/>
      <c r="E1201" s="61" t="s">
        <v>1812</v>
      </c>
      <c r="F1201" s="37"/>
      <c r="G1201" s="56" t="s">
        <v>1617</v>
      </c>
      <c r="H1201" s="56" t="s">
        <v>1618</v>
      </c>
      <c r="I1201" s="36" t="s">
        <v>384</v>
      </c>
      <c r="J1201" s="37"/>
      <c r="K1201" s="37"/>
      <c r="L1201" s="37">
        <v>10</v>
      </c>
      <c r="M1201" s="37"/>
      <c r="N1201" s="37"/>
      <c r="O1201" s="37"/>
      <c r="P1201" s="37"/>
      <c r="Q1201" s="37"/>
      <c r="R1201" s="37"/>
      <c r="S1201" s="37"/>
      <c r="T1201" s="37"/>
      <c r="U1201" s="37"/>
      <c r="V1201" s="37"/>
      <c r="W1201" s="37">
        <f t="shared" si="76"/>
        <v>10</v>
      </c>
      <c r="X1201" s="37"/>
      <c r="Y1201" s="57">
        <v>98.332999999999998</v>
      </c>
      <c r="Z1201" s="38">
        <f t="shared" si="73"/>
        <v>1020.6965399999999</v>
      </c>
      <c r="AA1201" s="37"/>
      <c r="AB1201" s="32" t="s">
        <v>84</v>
      </c>
      <c r="AC1201" s="37" t="s">
        <v>142</v>
      </c>
      <c r="AD1201" s="36" t="s">
        <v>120</v>
      </c>
      <c r="AE1201" s="37"/>
      <c r="AF1201" s="35" t="s">
        <v>1535</v>
      </c>
      <c r="AG1201" s="35" t="s">
        <v>1446</v>
      </c>
      <c r="AH1201" s="58" t="s">
        <v>1619</v>
      </c>
      <c r="AI1201" s="36" t="s">
        <v>1536</v>
      </c>
    </row>
    <row r="1202" spans="1:35" s="43" customFormat="1" ht="42.75" customHeight="1" x14ac:dyDescent="0.25">
      <c r="A1202" s="41" t="s">
        <v>83</v>
      </c>
      <c r="B1202" s="54" t="s">
        <v>226</v>
      </c>
      <c r="C1202" s="55" t="s">
        <v>227</v>
      </c>
      <c r="D1202" s="37"/>
      <c r="E1202" s="61" t="s">
        <v>1813</v>
      </c>
      <c r="F1202" s="37"/>
      <c r="G1202" s="56" t="s">
        <v>1617</v>
      </c>
      <c r="H1202" s="56" t="s">
        <v>1618</v>
      </c>
      <c r="I1202" s="36" t="s">
        <v>384</v>
      </c>
      <c r="J1202" s="37"/>
      <c r="K1202" s="37"/>
      <c r="L1202" s="37">
        <v>15</v>
      </c>
      <c r="M1202" s="37"/>
      <c r="N1202" s="37"/>
      <c r="O1202" s="37"/>
      <c r="P1202" s="37"/>
      <c r="Q1202" s="37"/>
      <c r="R1202" s="37"/>
      <c r="S1202" s="37"/>
      <c r="T1202" s="37"/>
      <c r="U1202" s="37"/>
      <c r="V1202" s="37"/>
      <c r="W1202" s="37">
        <f t="shared" si="76"/>
        <v>15</v>
      </c>
      <c r="X1202" s="37"/>
      <c r="Y1202" s="57">
        <v>810</v>
      </c>
      <c r="Z1202" s="38">
        <f t="shared" si="73"/>
        <v>12611.7</v>
      </c>
      <c r="AA1202" s="37"/>
      <c r="AB1202" s="32" t="s">
        <v>84</v>
      </c>
      <c r="AC1202" s="37" t="s">
        <v>142</v>
      </c>
      <c r="AD1202" s="36" t="s">
        <v>120</v>
      </c>
      <c r="AE1202" s="37"/>
      <c r="AF1202" s="35" t="s">
        <v>1535</v>
      </c>
      <c r="AG1202" s="35" t="s">
        <v>1446</v>
      </c>
      <c r="AH1202" s="58" t="s">
        <v>1619</v>
      </c>
      <c r="AI1202" s="36" t="s">
        <v>1536</v>
      </c>
    </row>
    <row r="1203" spans="1:35" s="43" customFormat="1" ht="42.75" customHeight="1" x14ac:dyDescent="0.25">
      <c r="A1203" s="41" t="s">
        <v>83</v>
      </c>
      <c r="B1203" s="54" t="s">
        <v>226</v>
      </c>
      <c r="C1203" s="55" t="s">
        <v>227</v>
      </c>
      <c r="D1203" s="37"/>
      <c r="E1203" s="61" t="s">
        <v>1814</v>
      </c>
      <c r="F1203" s="37"/>
      <c r="G1203" s="56" t="s">
        <v>1617</v>
      </c>
      <c r="H1203" s="56" t="s">
        <v>1618</v>
      </c>
      <c r="I1203" s="36" t="s">
        <v>384</v>
      </c>
      <c r="J1203" s="37"/>
      <c r="K1203" s="37"/>
      <c r="L1203" s="37">
        <v>10</v>
      </c>
      <c r="M1203" s="37"/>
      <c r="N1203" s="37"/>
      <c r="O1203" s="37"/>
      <c r="P1203" s="37"/>
      <c r="Q1203" s="37"/>
      <c r="R1203" s="37"/>
      <c r="S1203" s="37"/>
      <c r="T1203" s="37"/>
      <c r="U1203" s="37"/>
      <c r="V1203" s="37"/>
      <c r="W1203" s="37">
        <f t="shared" si="76"/>
        <v>10</v>
      </c>
      <c r="X1203" s="37"/>
      <c r="Y1203" s="57">
        <v>22</v>
      </c>
      <c r="Z1203" s="38">
        <f t="shared" si="73"/>
        <v>228.36</v>
      </c>
      <c r="AA1203" s="37"/>
      <c r="AB1203" s="32" t="s">
        <v>84</v>
      </c>
      <c r="AC1203" s="37" t="s">
        <v>142</v>
      </c>
      <c r="AD1203" s="36" t="s">
        <v>120</v>
      </c>
      <c r="AE1203" s="37"/>
      <c r="AF1203" s="35" t="s">
        <v>1535</v>
      </c>
      <c r="AG1203" s="35" t="s">
        <v>1446</v>
      </c>
      <c r="AH1203" s="58" t="s">
        <v>1619</v>
      </c>
      <c r="AI1203" s="36" t="s">
        <v>1536</v>
      </c>
    </row>
    <row r="1204" spans="1:35" s="43" customFormat="1" ht="42.75" customHeight="1" x14ac:dyDescent="0.25">
      <c r="A1204" s="41" t="s">
        <v>83</v>
      </c>
      <c r="B1204" s="54" t="s">
        <v>226</v>
      </c>
      <c r="C1204" s="55" t="s">
        <v>227</v>
      </c>
      <c r="D1204" s="37"/>
      <c r="E1204" s="61" t="s">
        <v>1815</v>
      </c>
      <c r="F1204" s="37"/>
      <c r="G1204" s="56" t="s">
        <v>1617</v>
      </c>
      <c r="H1204" s="56" t="s">
        <v>1618</v>
      </c>
      <c r="I1204" s="36" t="s">
        <v>384</v>
      </c>
      <c r="J1204" s="37"/>
      <c r="K1204" s="37"/>
      <c r="L1204" s="37">
        <v>10</v>
      </c>
      <c r="M1204" s="37"/>
      <c r="N1204" s="37"/>
      <c r="O1204" s="37"/>
      <c r="P1204" s="37"/>
      <c r="Q1204" s="37"/>
      <c r="R1204" s="37"/>
      <c r="S1204" s="37"/>
      <c r="T1204" s="37"/>
      <c r="U1204" s="37"/>
      <c r="V1204" s="37"/>
      <c r="W1204" s="37">
        <f t="shared" si="76"/>
        <v>10</v>
      </c>
      <c r="X1204" s="37"/>
      <c r="Y1204" s="57">
        <v>25.332999999999998</v>
      </c>
      <c r="Z1204" s="38">
        <f t="shared" si="73"/>
        <v>262.95654000000002</v>
      </c>
      <c r="AA1204" s="37"/>
      <c r="AB1204" s="32" t="s">
        <v>84</v>
      </c>
      <c r="AC1204" s="37" t="s">
        <v>142</v>
      </c>
      <c r="AD1204" s="36" t="s">
        <v>120</v>
      </c>
      <c r="AE1204" s="37"/>
      <c r="AF1204" s="35" t="s">
        <v>1535</v>
      </c>
      <c r="AG1204" s="35" t="s">
        <v>1446</v>
      </c>
      <c r="AH1204" s="58" t="s">
        <v>1619</v>
      </c>
      <c r="AI1204" s="36" t="s">
        <v>1536</v>
      </c>
    </row>
    <row r="1205" spans="1:35" s="43" customFormat="1" ht="42.75" customHeight="1" x14ac:dyDescent="0.25">
      <c r="A1205" s="41" t="s">
        <v>83</v>
      </c>
      <c r="B1205" s="54" t="s">
        <v>226</v>
      </c>
      <c r="C1205" s="55" t="s">
        <v>227</v>
      </c>
      <c r="D1205" s="37"/>
      <c r="E1205" s="61" t="s">
        <v>1816</v>
      </c>
      <c r="F1205" s="37"/>
      <c r="G1205" s="56" t="s">
        <v>1617</v>
      </c>
      <c r="H1205" s="56" t="s">
        <v>1618</v>
      </c>
      <c r="I1205" s="36" t="s">
        <v>384</v>
      </c>
      <c r="J1205" s="37"/>
      <c r="K1205" s="37"/>
      <c r="L1205" s="37">
        <v>10</v>
      </c>
      <c r="M1205" s="37"/>
      <c r="N1205" s="37"/>
      <c r="O1205" s="37"/>
      <c r="P1205" s="37"/>
      <c r="Q1205" s="37"/>
      <c r="R1205" s="37"/>
      <c r="S1205" s="37"/>
      <c r="T1205" s="37"/>
      <c r="U1205" s="37"/>
      <c r="V1205" s="37"/>
      <c r="W1205" s="37">
        <f t="shared" si="76"/>
        <v>10</v>
      </c>
      <c r="X1205" s="37"/>
      <c r="Y1205" s="57">
        <v>63.332999999999998</v>
      </c>
      <c r="Z1205" s="38">
        <f t="shared" si="73"/>
        <v>657.39653999999996</v>
      </c>
      <c r="AA1205" s="37"/>
      <c r="AB1205" s="32" t="s">
        <v>84</v>
      </c>
      <c r="AC1205" s="37" t="s">
        <v>142</v>
      </c>
      <c r="AD1205" s="36" t="s">
        <v>120</v>
      </c>
      <c r="AE1205" s="37"/>
      <c r="AF1205" s="35" t="s">
        <v>1535</v>
      </c>
      <c r="AG1205" s="35" t="s">
        <v>1446</v>
      </c>
      <c r="AH1205" s="58" t="s">
        <v>1619</v>
      </c>
      <c r="AI1205" s="36" t="s">
        <v>1536</v>
      </c>
    </row>
    <row r="1206" spans="1:35" s="43" customFormat="1" ht="42.75" customHeight="1" x14ac:dyDescent="0.25">
      <c r="A1206" s="41" t="s">
        <v>83</v>
      </c>
      <c r="B1206" s="54" t="s">
        <v>226</v>
      </c>
      <c r="C1206" s="55" t="s">
        <v>227</v>
      </c>
      <c r="D1206" s="37"/>
      <c r="E1206" s="61" t="s">
        <v>1817</v>
      </c>
      <c r="F1206" s="37"/>
      <c r="G1206" s="56" t="s">
        <v>1617</v>
      </c>
      <c r="H1206" s="56" t="s">
        <v>1618</v>
      </c>
      <c r="I1206" s="36" t="s">
        <v>384</v>
      </c>
      <c r="J1206" s="37"/>
      <c r="K1206" s="37"/>
      <c r="L1206" s="37">
        <v>20</v>
      </c>
      <c r="M1206" s="37"/>
      <c r="N1206" s="37"/>
      <c r="O1206" s="37"/>
      <c r="P1206" s="37"/>
      <c r="Q1206" s="37"/>
      <c r="R1206" s="37"/>
      <c r="S1206" s="37"/>
      <c r="T1206" s="37"/>
      <c r="U1206" s="37"/>
      <c r="V1206" s="37"/>
      <c r="W1206" s="37">
        <f t="shared" si="76"/>
        <v>20</v>
      </c>
      <c r="X1206" s="37"/>
      <c r="Y1206" s="57">
        <v>56.666499999999999</v>
      </c>
      <c r="Z1206" s="38">
        <f t="shared" si="73"/>
        <v>1176.39654</v>
      </c>
      <c r="AA1206" s="37"/>
      <c r="AB1206" s="32" t="s">
        <v>84</v>
      </c>
      <c r="AC1206" s="37" t="s">
        <v>142</v>
      </c>
      <c r="AD1206" s="36" t="s">
        <v>120</v>
      </c>
      <c r="AE1206" s="37"/>
      <c r="AF1206" s="35" t="s">
        <v>1535</v>
      </c>
      <c r="AG1206" s="35" t="s">
        <v>1446</v>
      </c>
      <c r="AH1206" s="58" t="s">
        <v>1619</v>
      </c>
      <c r="AI1206" s="36" t="s">
        <v>1536</v>
      </c>
    </row>
    <row r="1207" spans="1:35" s="43" customFormat="1" ht="42.75" customHeight="1" x14ac:dyDescent="0.25">
      <c r="A1207" s="41" t="s">
        <v>83</v>
      </c>
      <c r="B1207" s="54" t="s">
        <v>226</v>
      </c>
      <c r="C1207" s="55" t="s">
        <v>227</v>
      </c>
      <c r="D1207" s="37"/>
      <c r="E1207" s="61" t="s">
        <v>1818</v>
      </c>
      <c r="F1207" s="37"/>
      <c r="G1207" s="56" t="s">
        <v>1617</v>
      </c>
      <c r="H1207" s="56" t="s">
        <v>1618</v>
      </c>
      <c r="I1207" s="36" t="s">
        <v>384</v>
      </c>
      <c r="J1207" s="37"/>
      <c r="K1207" s="37"/>
      <c r="L1207" s="37">
        <v>5</v>
      </c>
      <c r="M1207" s="37"/>
      <c r="N1207" s="37"/>
      <c r="O1207" s="37"/>
      <c r="P1207" s="37"/>
      <c r="Q1207" s="37"/>
      <c r="R1207" s="37"/>
      <c r="S1207" s="37"/>
      <c r="T1207" s="37"/>
      <c r="U1207" s="37"/>
      <c r="V1207" s="37"/>
      <c r="W1207" s="37">
        <f t="shared" si="76"/>
        <v>5</v>
      </c>
      <c r="X1207" s="37"/>
      <c r="Y1207" s="57">
        <v>31</v>
      </c>
      <c r="Z1207" s="38">
        <f t="shared" si="73"/>
        <v>160.89000000000001</v>
      </c>
      <c r="AA1207" s="37"/>
      <c r="AB1207" s="32" t="s">
        <v>84</v>
      </c>
      <c r="AC1207" s="37" t="s">
        <v>142</v>
      </c>
      <c r="AD1207" s="36" t="s">
        <v>120</v>
      </c>
      <c r="AE1207" s="37"/>
      <c r="AF1207" s="35" t="s">
        <v>1535</v>
      </c>
      <c r="AG1207" s="35" t="s">
        <v>1446</v>
      </c>
      <c r="AH1207" s="58" t="s">
        <v>1619</v>
      </c>
      <c r="AI1207" s="36" t="s">
        <v>1536</v>
      </c>
    </row>
    <row r="1208" spans="1:35" s="43" customFormat="1" ht="42.75" customHeight="1" x14ac:dyDescent="0.25">
      <c r="A1208" s="41" t="s">
        <v>83</v>
      </c>
      <c r="B1208" s="54" t="s">
        <v>226</v>
      </c>
      <c r="C1208" s="55" t="s">
        <v>227</v>
      </c>
      <c r="D1208" s="37"/>
      <c r="E1208" s="61" t="s">
        <v>1819</v>
      </c>
      <c r="F1208" s="37"/>
      <c r="G1208" s="56" t="s">
        <v>1617</v>
      </c>
      <c r="H1208" s="56" t="s">
        <v>1618</v>
      </c>
      <c r="I1208" s="36" t="s">
        <v>384</v>
      </c>
      <c r="J1208" s="37"/>
      <c r="K1208" s="37"/>
      <c r="L1208" s="37">
        <v>15</v>
      </c>
      <c r="M1208" s="37"/>
      <c r="N1208" s="37"/>
      <c r="O1208" s="37"/>
      <c r="P1208" s="37"/>
      <c r="Q1208" s="37"/>
      <c r="R1208" s="37"/>
      <c r="S1208" s="37"/>
      <c r="T1208" s="37"/>
      <c r="U1208" s="37"/>
      <c r="V1208" s="37"/>
      <c r="W1208" s="37">
        <f t="shared" si="76"/>
        <v>15</v>
      </c>
      <c r="X1208" s="37"/>
      <c r="Y1208" s="57">
        <v>78.666669999999996</v>
      </c>
      <c r="Z1208" s="38">
        <f t="shared" si="73"/>
        <v>1224.8400518999999</v>
      </c>
      <c r="AA1208" s="37"/>
      <c r="AB1208" s="32" t="s">
        <v>84</v>
      </c>
      <c r="AC1208" s="37" t="s">
        <v>142</v>
      </c>
      <c r="AD1208" s="36" t="s">
        <v>120</v>
      </c>
      <c r="AE1208" s="37"/>
      <c r="AF1208" s="35" t="s">
        <v>1535</v>
      </c>
      <c r="AG1208" s="35" t="s">
        <v>1446</v>
      </c>
      <c r="AH1208" s="58" t="s">
        <v>1619</v>
      </c>
      <c r="AI1208" s="36" t="s">
        <v>1536</v>
      </c>
    </row>
    <row r="1209" spans="1:35" s="43" customFormat="1" ht="42.75" customHeight="1" x14ac:dyDescent="0.25">
      <c r="A1209" s="41" t="s">
        <v>83</v>
      </c>
      <c r="B1209" s="54" t="s">
        <v>226</v>
      </c>
      <c r="C1209" s="55" t="s">
        <v>227</v>
      </c>
      <c r="D1209" s="37"/>
      <c r="E1209" s="61" t="s">
        <v>1820</v>
      </c>
      <c r="F1209" s="37"/>
      <c r="G1209" s="56" t="s">
        <v>1617</v>
      </c>
      <c r="H1209" s="56" t="s">
        <v>1618</v>
      </c>
      <c r="I1209" s="36" t="s">
        <v>384</v>
      </c>
      <c r="J1209" s="37"/>
      <c r="K1209" s="37"/>
      <c r="L1209" s="37">
        <v>15</v>
      </c>
      <c r="M1209" s="37"/>
      <c r="N1209" s="37"/>
      <c r="O1209" s="37"/>
      <c r="P1209" s="37"/>
      <c r="Q1209" s="37"/>
      <c r="R1209" s="37"/>
      <c r="S1209" s="37"/>
      <c r="T1209" s="37"/>
      <c r="U1209" s="37"/>
      <c r="V1209" s="37"/>
      <c r="W1209" s="37">
        <f t="shared" si="76"/>
        <v>15</v>
      </c>
      <c r="X1209" s="37"/>
      <c r="Y1209" s="57">
        <v>99.666669999999996</v>
      </c>
      <c r="Z1209" s="38">
        <f t="shared" si="73"/>
        <v>1551.8100519</v>
      </c>
      <c r="AA1209" s="37"/>
      <c r="AB1209" s="32" t="s">
        <v>84</v>
      </c>
      <c r="AC1209" s="37" t="s">
        <v>142</v>
      </c>
      <c r="AD1209" s="36" t="s">
        <v>120</v>
      </c>
      <c r="AE1209" s="37"/>
      <c r="AF1209" s="35" t="s">
        <v>1535</v>
      </c>
      <c r="AG1209" s="35" t="s">
        <v>1446</v>
      </c>
      <c r="AH1209" s="58" t="s">
        <v>1619</v>
      </c>
      <c r="AI1209" s="36" t="s">
        <v>1536</v>
      </c>
    </row>
    <row r="1210" spans="1:35" s="43" customFormat="1" ht="42.75" customHeight="1" x14ac:dyDescent="0.25">
      <c r="A1210" s="41" t="s">
        <v>83</v>
      </c>
      <c r="B1210" s="54" t="s">
        <v>226</v>
      </c>
      <c r="C1210" s="55" t="s">
        <v>227</v>
      </c>
      <c r="D1210" s="37"/>
      <c r="E1210" s="61" t="s">
        <v>1821</v>
      </c>
      <c r="F1210" s="37"/>
      <c r="G1210" s="56" t="s">
        <v>1617</v>
      </c>
      <c r="H1210" s="56" t="s">
        <v>1618</v>
      </c>
      <c r="I1210" s="36" t="s">
        <v>384</v>
      </c>
      <c r="J1210" s="37"/>
      <c r="K1210" s="37"/>
      <c r="L1210" s="37">
        <v>3</v>
      </c>
      <c r="M1210" s="37"/>
      <c r="N1210" s="37"/>
      <c r="O1210" s="37"/>
      <c r="P1210" s="37"/>
      <c r="Q1210" s="37"/>
      <c r="R1210" s="37"/>
      <c r="S1210" s="37"/>
      <c r="T1210" s="37"/>
      <c r="U1210" s="37"/>
      <c r="V1210" s="37"/>
      <c r="W1210" s="37">
        <f t="shared" si="76"/>
        <v>3</v>
      </c>
      <c r="X1210" s="37"/>
      <c r="Y1210" s="57">
        <v>906.66669999999999</v>
      </c>
      <c r="Z1210" s="38">
        <f t="shared" si="73"/>
        <v>2823.3601038000002</v>
      </c>
      <c r="AA1210" s="37"/>
      <c r="AB1210" s="32" t="s">
        <v>84</v>
      </c>
      <c r="AC1210" s="37" t="s">
        <v>142</v>
      </c>
      <c r="AD1210" s="36" t="s">
        <v>120</v>
      </c>
      <c r="AE1210" s="37"/>
      <c r="AF1210" s="35" t="s">
        <v>1535</v>
      </c>
      <c r="AG1210" s="35" t="s">
        <v>1446</v>
      </c>
      <c r="AH1210" s="58" t="s">
        <v>1619</v>
      </c>
      <c r="AI1210" s="36" t="s">
        <v>1536</v>
      </c>
    </row>
    <row r="1211" spans="1:35" s="43" customFormat="1" ht="42.75" customHeight="1" x14ac:dyDescent="0.25">
      <c r="A1211" s="41" t="s">
        <v>83</v>
      </c>
      <c r="B1211" s="54" t="s">
        <v>226</v>
      </c>
      <c r="C1211" s="55" t="s">
        <v>227</v>
      </c>
      <c r="D1211" s="37"/>
      <c r="E1211" s="61" t="s">
        <v>1822</v>
      </c>
      <c r="F1211" s="37"/>
      <c r="G1211" s="56" t="s">
        <v>1617</v>
      </c>
      <c r="H1211" s="56" t="s">
        <v>1618</v>
      </c>
      <c r="I1211" s="36" t="s">
        <v>384</v>
      </c>
      <c r="J1211" s="37"/>
      <c r="K1211" s="37"/>
      <c r="L1211" s="37">
        <v>20</v>
      </c>
      <c r="M1211" s="37"/>
      <c r="N1211" s="37"/>
      <c r="O1211" s="37"/>
      <c r="P1211" s="37"/>
      <c r="Q1211" s="37"/>
      <c r="R1211" s="37"/>
      <c r="S1211" s="37"/>
      <c r="T1211" s="37"/>
      <c r="U1211" s="37"/>
      <c r="V1211" s="37"/>
      <c r="W1211" s="37">
        <f t="shared" si="76"/>
        <v>20</v>
      </c>
      <c r="X1211" s="37"/>
      <c r="Y1211" s="57">
        <v>78</v>
      </c>
      <c r="Z1211" s="38">
        <f t="shared" si="73"/>
        <v>1619.28</v>
      </c>
      <c r="AA1211" s="37"/>
      <c r="AB1211" s="32" t="s">
        <v>84</v>
      </c>
      <c r="AC1211" s="37" t="s">
        <v>142</v>
      </c>
      <c r="AD1211" s="36" t="s">
        <v>120</v>
      </c>
      <c r="AE1211" s="37"/>
      <c r="AF1211" s="35" t="s">
        <v>1535</v>
      </c>
      <c r="AG1211" s="35" t="s">
        <v>1446</v>
      </c>
      <c r="AH1211" s="58" t="s">
        <v>1619</v>
      </c>
      <c r="AI1211" s="36" t="s">
        <v>1536</v>
      </c>
    </row>
    <row r="1212" spans="1:35" s="43" customFormat="1" ht="42.75" customHeight="1" x14ac:dyDescent="0.25">
      <c r="A1212" s="41" t="s">
        <v>83</v>
      </c>
      <c r="B1212" s="54" t="s">
        <v>226</v>
      </c>
      <c r="C1212" s="55" t="s">
        <v>227</v>
      </c>
      <c r="D1212" s="37"/>
      <c r="E1212" s="61" t="s">
        <v>1822</v>
      </c>
      <c r="F1212" s="37"/>
      <c r="G1212" s="56" t="s">
        <v>1617</v>
      </c>
      <c r="H1212" s="56" t="s">
        <v>1618</v>
      </c>
      <c r="I1212" s="36" t="s">
        <v>384</v>
      </c>
      <c r="J1212" s="37"/>
      <c r="K1212" s="37"/>
      <c r="L1212" s="37">
        <v>20</v>
      </c>
      <c r="M1212" s="37"/>
      <c r="N1212" s="37"/>
      <c r="O1212" s="37"/>
      <c r="P1212" s="37"/>
      <c r="Q1212" s="37"/>
      <c r="R1212" s="37"/>
      <c r="S1212" s="37"/>
      <c r="T1212" s="37"/>
      <c r="U1212" s="37"/>
      <c r="V1212" s="37"/>
      <c r="W1212" s="37">
        <f t="shared" si="76"/>
        <v>20</v>
      </c>
      <c r="X1212" s="37"/>
      <c r="Y1212" s="57">
        <v>77</v>
      </c>
      <c r="Z1212" s="38">
        <f t="shared" si="73"/>
        <v>1598.52</v>
      </c>
      <c r="AA1212" s="37"/>
      <c r="AB1212" s="32" t="s">
        <v>84</v>
      </c>
      <c r="AC1212" s="37" t="s">
        <v>142</v>
      </c>
      <c r="AD1212" s="36" t="s">
        <v>120</v>
      </c>
      <c r="AE1212" s="37"/>
      <c r="AF1212" s="35" t="s">
        <v>1535</v>
      </c>
      <c r="AG1212" s="35" t="s">
        <v>1446</v>
      </c>
      <c r="AH1212" s="58" t="s">
        <v>1619</v>
      </c>
      <c r="AI1212" s="36" t="s">
        <v>1536</v>
      </c>
    </row>
    <row r="1213" spans="1:35" s="43" customFormat="1" ht="42.75" customHeight="1" x14ac:dyDescent="0.25">
      <c r="A1213" s="41" t="s">
        <v>83</v>
      </c>
      <c r="B1213" s="54" t="s">
        <v>226</v>
      </c>
      <c r="C1213" s="55" t="s">
        <v>227</v>
      </c>
      <c r="D1213" s="37"/>
      <c r="E1213" s="61" t="s">
        <v>1823</v>
      </c>
      <c r="F1213" s="37"/>
      <c r="G1213" s="56" t="s">
        <v>1617</v>
      </c>
      <c r="H1213" s="56" t="s">
        <v>1618</v>
      </c>
      <c r="I1213" s="36" t="s">
        <v>384</v>
      </c>
      <c r="J1213" s="37"/>
      <c r="K1213" s="37"/>
      <c r="L1213" s="37">
        <v>6</v>
      </c>
      <c r="M1213" s="37"/>
      <c r="N1213" s="37"/>
      <c r="O1213" s="37"/>
      <c r="P1213" s="37"/>
      <c r="Q1213" s="37"/>
      <c r="R1213" s="37"/>
      <c r="S1213" s="37"/>
      <c r="T1213" s="37"/>
      <c r="U1213" s="37"/>
      <c r="V1213" s="37"/>
      <c r="W1213" s="37">
        <f t="shared" si="76"/>
        <v>6</v>
      </c>
      <c r="X1213" s="37"/>
      <c r="Y1213" s="57">
        <v>516.66669999999999</v>
      </c>
      <c r="Z1213" s="38">
        <f t="shared" si="73"/>
        <v>3217.8002076000002</v>
      </c>
      <c r="AA1213" s="37"/>
      <c r="AB1213" s="32" t="s">
        <v>84</v>
      </c>
      <c r="AC1213" s="37" t="s">
        <v>142</v>
      </c>
      <c r="AD1213" s="36" t="s">
        <v>120</v>
      </c>
      <c r="AE1213" s="37"/>
      <c r="AF1213" s="35" t="s">
        <v>1535</v>
      </c>
      <c r="AG1213" s="35" t="s">
        <v>1446</v>
      </c>
      <c r="AH1213" s="58" t="s">
        <v>1619</v>
      </c>
      <c r="AI1213" s="36" t="s">
        <v>1536</v>
      </c>
    </row>
    <row r="1214" spans="1:35" s="43" customFormat="1" ht="42.75" customHeight="1" x14ac:dyDescent="0.25">
      <c r="A1214" s="41" t="s">
        <v>83</v>
      </c>
      <c r="B1214" s="54" t="s">
        <v>226</v>
      </c>
      <c r="C1214" s="55" t="s">
        <v>227</v>
      </c>
      <c r="D1214" s="37"/>
      <c r="E1214" s="61" t="s">
        <v>1824</v>
      </c>
      <c r="F1214" s="37"/>
      <c r="G1214" s="56" t="s">
        <v>1617</v>
      </c>
      <c r="H1214" s="56" t="s">
        <v>1618</v>
      </c>
      <c r="I1214" s="36" t="s">
        <v>384</v>
      </c>
      <c r="J1214" s="37"/>
      <c r="K1214" s="37"/>
      <c r="L1214" s="37">
        <f>W1214</f>
        <v>10</v>
      </c>
      <c r="M1214" s="37"/>
      <c r="N1214" s="37"/>
      <c r="O1214" s="37"/>
      <c r="P1214" s="37"/>
      <c r="Q1214" s="37"/>
      <c r="R1214" s="37"/>
      <c r="S1214" s="37"/>
      <c r="T1214" s="37"/>
      <c r="U1214" s="37"/>
      <c r="V1214" s="37"/>
      <c r="W1214" s="37">
        <v>10</v>
      </c>
      <c r="X1214" s="37"/>
      <c r="Y1214" s="57">
        <f>Z1214/W1214</f>
        <v>1398.67</v>
      </c>
      <c r="Z1214" s="38">
        <v>13986.7</v>
      </c>
      <c r="AA1214" s="37"/>
      <c r="AB1214" s="32" t="s">
        <v>84</v>
      </c>
      <c r="AC1214" s="37" t="s">
        <v>142</v>
      </c>
      <c r="AD1214" s="36" t="s">
        <v>120</v>
      </c>
      <c r="AE1214" s="37"/>
      <c r="AF1214" s="35" t="s">
        <v>1535</v>
      </c>
      <c r="AG1214" s="35" t="s">
        <v>1446</v>
      </c>
      <c r="AH1214" s="58" t="s">
        <v>1619</v>
      </c>
      <c r="AI1214" s="36" t="s">
        <v>1536</v>
      </c>
    </row>
    <row r="1215" spans="1:35" s="43" customFormat="1" ht="42.75" customHeight="1" x14ac:dyDescent="0.25">
      <c r="A1215" s="41" t="s">
        <v>83</v>
      </c>
      <c r="B1215" s="54" t="s">
        <v>226</v>
      </c>
      <c r="C1215" s="55" t="s">
        <v>227</v>
      </c>
      <c r="D1215" s="37"/>
      <c r="E1215" s="61" t="s">
        <v>1825</v>
      </c>
      <c r="F1215" s="37"/>
      <c r="G1215" s="56" t="s">
        <v>1617</v>
      </c>
      <c r="H1215" s="56" t="s">
        <v>1618</v>
      </c>
      <c r="I1215" s="36" t="s">
        <v>384</v>
      </c>
      <c r="J1215" s="37"/>
      <c r="K1215" s="37"/>
      <c r="L1215" s="37">
        <f t="shared" ref="L1215:L1222" si="77">W1215</f>
        <v>10</v>
      </c>
      <c r="M1215" s="37"/>
      <c r="N1215" s="37"/>
      <c r="O1215" s="37"/>
      <c r="P1215" s="37"/>
      <c r="Q1215" s="37"/>
      <c r="R1215" s="37"/>
      <c r="S1215" s="37"/>
      <c r="T1215" s="37"/>
      <c r="U1215" s="37"/>
      <c r="V1215" s="37"/>
      <c r="W1215" s="37">
        <v>10</v>
      </c>
      <c r="X1215" s="37"/>
      <c r="Y1215" s="57">
        <f t="shared" ref="Y1215:Y1222" si="78">Z1215/W1215</f>
        <v>259.74200000000002</v>
      </c>
      <c r="Z1215" s="38">
        <v>2597.42</v>
      </c>
      <c r="AA1215" s="37"/>
      <c r="AB1215" s="32" t="s">
        <v>84</v>
      </c>
      <c r="AC1215" s="37" t="s">
        <v>142</v>
      </c>
      <c r="AD1215" s="36" t="s">
        <v>120</v>
      </c>
      <c r="AE1215" s="37"/>
      <c r="AF1215" s="35" t="s">
        <v>1535</v>
      </c>
      <c r="AG1215" s="35" t="s">
        <v>1446</v>
      </c>
      <c r="AH1215" s="58" t="s">
        <v>1619</v>
      </c>
      <c r="AI1215" s="36" t="s">
        <v>1536</v>
      </c>
    </row>
    <row r="1216" spans="1:35" s="43" customFormat="1" ht="42.75" customHeight="1" x14ac:dyDescent="0.25">
      <c r="A1216" s="41" t="s">
        <v>83</v>
      </c>
      <c r="B1216" s="54" t="s">
        <v>226</v>
      </c>
      <c r="C1216" s="55" t="s">
        <v>227</v>
      </c>
      <c r="D1216" s="37"/>
      <c r="E1216" s="61" t="s">
        <v>1825</v>
      </c>
      <c r="F1216" s="37"/>
      <c r="G1216" s="56" t="s">
        <v>1617</v>
      </c>
      <c r="H1216" s="56" t="s">
        <v>1618</v>
      </c>
      <c r="I1216" s="36" t="s">
        <v>384</v>
      </c>
      <c r="J1216" s="37"/>
      <c r="K1216" s="37"/>
      <c r="L1216" s="37">
        <f t="shared" si="77"/>
        <v>10</v>
      </c>
      <c r="M1216" s="37"/>
      <c r="N1216" s="37"/>
      <c r="O1216" s="37"/>
      <c r="P1216" s="37"/>
      <c r="Q1216" s="37"/>
      <c r="R1216" s="37"/>
      <c r="S1216" s="37"/>
      <c r="T1216" s="37"/>
      <c r="U1216" s="37"/>
      <c r="V1216" s="37"/>
      <c r="W1216" s="37">
        <v>10</v>
      </c>
      <c r="X1216" s="37"/>
      <c r="Y1216" s="57">
        <f t="shared" si="78"/>
        <v>335.84499999999997</v>
      </c>
      <c r="Z1216" s="38">
        <v>3358.45</v>
      </c>
      <c r="AA1216" s="37"/>
      <c r="AB1216" s="32" t="s">
        <v>84</v>
      </c>
      <c r="AC1216" s="37" t="s">
        <v>142</v>
      </c>
      <c r="AD1216" s="36" t="s">
        <v>120</v>
      </c>
      <c r="AE1216" s="37"/>
      <c r="AF1216" s="35" t="s">
        <v>1535</v>
      </c>
      <c r="AG1216" s="35" t="s">
        <v>1446</v>
      </c>
      <c r="AH1216" s="58" t="s">
        <v>1619</v>
      </c>
      <c r="AI1216" s="36" t="s">
        <v>1536</v>
      </c>
    </row>
    <row r="1217" spans="1:35" s="43" customFormat="1" ht="42.75" customHeight="1" x14ac:dyDescent="0.25">
      <c r="A1217" s="41" t="s">
        <v>83</v>
      </c>
      <c r="B1217" s="54" t="s">
        <v>226</v>
      </c>
      <c r="C1217" s="55" t="s">
        <v>227</v>
      </c>
      <c r="D1217" s="37"/>
      <c r="E1217" s="61" t="s">
        <v>1825</v>
      </c>
      <c r="F1217" s="37"/>
      <c r="G1217" s="56" t="s">
        <v>1617</v>
      </c>
      <c r="H1217" s="56" t="s">
        <v>1618</v>
      </c>
      <c r="I1217" s="36" t="s">
        <v>384</v>
      </c>
      <c r="J1217" s="37"/>
      <c r="K1217" s="37"/>
      <c r="L1217" s="37">
        <f t="shared" si="77"/>
        <v>10</v>
      </c>
      <c r="M1217" s="37"/>
      <c r="N1217" s="37"/>
      <c r="O1217" s="37"/>
      <c r="P1217" s="37"/>
      <c r="Q1217" s="37"/>
      <c r="R1217" s="37"/>
      <c r="S1217" s="37"/>
      <c r="T1217" s="37"/>
      <c r="U1217" s="37"/>
      <c r="V1217" s="37"/>
      <c r="W1217" s="37">
        <v>10</v>
      </c>
      <c r="X1217" s="37"/>
      <c r="Y1217" s="57">
        <f t="shared" si="78"/>
        <v>460.00699999999995</v>
      </c>
      <c r="Z1217" s="38">
        <v>4600.07</v>
      </c>
      <c r="AA1217" s="37"/>
      <c r="AB1217" s="32" t="s">
        <v>84</v>
      </c>
      <c r="AC1217" s="37" t="s">
        <v>142</v>
      </c>
      <c r="AD1217" s="36" t="s">
        <v>120</v>
      </c>
      <c r="AE1217" s="37"/>
      <c r="AF1217" s="35" t="s">
        <v>1535</v>
      </c>
      <c r="AG1217" s="35" t="s">
        <v>1446</v>
      </c>
      <c r="AH1217" s="58" t="s">
        <v>1619</v>
      </c>
      <c r="AI1217" s="36" t="s">
        <v>1536</v>
      </c>
    </row>
    <row r="1218" spans="1:35" s="43" customFormat="1" ht="42.75" customHeight="1" x14ac:dyDescent="0.25">
      <c r="A1218" s="41" t="s">
        <v>83</v>
      </c>
      <c r="B1218" s="54" t="s">
        <v>226</v>
      </c>
      <c r="C1218" s="55" t="s">
        <v>227</v>
      </c>
      <c r="D1218" s="37"/>
      <c r="E1218" s="61" t="s">
        <v>1826</v>
      </c>
      <c r="F1218" s="37"/>
      <c r="G1218" s="56" t="s">
        <v>1617</v>
      </c>
      <c r="H1218" s="56" t="s">
        <v>1618</v>
      </c>
      <c r="I1218" s="36" t="s">
        <v>384</v>
      </c>
      <c r="J1218" s="37"/>
      <c r="K1218" s="37"/>
      <c r="L1218" s="37">
        <f t="shared" si="77"/>
        <v>10</v>
      </c>
      <c r="M1218" s="37"/>
      <c r="N1218" s="37"/>
      <c r="O1218" s="37"/>
      <c r="P1218" s="37"/>
      <c r="Q1218" s="37"/>
      <c r="R1218" s="37"/>
      <c r="S1218" s="37"/>
      <c r="T1218" s="37"/>
      <c r="U1218" s="37"/>
      <c r="V1218" s="37"/>
      <c r="W1218" s="37">
        <v>10</v>
      </c>
      <c r="X1218" s="37"/>
      <c r="Y1218" s="57">
        <f t="shared" si="78"/>
        <v>1385.73</v>
      </c>
      <c r="Z1218" s="38">
        <v>13857.3</v>
      </c>
      <c r="AA1218" s="37"/>
      <c r="AB1218" s="32" t="s">
        <v>84</v>
      </c>
      <c r="AC1218" s="37" t="s">
        <v>142</v>
      </c>
      <c r="AD1218" s="36" t="s">
        <v>120</v>
      </c>
      <c r="AE1218" s="37"/>
      <c r="AF1218" s="35" t="s">
        <v>1535</v>
      </c>
      <c r="AG1218" s="35" t="s">
        <v>1446</v>
      </c>
      <c r="AH1218" s="58" t="s">
        <v>1619</v>
      </c>
      <c r="AI1218" s="36" t="s">
        <v>1536</v>
      </c>
    </row>
    <row r="1219" spans="1:35" s="43" customFormat="1" ht="42.75" customHeight="1" x14ac:dyDescent="0.25">
      <c r="A1219" s="41" t="s">
        <v>83</v>
      </c>
      <c r="B1219" s="54" t="s">
        <v>226</v>
      </c>
      <c r="C1219" s="55" t="s">
        <v>227</v>
      </c>
      <c r="D1219" s="37"/>
      <c r="E1219" s="61" t="s">
        <v>1827</v>
      </c>
      <c r="F1219" s="37"/>
      <c r="G1219" s="56" t="s">
        <v>1617</v>
      </c>
      <c r="H1219" s="56" t="s">
        <v>1618</v>
      </c>
      <c r="I1219" s="36" t="s">
        <v>384</v>
      </c>
      <c r="J1219" s="37"/>
      <c r="K1219" s="37"/>
      <c r="L1219" s="37">
        <f t="shared" si="77"/>
        <v>10</v>
      </c>
      <c r="M1219" s="37"/>
      <c r="N1219" s="37"/>
      <c r="O1219" s="37"/>
      <c r="P1219" s="37"/>
      <c r="Q1219" s="37"/>
      <c r="R1219" s="37"/>
      <c r="S1219" s="37"/>
      <c r="T1219" s="37"/>
      <c r="U1219" s="37"/>
      <c r="V1219" s="37"/>
      <c r="W1219" s="37">
        <v>10</v>
      </c>
      <c r="X1219" s="37"/>
      <c r="Y1219" s="57">
        <f t="shared" si="78"/>
        <v>4788.6400000000003</v>
      </c>
      <c r="Z1219" s="38">
        <v>47886.400000000001</v>
      </c>
      <c r="AA1219" s="37"/>
      <c r="AB1219" s="32" t="s">
        <v>84</v>
      </c>
      <c r="AC1219" s="37" t="s">
        <v>142</v>
      </c>
      <c r="AD1219" s="36" t="s">
        <v>120</v>
      </c>
      <c r="AE1219" s="37"/>
      <c r="AF1219" s="35" t="s">
        <v>1535</v>
      </c>
      <c r="AG1219" s="35" t="s">
        <v>1446</v>
      </c>
      <c r="AH1219" s="58" t="s">
        <v>1619</v>
      </c>
      <c r="AI1219" s="36" t="s">
        <v>1536</v>
      </c>
    </row>
    <row r="1220" spans="1:35" s="43" customFormat="1" ht="42.75" customHeight="1" x14ac:dyDescent="0.25">
      <c r="A1220" s="41" t="s">
        <v>83</v>
      </c>
      <c r="B1220" s="54" t="s">
        <v>226</v>
      </c>
      <c r="C1220" s="55" t="s">
        <v>227</v>
      </c>
      <c r="D1220" s="37"/>
      <c r="E1220" s="61" t="s">
        <v>1828</v>
      </c>
      <c r="F1220" s="37"/>
      <c r="G1220" s="56" t="s">
        <v>1617</v>
      </c>
      <c r="H1220" s="56" t="s">
        <v>1618</v>
      </c>
      <c r="I1220" s="36" t="s">
        <v>384</v>
      </c>
      <c r="J1220" s="37"/>
      <c r="K1220" s="37"/>
      <c r="L1220" s="37">
        <f t="shared" si="77"/>
        <v>5</v>
      </c>
      <c r="M1220" s="37"/>
      <c r="N1220" s="37"/>
      <c r="O1220" s="37"/>
      <c r="P1220" s="37"/>
      <c r="Q1220" s="37"/>
      <c r="R1220" s="37"/>
      <c r="S1220" s="37"/>
      <c r="T1220" s="37"/>
      <c r="U1220" s="37"/>
      <c r="V1220" s="37"/>
      <c r="W1220" s="37">
        <v>5</v>
      </c>
      <c r="X1220" s="37"/>
      <c r="Y1220" s="57">
        <f t="shared" si="78"/>
        <v>575.05200000000002</v>
      </c>
      <c r="Z1220" s="38">
        <v>2875.26</v>
      </c>
      <c r="AA1220" s="37"/>
      <c r="AB1220" s="32" t="s">
        <v>84</v>
      </c>
      <c r="AC1220" s="37" t="s">
        <v>142</v>
      </c>
      <c r="AD1220" s="36" t="s">
        <v>120</v>
      </c>
      <c r="AE1220" s="37"/>
      <c r="AF1220" s="35" t="s">
        <v>1535</v>
      </c>
      <c r="AG1220" s="35" t="s">
        <v>1446</v>
      </c>
      <c r="AH1220" s="58" t="s">
        <v>1619</v>
      </c>
      <c r="AI1220" s="36" t="s">
        <v>1536</v>
      </c>
    </row>
    <row r="1221" spans="1:35" s="43" customFormat="1" ht="42.75" customHeight="1" x14ac:dyDescent="0.25">
      <c r="A1221" s="41" t="s">
        <v>83</v>
      </c>
      <c r="B1221" s="54" t="s">
        <v>226</v>
      </c>
      <c r="C1221" s="55" t="s">
        <v>227</v>
      </c>
      <c r="D1221" s="37"/>
      <c r="E1221" s="61" t="s">
        <v>1829</v>
      </c>
      <c r="F1221" s="37"/>
      <c r="G1221" s="56" t="s">
        <v>1617</v>
      </c>
      <c r="H1221" s="56" t="s">
        <v>1618</v>
      </c>
      <c r="I1221" s="36" t="s">
        <v>384</v>
      </c>
      <c r="J1221" s="37"/>
      <c r="K1221" s="37"/>
      <c r="L1221" s="37">
        <f t="shared" si="77"/>
        <v>5</v>
      </c>
      <c r="M1221" s="37"/>
      <c r="N1221" s="37"/>
      <c r="O1221" s="37"/>
      <c r="P1221" s="37"/>
      <c r="Q1221" s="37"/>
      <c r="R1221" s="37"/>
      <c r="S1221" s="37"/>
      <c r="T1221" s="37"/>
      <c r="U1221" s="37"/>
      <c r="V1221" s="37"/>
      <c r="W1221" s="37">
        <v>5</v>
      </c>
      <c r="X1221" s="37"/>
      <c r="Y1221" s="57">
        <f t="shared" si="78"/>
        <v>922.19400000000007</v>
      </c>
      <c r="Z1221" s="38">
        <v>4610.97</v>
      </c>
      <c r="AA1221" s="37"/>
      <c r="AB1221" s="32" t="s">
        <v>84</v>
      </c>
      <c r="AC1221" s="37" t="s">
        <v>142</v>
      </c>
      <c r="AD1221" s="36" t="s">
        <v>120</v>
      </c>
      <c r="AE1221" s="37"/>
      <c r="AF1221" s="35" t="s">
        <v>1535</v>
      </c>
      <c r="AG1221" s="35" t="s">
        <v>1446</v>
      </c>
      <c r="AH1221" s="58" t="s">
        <v>1619</v>
      </c>
      <c r="AI1221" s="36" t="s">
        <v>1536</v>
      </c>
    </row>
    <row r="1222" spans="1:35" s="43" customFormat="1" ht="42.75" customHeight="1" x14ac:dyDescent="0.25">
      <c r="A1222" s="41" t="s">
        <v>83</v>
      </c>
      <c r="B1222" s="54" t="s">
        <v>226</v>
      </c>
      <c r="C1222" s="55" t="s">
        <v>227</v>
      </c>
      <c r="D1222" s="37"/>
      <c r="E1222" s="61" t="s">
        <v>1830</v>
      </c>
      <c r="F1222" s="37"/>
      <c r="G1222" s="56" t="s">
        <v>1617</v>
      </c>
      <c r="H1222" s="56" t="s">
        <v>1618</v>
      </c>
      <c r="I1222" s="36" t="s">
        <v>384</v>
      </c>
      <c r="J1222" s="37"/>
      <c r="K1222" s="37"/>
      <c r="L1222" s="37">
        <f t="shared" si="77"/>
        <v>5</v>
      </c>
      <c r="M1222" s="37"/>
      <c r="N1222" s="37"/>
      <c r="O1222" s="37"/>
      <c r="P1222" s="37"/>
      <c r="Q1222" s="37"/>
      <c r="R1222" s="37"/>
      <c r="S1222" s="37"/>
      <c r="T1222" s="37"/>
      <c r="U1222" s="37"/>
      <c r="V1222" s="37"/>
      <c r="W1222" s="37">
        <v>5</v>
      </c>
      <c r="X1222" s="37"/>
      <c r="Y1222" s="57">
        <f t="shared" si="78"/>
        <v>401.81</v>
      </c>
      <c r="Z1222" s="38">
        <v>2009.05</v>
      </c>
      <c r="AA1222" s="37"/>
      <c r="AB1222" s="32" t="s">
        <v>84</v>
      </c>
      <c r="AC1222" s="37" t="s">
        <v>142</v>
      </c>
      <c r="AD1222" s="36" t="s">
        <v>120</v>
      </c>
      <c r="AE1222" s="37"/>
      <c r="AF1222" s="35" t="s">
        <v>1535</v>
      </c>
      <c r="AG1222" s="35" t="s">
        <v>1446</v>
      </c>
      <c r="AH1222" s="58" t="s">
        <v>1619</v>
      </c>
      <c r="AI1222" s="36" t="s">
        <v>1536</v>
      </c>
    </row>
    <row r="1223" spans="1:35" s="43" customFormat="1" ht="42.75" customHeight="1" x14ac:dyDescent="0.25">
      <c r="A1223" s="41" t="s">
        <v>83</v>
      </c>
      <c r="B1223" s="54" t="s">
        <v>226</v>
      </c>
      <c r="C1223" s="55" t="s">
        <v>227</v>
      </c>
      <c r="D1223" s="37"/>
      <c r="E1223" s="61" t="s">
        <v>1831</v>
      </c>
      <c r="F1223" s="37"/>
      <c r="G1223" s="56" t="s">
        <v>1617</v>
      </c>
      <c r="H1223" s="56" t="s">
        <v>1618</v>
      </c>
      <c r="I1223" s="36" t="s">
        <v>384</v>
      </c>
      <c r="J1223" s="37"/>
      <c r="K1223" s="37"/>
      <c r="L1223" s="37">
        <v>5</v>
      </c>
      <c r="M1223" s="37"/>
      <c r="N1223" s="37"/>
      <c r="O1223" s="37"/>
      <c r="P1223" s="37"/>
      <c r="Q1223" s="37"/>
      <c r="R1223" s="37"/>
      <c r="S1223" s="37"/>
      <c r="T1223" s="37"/>
      <c r="U1223" s="37"/>
      <c r="V1223" s="37"/>
      <c r="W1223" s="37">
        <f t="shared" si="76"/>
        <v>5</v>
      </c>
      <c r="X1223" s="37"/>
      <c r="Y1223" s="57">
        <v>459.27600000000001</v>
      </c>
      <c r="Z1223" s="38">
        <f t="shared" ref="Z1223:Z1271" si="79">(W1223*Y1223)*1.038</f>
        <v>2383.6424400000001</v>
      </c>
      <c r="AA1223" s="37"/>
      <c r="AB1223" s="32" t="s">
        <v>84</v>
      </c>
      <c r="AC1223" s="37" t="s">
        <v>142</v>
      </c>
      <c r="AD1223" s="36" t="s">
        <v>120</v>
      </c>
      <c r="AE1223" s="37"/>
      <c r="AF1223" s="35" t="s">
        <v>1535</v>
      </c>
      <c r="AG1223" s="35" t="s">
        <v>1446</v>
      </c>
      <c r="AH1223" s="58" t="s">
        <v>1619</v>
      </c>
      <c r="AI1223" s="36" t="s">
        <v>1536</v>
      </c>
    </row>
    <row r="1224" spans="1:35" s="43" customFormat="1" ht="42.75" customHeight="1" x14ac:dyDescent="0.25">
      <c r="A1224" s="41" t="s">
        <v>83</v>
      </c>
      <c r="B1224" s="54" t="s">
        <v>226</v>
      </c>
      <c r="C1224" s="55" t="s">
        <v>227</v>
      </c>
      <c r="D1224" s="37"/>
      <c r="E1224" s="61" t="s">
        <v>1832</v>
      </c>
      <c r="F1224" s="37"/>
      <c r="G1224" s="56" t="s">
        <v>1617</v>
      </c>
      <c r="H1224" s="56" t="s">
        <v>1618</v>
      </c>
      <c r="I1224" s="36" t="s">
        <v>384</v>
      </c>
      <c r="J1224" s="37"/>
      <c r="K1224" s="37"/>
      <c r="L1224" s="37">
        <v>100</v>
      </c>
      <c r="M1224" s="37"/>
      <c r="N1224" s="37"/>
      <c r="O1224" s="37"/>
      <c r="P1224" s="37"/>
      <c r="Q1224" s="37"/>
      <c r="R1224" s="37"/>
      <c r="S1224" s="37"/>
      <c r="T1224" s="37"/>
      <c r="U1224" s="37"/>
      <c r="V1224" s="37"/>
      <c r="W1224" s="37">
        <f t="shared" si="76"/>
        <v>100</v>
      </c>
      <c r="X1224" s="37"/>
      <c r="Y1224" s="57">
        <v>64.156700000000001</v>
      </c>
      <c r="Z1224" s="38">
        <f t="shared" si="79"/>
        <v>6659.4654600000003</v>
      </c>
      <c r="AA1224" s="37"/>
      <c r="AB1224" s="32" t="s">
        <v>84</v>
      </c>
      <c r="AC1224" s="37" t="s">
        <v>142</v>
      </c>
      <c r="AD1224" s="36" t="s">
        <v>120</v>
      </c>
      <c r="AE1224" s="37"/>
      <c r="AF1224" s="35" t="s">
        <v>1535</v>
      </c>
      <c r="AG1224" s="35" t="s">
        <v>1446</v>
      </c>
      <c r="AH1224" s="58" t="s">
        <v>1619</v>
      </c>
      <c r="AI1224" s="36" t="s">
        <v>1536</v>
      </c>
    </row>
    <row r="1225" spans="1:35" s="43" customFormat="1" ht="42.75" customHeight="1" x14ac:dyDescent="0.25">
      <c r="A1225" s="41" t="s">
        <v>83</v>
      </c>
      <c r="B1225" s="54" t="s">
        <v>226</v>
      </c>
      <c r="C1225" s="55" t="s">
        <v>227</v>
      </c>
      <c r="D1225" s="37"/>
      <c r="E1225" s="61" t="s">
        <v>1833</v>
      </c>
      <c r="F1225" s="37"/>
      <c r="G1225" s="56" t="s">
        <v>1617</v>
      </c>
      <c r="H1225" s="56" t="s">
        <v>1618</v>
      </c>
      <c r="I1225" s="36" t="s">
        <v>384</v>
      </c>
      <c r="J1225" s="37"/>
      <c r="K1225" s="37"/>
      <c r="L1225" s="37">
        <v>10</v>
      </c>
      <c r="M1225" s="37"/>
      <c r="N1225" s="37"/>
      <c r="O1225" s="37"/>
      <c r="P1225" s="37"/>
      <c r="Q1225" s="37"/>
      <c r="R1225" s="37"/>
      <c r="S1225" s="37"/>
      <c r="T1225" s="37"/>
      <c r="U1225" s="37"/>
      <c r="V1225" s="37"/>
      <c r="W1225" s="37">
        <f t="shared" si="76"/>
        <v>10</v>
      </c>
      <c r="X1225" s="37"/>
      <c r="Y1225" s="57">
        <v>78.790000000000006</v>
      </c>
      <c r="Z1225" s="38">
        <f t="shared" si="79"/>
        <v>817.8402000000001</v>
      </c>
      <c r="AA1225" s="37"/>
      <c r="AB1225" s="32" t="s">
        <v>84</v>
      </c>
      <c r="AC1225" s="37" t="s">
        <v>142</v>
      </c>
      <c r="AD1225" s="36" t="s">
        <v>120</v>
      </c>
      <c r="AE1225" s="37"/>
      <c r="AF1225" s="35" t="s">
        <v>1535</v>
      </c>
      <c r="AG1225" s="35" t="s">
        <v>1446</v>
      </c>
      <c r="AH1225" s="58" t="s">
        <v>1619</v>
      </c>
      <c r="AI1225" s="36" t="s">
        <v>1536</v>
      </c>
    </row>
    <row r="1226" spans="1:35" s="43" customFormat="1" ht="42.75" customHeight="1" x14ac:dyDescent="0.25">
      <c r="A1226" s="41" t="s">
        <v>83</v>
      </c>
      <c r="B1226" s="54" t="s">
        <v>226</v>
      </c>
      <c r="C1226" s="55" t="s">
        <v>227</v>
      </c>
      <c r="D1226" s="37"/>
      <c r="E1226" s="61" t="s">
        <v>1834</v>
      </c>
      <c r="F1226" s="37"/>
      <c r="G1226" s="56" t="s">
        <v>1617</v>
      </c>
      <c r="H1226" s="56" t="s">
        <v>1618</v>
      </c>
      <c r="I1226" s="36" t="s">
        <v>384</v>
      </c>
      <c r="J1226" s="37"/>
      <c r="K1226" s="37"/>
      <c r="L1226" s="37">
        <v>20</v>
      </c>
      <c r="M1226" s="37"/>
      <c r="N1226" s="37"/>
      <c r="O1226" s="37"/>
      <c r="P1226" s="37"/>
      <c r="Q1226" s="37"/>
      <c r="R1226" s="37"/>
      <c r="S1226" s="37"/>
      <c r="T1226" s="37"/>
      <c r="U1226" s="37"/>
      <c r="V1226" s="37"/>
      <c r="W1226" s="37">
        <f t="shared" si="76"/>
        <v>20</v>
      </c>
      <c r="X1226" s="37"/>
      <c r="Y1226" s="57">
        <v>1418.3340000000001</v>
      </c>
      <c r="Z1226" s="38">
        <f t="shared" si="79"/>
        <v>29444.613840000002</v>
      </c>
      <c r="AA1226" s="37"/>
      <c r="AB1226" s="32" t="s">
        <v>84</v>
      </c>
      <c r="AC1226" s="37" t="s">
        <v>142</v>
      </c>
      <c r="AD1226" s="36" t="s">
        <v>120</v>
      </c>
      <c r="AE1226" s="37"/>
      <c r="AF1226" s="35" t="s">
        <v>1535</v>
      </c>
      <c r="AG1226" s="35" t="s">
        <v>1446</v>
      </c>
      <c r="AH1226" s="58" t="s">
        <v>1619</v>
      </c>
      <c r="AI1226" s="36" t="s">
        <v>1536</v>
      </c>
    </row>
    <row r="1227" spans="1:35" s="43" customFormat="1" ht="42.75" customHeight="1" x14ac:dyDescent="0.25">
      <c r="A1227" s="41" t="s">
        <v>83</v>
      </c>
      <c r="B1227" s="54" t="s">
        <v>226</v>
      </c>
      <c r="C1227" s="55" t="s">
        <v>227</v>
      </c>
      <c r="D1227" s="37"/>
      <c r="E1227" s="61" t="s">
        <v>1835</v>
      </c>
      <c r="F1227" s="37"/>
      <c r="G1227" s="56" t="s">
        <v>1617</v>
      </c>
      <c r="H1227" s="56" t="s">
        <v>1618</v>
      </c>
      <c r="I1227" s="36" t="s">
        <v>384</v>
      </c>
      <c r="J1227" s="37"/>
      <c r="K1227" s="37"/>
      <c r="L1227" s="37">
        <v>15</v>
      </c>
      <c r="M1227" s="37"/>
      <c r="N1227" s="37"/>
      <c r="O1227" s="37"/>
      <c r="P1227" s="37"/>
      <c r="Q1227" s="37"/>
      <c r="R1227" s="37"/>
      <c r="S1227" s="37"/>
      <c r="T1227" s="37"/>
      <c r="U1227" s="37"/>
      <c r="V1227" s="37"/>
      <c r="W1227" s="37">
        <f t="shared" si="76"/>
        <v>15</v>
      </c>
      <c r="X1227" s="37"/>
      <c r="Y1227" s="57">
        <v>1418.3330000000001</v>
      </c>
      <c r="Z1227" s="38">
        <f t="shared" si="79"/>
        <v>22083.444810000005</v>
      </c>
      <c r="AA1227" s="37"/>
      <c r="AB1227" s="32" t="s">
        <v>84</v>
      </c>
      <c r="AC1227" s="37" t="s">
        <v>142</v>
      </c>
      <c r="AD1227" s="36" t="s">
        <v>120</v>
      </c>
      <c r="AE1227" s="37"/>
      <c r="AF1227" s="35" t="s">
        <v>1535</v>
      </c>
      <c r="AG1227" s="35" t="s">
        <v>1446</v>
      </c>
      <c r="AH1227" s="58" t="s">
        <v>1619</v>
      </c>
      <c r="AI1227" s="36" t="s">
        <v>1536</v>
      </c>
    </row>
    <row r="1228" spans="1:35" s="43" customFormat="1" ht="42.75" customHeight="1" x14ac:dyDescent="0.25">
      <c r="A1228" s="41" t="s">
        <v>83</v>
      </c>
      <c r="B1228" s="54" t="s">
        <v>226</v>
      </c>
      <c r="C1228" s="55" t="s">
        <v>227</v>
      </c>
      <c r="D1228" s="37"/>
      <c r="E1228" s="61" t="s">
        <v>1836</v>
      </c>
      <c r="F1228" s="37"/>
      <c r="G1228" s="56" t="s">
        <v>1617</v>
      </c>
      <c r="H1228" s="56" t="s">
        <v>1618</v>
      </c>
      <c r="I1228" s="36" t="s">
        <v>384</v>
      </c>
      <c r="J1228" s="37"/>
      <c r="K1228" s="37"/>
      <c r="L1228" s="37">
        <v>44</v>
      </c>
      <c r="M1228" s="37"/>
      <c r="N1228" s="37"/>
      <c r="O1228" s="37"/>
      <c r="P1228" s="37"/>
      <c r="Q1228" s="37"/>
      <c r="R1228" s="37"/>
      <c r="S1228" s="37"/>
      <c r="T1228" s="37"/>
      <c r="U1228" s="37"/>
      <c r="V1228" s="37"/>
      <c r="W1228" s="37">
        <f t="shared" si="76"/>
        <v>44</v>
      </c>
      <c r="X1228" s="37"/>
      <c r="Y1228" s="57">
        <v>86.033410000000003</v>
      </c>
      <c r="Z1228" s="38">
        <f t="shared" si="79"/>
        <v>3929.3179015200003</v>
      </c>
      <c r="AA1228" s="37"/>
      <c r="AB1228" s="32" t="s">
        <v>84</v>
      </c>
      <c r="AC1228" s="37" t="s">
        <v>142</v>
      </c>
      <c r="AD1228" s="36" t="s">
        <v>120</v>
      </c>
      <c r="AE1228" s="37"/>
      <c r="AF1228" s="35" t="s">
        <v>1535</v>
      </c>
      <c r="AG1228" s="35" t="s">
        <v>1446</v>
      </c>
      <c r="AH1228" s="58" t="s">
        <v>1619</v>
      </c>
      <c r="AI1228" s="36" t="s">
        <v>1536</v>
      </c>
    </row>
    <row r="1229" spans="1:35" s="43" customFormat="1" ht="42.75" customHeight="1" x14ac:dyDescent="0.25">
      <c r="A1229" s="41" t="s">
        <v>83</v>
      </c>
      <c r="B1229" s="54" t="s">
        <v>226</v>
      </c>
      <c r="C1229" s="55" t="s">
        <v>227</v>
      </c>
      <c r="D1229" s="37"/>
      <c r="E1229" s="61" t="s">
        <v>1837</v>
      </c>
      <c r="F1229" s="37"/>
      <c r="G1229" s="56" t="s">
        <v>1617</v>
      </c>
      <c r="H1229" s="56" t="s">
        <v>1618</v>
      </c>
      <c r="I1229" s="36" t="s">
        <v>384</v>
      </c>
      <c r="J1229" s="37"/>
      <c r="K1229" s="37"/>
      <c r="L1229" s="37">
        <v>66</v>
      </c>
      <c r="M1229" s="37"/>
      <c r="N1229" s="37"/>
      <c r="O1229" s="37"/>
      <c r="P1229" s="37"/>
      <c r="Q1229" s="37"/>
      <c r="R1229" s="37"/>
      <c r="S1229" s="37"/>
      <c r="T1229" s="37"/>
      <c r="U1229" s="37"/>
      <c r="V1229" s="37"/>
      <c r="W1229" s="37">
        <f t="shared" si="76"/>
        <v>66</v>
      </c>
      <c r="X1229" s="37"/>
      <c r="Y1229" s="57">
        <v>65.633330000000001</v>
      </c>
      <c r="Z1229" s="38">
        <f t="shared" si="79"/>
        <v>4496.4081716400005</v>
      </c>
      <c r="AA1229" s="37"/>
      <c r="AB1229" s="32" t="s">
        <v>84</v>
      </c>
      <c r="AC1229" s="37" t="s">
        <v>142</v>
      </c>
      <c r="AD1229" s="36" t="s">
        <v>120</v>
      </c>
      <c r="AE1229" s="37"/>
      <c r="AF1229" s="35" t="s">
        <v>1535</v>
      </c>
      <c r="AG1229" s="35" t="s">
        <v>1446</v>
      </c>
      <c r="AH1229" s="58" t="s">
        <v>1619</v>
      </c>
      <c r="AI1229" s="36" t="s">
        <v>1536</v>
      </c>
    </row>
    <row r="1230" spans="1:35" s="43" customFormat="1" ht="42.75" customHeight="1" x14ac:dyDescent="0.25">
      <c r="A1230" s="41" t="s">
        <v>83</v>
      </c>
      <c r="B1230" s="54" t="s">
        <v>226</v>
      </c>
      <c r="C1230" s="55" t="s">
        <v>227</v>
      </c>
      <c r="D1230" s="37"/>
      <c r="E1230" s="61" t="s">
        <v>1838</v>
      </c>
      <c r="F1230" s="37"/>
      <c r="G1230" s="56" t="s">
        <v>1617</v>
      </c>
      <c r="H1230" s="56" t="s">
        <v>1618</v>
      </c>
      <c r="I1230" s="36" t="s">
        <v>384</v>
      </c>
      <c r="J1230" s="37"/>
      <c r="K1230" s="37"/>
      <c r="L1230" s="37">
        <v>14</v>
      </c>
      <c r="M1230" s="37"/>
      <c r="N1230" s="37"/>
      <c r="O1230" s="37"/>
      <c r="P1230" s="37"/>
      <c r="Q1230" s="37"/>
      <c r="R1230" s="37"/>
      <c r="S1230" s="37"/>
      <c r="T1230" s="37"/>
      <c r="U1230" s="37"/>
      <c r="V1230" s="37"/>
      <c r="W1230" s="37">
        <f t="shared" si="76"/>
        <v>14</v>
      </c>
      <c r="X1230" s="37"/>
      <c r="Y1230" s="57">
        <v>95.91</v>
      </c>
      <c r="Z1230" s="38">
        <f t="shared" si="79"/>
        <v>1393.76412</v>
      </c>
      <c r="AA1230" s="37"/>
      <c r="AB1230" s="32" t="s">
        <v>84</v>
      </c>
      <c r="AC1230" s="37" t="s">
        <v>142</v>
      </c>
      <c r="AD1230" s="36" t="s">
        <v>120</v>
      </c>
      <c r="AE1230" s="37"/>
      <c r="AF1230" s="35" t="s">
        <v>1535</v>
      </c>
      <c r="AG1230" s="35" t="s">
        <v>1446</v>
      </c>
      <c r="AH1230" s="58" t="s">
        <v>1619</v>
      </c>
      <c r="AI1230" s="36" t="s">
        <v>1536</v>
      </c>
    </row>
    <row r="1231" spans="1:35" s="43" customFormat="1" ht="42.75" customHeight="1" x14ac:dyDescent="0.25">
      <c r="A1231" s="41" t="s">
        <v>83</v>
      </c>
      <c r="B1231" s="54" t="s">
        <v>226</v>
      </c>
      <c r="C1231" s="55" t="s">
        <v>227</v>
      </c>
      <c r="D1231" s="37"/>
      <c r="E1231" s="61" t="s">
        <v>1839</v>
      </c>
      <c r="F1231" s="37"/>
      <c r="G1231" s="56" t="s">
        <v>1617</v>
      </c>
      <c r="H1231" s="56" t="s">
        <v>1618</v>
      </c>
      <c r="I1231" s="36" t="s">
        <v>384</v>
      </c>
      <c r="J1231" s="37"/>
      <c r="K1231" s="37"/>
      <c r="L1231" s="37">
        <v>104</v>
      </c>
      <c r="M1231" s="37"/>
      <c r="N1231" s="37"/>
      <c r="O1231" s="37"/>
      <c r="P1231" s="37"/>
      <c r="Q1231" s="37"/>
      <c r="R1231" s="37"/>
      <c r="S1231" s="37"/>
      <c r="T1231" s="37"/>
      <c r="U1231" s="37"/>
      <c r="V1231" s="37"/>
      <c r="W1231" s="37">
        <f t="shared" si="76"/>
        <v>104</v>
      </c>
      <c r="X1231" s="37"/>
      <c r="Y1231" s="57">
        <v>71.69</v>
      </c>
      <c r="Z1231" s="38">
        <f t="shared" si="79"/>
        <v>7739.07888</v>
      </c>
      <c r="AA1231" s="37"/>
      <c r="AB1231" s="32" t="s">
        <v>84</v>
      </c>
      <c r="AC1231" s="37" t="s">
        <v>142</v>
      </c>
      <c r="AD1231" s="36" t="s">
        <v>120</v>
      </c>
      <c r="AE1231" s="37"/>
      <c r="AF1231" s="35" t="s">
        <v>1535</v>
      </c>
      <c r="AG1231" s="35" t="s">
        <v>1446</v>
      </c>
      <c r="AH1231" s="58" t="s">
        <v>1619</v>
      </c>
      <c r="AI1231" s="36" t="s">
        <v>1536</v>
      </c>
    </row>
    <row r="1232" spans="1:35" s="43" customFormat="1" ht="42.75" customHeight="1" x14ac:dyDescent="0.25">
      <c r="A1232" s="41" t="s">
        <v>83</v>
      </c>
      <c r="B1232" s="54" t="s">
        <v>226</v>
      </c>
      <c r="C1232" s="55" t="s">
        <v>227</v>
      </c>
      <c r="D1232" s="37"/>
      <c r="E1232" s="61" t="s">
        <v>1840</v>
      </c>
      <c r="F1232" s="37"/>
      <c r="G1232" s="56" t="s">
        <v>1617</v>
      </c>
      <c r="H1232" s="56" t="s">
        <v>1618</v>
      </c>
      <c r="I1232" s="36" t="s">
        <v>384</v>
      </c>
      <c r="J1232" s="37"/>
      <c r="K1232" s="37"/>
      <c r="L1232" s="37">
        <v>44</v>
      </c>
      <c r="M1232" s="37"/>
      <c r="N1232" s="37"/>
      <c r="O1232" s="37"/>
      <c r="P1232" s="37"/>
      <c r="Q1232" s="37"/>
      <c r="R1232" s="37"/>
      <c r="S1232" s="37"/>
      <c r="T1232" s="37"/>
      <c r="U1232" s="37"/>
      <c r="V1232" s="37"/>
      <c r="W1232" s="37">
        <f t="shared" si="76"/>
        <v>44</v>
      </c>
      <c r="X1232" s="37"/>
      <c r="Y1232" s="57">
        <v>65.510000000000005</v>
      </c>
      <c r="Z1232" s="38">
        <f t="shared" si="79"/>
        <v>2991.9727200000002</v>
      </c>
      <c r="AA1232" s="37"/>
      <c r="AB1232" s="32" t="s">
        <v>84</v>
      </c>
      <c r="AC1232" s="37" t="s">
        <v>142</v>
      </c>
      <c r="AD1232" s="36" t="s">
        <v>120</v>
      </c>
      <c r="AE1232" s="37"/>
      <c r="AF1232" s="35" t="s">
        <v>1535</v>
      </c>
      <c r="AG1232" s="35" t="s">
        <v>1446</v>
      </c>
      <c r="AH1232" s="58" t="s">
        <v>1619</v>
      </c>
      <c r="AI1232" s="36" t="s">
        <v>1536</v>
      </c>
    </row>
    <row r="1233" spans="1:35" s="43" customFormat="1" ht="42.75" customHeight="1" x14ac:dyDescent="0.25">
      <c r="A1233" s="41" t="s">
        <v>83</v>
      </c>
      <c r="B1233" s="54" t="s">
        <v>226</v>
      </c>
      <c r="C1233" s="55" t="s">
        <v>227</v>
      </c>
      <c r="D1233" s="37"/>
      <c r="E1233" s="61" t="s">
        <v>1841</v>
      </c>
      <c r="F1233" s="37"/>
      <c r="G1233" s="56" t="s">
        <v>1617</v>
      </c>
      <c r="H1233" s="56" t="s">
        <v>1618</v>
      </c>
      <c r="I1233" s="36" t="s">
        <v>384</v>
      </c>
      <c r="J1233" s="37"/>
      <c r="K1233" s="37"/>
      <c r="L1233" s="37">
        <v>152</v>
      </c>
      <c r="M1233" s="37"/>
      <c r="N1233" s="37"/>
      <c r="O1233" s="37"/>
      <c r="P1233" s="37"/>
      <c r="Q1233" s="37"/>
      <c r="R1233" s="37"/>
      <c r="S1233" s="37"/>
      <c r="T1233" s="37"/>
      <c r="U1233" s="37"/>
      <c r="V1233" s="37"/>
      <c r="W1233" s="37">
        <f t="shared" si="76"/>
        <v>152</v>
      </c>
      <c r="X1233" s="37"/>
      <c r="Y1233" s="57">
        <v>25.52336</v>
      </c>
      <c r="Z1233" s="38">
        <f t="shared" si="79"/>
        <v>4026.9736473600005</v>
      </c>
      <c r="AA1233" s="37"/>
      <c r="AB1233" s="32" t="s">
        <v>84</v>
      </c>
      <c r="AC1233" s="37" t="s">
        <v>142</v>
      </c>
      <c r="AD1233" s="36" t="s">
        <v>120</v>
      </c>
      <c r="AE1233" s="37"/>
      <c r="AF1233" s="35" t="s">
        <v>1535</v>
      </c>
      <c r="AG1233" s="35" t="s">
        <v>1446</v>
      </c>
      <c r="AH1233" s="58" t="s">
        <v>1619</v>
      </c>
      <c r="AI1233" s="36" t="s">
        <v>1536</v>
      </c>
    </row>
    <row r="1234" spans="1:35" s="43" customFormat="1" ht="42.75" customHeight="1" x14ac:dyDescent="0.25">
      <c r="A1234" s="41" t="s">
        <v>83</v>
      </c>
      <c r="B1234" s="54" t="s">
        <v>226</v>
      </c>
      <c r="C1234" s="55" t="s">
        <v>227</v>
      </c>
      <c r="D1234" s="37"/>
      <c r="E1234" s="61" t="s">
        <v>1842</v>
      </c>
      <c r="F1234" s="37"/>
      <c r="G1234" s="56" t="s">
        <v>1617</v>
      </c>
      <c r="H1234" s="56" t="s">
        <v>1618</v>
      </c>
      <c r="I1234" s="36" t="s">
        <v>384</v>
      </c>
      <c r="J1234" s="37"/>
      <c r="K1234" s="37"/>
      <c r="L1234" s="37">
        <v>132</v>
      </c>
      <c r="M1234" s="37"/>
      <c r="N1234" s="37"/>
      <c r="O1234" s="37"/>
      <c r="P1234" s="37"/>
      <c r="Q1234" s="37"/>
      <c r="R1234" s="37"/>
      <c r="S1234" s="37"/>
      <c r="T1234" s="37"/>
      <c r="U1234" s="37"/>
      <c r="V1234" s="37"/>
      <c r="W1234" s="37">
        <f t="shared" si="76"/>
        <v>132</v>
      </c>
      <c r="X1234" s="37"/>
      <c r="Y1234" s="57">
        <v>31.976669999999999</v>
      </c>
      <c r="Z1234" s="38">
        <f t="shared" si="79"/>
        <v>4381.31541672</v>
      </c>
      <c r="AA1234" s="37"/>
      <c r="AB1234" s="32" t="s">
        <v>84</v>
      </c>
      <c r="AC1234" s="37" t="s">
        <v>142</v>
      </c>
      <c r="AD1234" s="36" t="s">
        <v>120</v>
      </c>
      <c r="AE1234" s="37"/>
      <c r="AF1234" s="35" t="s">
        <v>1535</v>
      </c>
      <c r="AG1234" s="35" t="s">
        <v>1446</v>
      </c>
      <c r="AH1234" s="58" t="s">
        <v>1619</v>
      </c>
      <c r="AI1234" s="36" t="s">
        <v>1536</v>
      </c>
    </row>
    <row r="1235" spans="1:35" s="43" customFormat="1" ht="42.75" customHeight="1" x14ac:dyDescent="0.25">
      <c r="A1235" s="41" t="s">
        <v>83</v>
      </c>
      <c r="B1235" s="54" t="s">
        <v>226</v>
      </c>
      <c r="C1235" s="55" t="s">
        <v>227</v>
      </c>
      <c r="D1235" s="37"/>
      <c r="E1235" s="61" t="s">
        <v>1843</v>
      </c>
      <c r="F1235" s="37"/>
      <c r="G1235" s="56" t="s">
        <v>1617</v>
      </c>
      <c r="H1235" s="56" t="s">
        <v>1618</v>
      </c>
      <c r="I1235" s="36" t="s">
        <v>384</v>
      </c>
      <c r="J1235" s="37"/>
      <c r="K1235" s="37"/>
      <c r="L1235" s="37">
        <v>108</v>
      </c>
      <c r="M1235" s="37"/>
      <c r="N1235" s="37"/>
      <c r="O1235" s="37"/>
      <c r="P1235" s="37"/>
      <c r="Q1235" s="37"/>
      <c r="R1235" s="37"/>
      <c r="S1235" s="37"/>
      <c r="T1235" s="37"/>
      <c r="U1235" s="37"/>
      <c r="V1235" s="37"/>
      <c r="W1235" s="37">
        <f t="shared" si="76"/>
        <v>108</v>
      </c>
      <c r="X1235" s="37"/>
      <c r="Y1235" s="57">
        <v>83.72</v>
      </c>
      <c r="Z1235" s="38">
        <f t="shared" si="79"/>
        <v>9385.346880000001</v>
      </c>
      <c r="AA1235" s="37"/>
      <c r="AB1235" s="32" t="s">
        <v>84</v>
      </c>
      <c r="AC1235" s="37" t="s">
        <v>142</v>
      </c>
      <c r="AD1235" s="36" t="s">
        <v>120</v>
      </c>
      <c r="AE1235" s="37"/>
      <c r="AF1235" s="35" t="s">
        <v>1535</v>
      </c>
      <c r="AG1235" s="35" t="s">
        <v>1446</v>
      </c>
      <c r="AH1235" s="58" t="s">
        <v>1619</v>
      </c>
      <c r="AI1235" s="36" t="s">
        <v>1536</v>
      </c>
    </row>
    <row r="1236" spans="1:35" s="43" customFormat="1" ht="42.75" customHeight="1" x14ac:dyDescent="0.25">
      <c r="A1236" s="41" t="s">
        <v>83</v>
      </c>
      <c r="B1236" s="54" t="s">
        <v>226</v>
      </c>
      <c r="C1236" s="55" t="s">
        <v>227</v>
      </c>
      <c r="D1236" s="37"/>
      <c r="E1236" s="61" t="s">
        <v>1844</v>
      </c>
      <c r="F1236" s="37"/>
      <c r="G1236" s="56" t="s">
        <v>1617</v>
      </c>
      <c r="H1236" s="56" t="s">
        <v>1618</v>
      </c>
      <c r="I1236" s="36" t="s">
        <v>384</v>
      </c>
      <c r="J1236" s="37"/>
      <c r="K1236" s="37"/>
      <c r="L1236" s="37">
        <v>132</v>
      </c>
      <c r="M1236" s="37"/>
      <c r="N1236" s="37"/>
      <c r="O1236" s="37"/>
      <c r="P1236" s="37"/>
      <c r="Q1236" s="37"/>
      <c r="R1236" s="37"/>
      <c r="S1236" s="37"/>
      <c r="T1236" s="37"/>
      <c r="U1236" s="37"/>
      <c r="V1236" s="37"/>
      <c r="W1236" s="37">
        <f t="shared" si="76"/>
        <v>132</v>
      </c>
      <c r="X1236" s="37"/>
      <c r="Y1236" s="57">
        <v>86.71</v>
      </c>
      <c r="Z1236" s="38">
        <f t="shared" si="79"/>
        <v>11880.657359999999</v>
      </c>
      <c r="AA1236" s="37"/>
      <c r="AB1236" s="32" t="s">
        <v>84</v>
      </c>
      <c r="AC1236" s="37" t="s">
        <v>142</v>
      </c>
      <c r="AD1236" s="36" t="s">
        <v>120</v>
      </c>
      <c r="AE1236" s="37"/>
      <c r="AF1236" s="35" t="s">
        <v>1535</v>
      </c>
      <c r="AG1236" s="35" t="s">
        <v>1446</v>
      </c>
      <c r="AH1236" s="58" t="s">
        <v>1619</v>
      </c>
      <c r="AI1236" s="36" t="s">
        <v>1536</v>
      </c>
    </row>
    <row r="1237" spans="1:35" s="43" customFormat="1" ht="42.75" customHeight="1" x14ac:dyDescent="0.25">
      <c r="A1237" s="41" t="s">
        <v>83</v>
      </c>
      <c r="B1237" s="54" t="s">
        <v>226</v>
      </c>
      <c r="C1237" s="55" t="s">
        <v>227</v>
      </c>
      <c r="D1237" s="37"/>
      <c r="E1237" s="61" t="s">
        <v>1845</v>
      </c>
      <c r="F1237" s="37"/>
      <c r="G1237" s="56" t="s">
        <v>1617</v>
      </c>
      <c r="H1237" s="56" t="s">
        <v>1618</v>
      </c>
      <c r="I1237" s="36" t="s">
        <v>384</v>
      </c>
      <c r="J1237" s="37"/>
      <c r="K1237" s="37"/>
      <c r="L1237" s="37">
        <v>4</v>
      </c>
      <c r="M1237" s="37"/>
      <c r="N1237" s="37"/>
      <c r="O1237" s="37"/>
      <c r="P1237" s="37"/>
      <c r="Q1237" s="37"/>
      <c r="R1237" s="37"/>
      <c r="S1237" s="37"/>
      <c r="T1237" s="37"/>
      <c r="U1237" s="37"/>
      <c r="V1237" s="37"/>
      <c r="W1237" s="37">
        <f t="shared" si="76"/>
        <v>4</v>
      </c>
      <c r="X1237" s="37"/>
      <c r="Y1237" s="57">
        <v>1217.5</v>
      </c>
      <c r="Z1237" s="38">
        <f t="shared" si="79"/>
        <v>5055.0600000000004</v>
      </c>
      <c r="AA1237" s="37"/>
      <c r="AB1237" s="32" t="s">
        <v>84</v>
      </c>
      <c r="AC1237" s="37" t="s">
        <v>142</v>
      </c>
      <c r="AD1237" s="36" t="s">
        <v>120</v>
      </c>
      <c r="AE1237" s="37"/>
      <c r="AF1237" s="35" t="s">
        <v>1535</v>
      </c>
      <c r="AG1237" s="35" t="s">
        <v>1446</v>
      </c>
      <c r="AH1237" s="58" t="s">
        <v>1619</v>
      </c>
      <c r="AI1237" s="36" t="s">
        <v>1536</v>
      </c>
    </row>
    <row r="1238" spans="1:35" s="43" customFormat="1" ht="42.75" customHeight="1" x14ac:dyDescent="0.25">
      <c r="A1238" s="41" t="s">
        <v>83</v>
      </c>
      <c r="B1238" s="54" t="s">
        <v>226</v>
      </c>
      <c r="C1238" s="55" t="s">
        <v>227</v>
      </c>
      <c r="D1238" s="37"/>
      <c r="E1238" s="61" t="s">
        <v>1846</v>
      </c>
      <c r="F1238" s="37"/>
      <c r="G1238" s="56" t="s">
        <v>1617</v>
      </c>
      <c r="H1238" s="56" t="s">
        <v>1618</v>
      </c>
      <c r="I1238" s="36" t="s">
        <v>384</v>
      </c>
      <c r="J1238" s="37"/>
      <c r="K1238" s="37"/>
      <c r="L1238" s="37">
        <v>20</v>
      </c>
      <c r="M1238" s="37"/>
      <c r="N1238" s="37"/>
      <c r="O1238" s="37"/>
      <c r="P1238" s="37"/>
      <c r="Q1238" s="37"/>
      <c r="R1238" s="37"/>
      <c r="S1238" s="37"/>
      <c r="T1238" s="37"/>
      <c r="U1238" s="37"/>
      <c r="V1238" s="37"/>
      <c r="W1238" s="37">
        <f t="shared" si="76"/>
        <v>20</v>
      </c>
      <c r="X1238" s="37"/>
      <c r="Y1238" s="57">
        <v>28.56</v>
      </c>
      <c r="Z1238" s="38">
        <f t="shared" si="79"/>
        <v>592.90559999999994</v>
      </c>
      <c r="AA1238" s="37"/>
      <c r="AB1238" s="32" t="s">
        <v>84</v>
      </c>
      <c r="AC1238" s="37" t="s">
        <v>142</v>
      </c>
      <c r="AD1238" s="36" t="s">
        <v>120</v>
      </c>
      <c r="AE1238" s="37"/>
      <c r="AF1238" s="35" t="s">
        <v>1535</v>
      </c>
      <c r="AG1238" s="35" t="s">
        <v>1446</v>
      </c>
      <c r="AH1238" s="58" t="s">
        <v>1619</v>
      </c>
      <c r="AI1238" s="36" t="s">
        <v>1536</v>
      </c>
    </row>
    <row r="1239" spans="1:35" s="43" customFormat="1" ht="42.75" customHeight="1" x14ac:dyDescent="0.25">
      <c r="A1239" s="41" t="s">
        <v>83</v>
      </c>
      <c r="B1239" s="54" t="s">
        <v>226</v>
      </c>
      <c r="C1239" s="55" t="s">
        <v>227</v>
      </c>
      <c r="D1239" s="37"/>
      <c r="E1239" s="61" t="s">
        <v>1847</v>
      </c>
      <c r="F1239" s="37"/>
      <c r="G1239" s="56" t="s">
        <v>1617</v>
      </c>
      <c r="H1239" s="56" t="s">
        <v>1618</v>
      </c>
      <c r="I1239" s="36" t="s">
        <v>384</v>
      </c>
      <c r="J1239" s="37"/>
      <c r="K1239" s="37"/>
      <c r="L1239" s="37">
        <v>24</v>
      </c>
      <c r="M1239" s="37"/>
      <c r="N1239" s="37"/>
      <c r="O1239" s="37"/>
      <c r="P1239" s="37"/>
      <c r="Q1239" s="37"/>
      <c r="R1239" s="37"/>
      <c r="S1239" s="37"/>
      <c r="T1239" s="37"/>
      <c r="U1239" s="37"/>
      <c r="V1239" s="37"/>
      <c r="W1239" s="37">
        <f t="shared" si="76"/>
        <v>24</v>
      </c>
      <c r="X1239" s="37"/>
      <c r="Y1239" s="57">
        <v>351.77670000000001</v>
      </c>
      <c r="Z1239" s="38">
        <f t="shared" si="79"/>
        <v>8763.4611504000022</v>
      </c>
      <c r="AA1239" s="37"/>
      <c r="AB1239" s="32" t="s">
        <v>84</v>
      </c>
      <c r="AC1239" s="37" t="s">
        <v>142</v>
      </c>
      <c r="AD1239" s="36" t="s">
        <v>120</v>
      </c>
      <c r="AE1239" s="37"/>
      <c r="AF1239" s="35" t="s">
        <v>1535</v>
      </c>
      <c r="AG1239" s="35" t="s">
        <v>1446</v>
      </c>
      <c r="AH1239" s="58" t="s">
        <v>1619</v>
      </c>
      <c r="AI1239" s="36" t="s">
        <v>1536</v>
      </c>
    </row>
    <row r="1240" spans="1:35" s="43" customFormat="1" ht="42.75" customHeight="1" x14ac:dyDescent="0.25">
      <c r="A1240" s="41" t="s">
        <v>83</v>
      </c>
      <c r="B1240" s="54" t="s">
        <v>226</v>
      </c>
      <c r="C1240" s="55" t="s">
        <v>227</v>
      </c>
      <c r="D1240" s="37"/>
      <c r="E1240" s="61" t="s">
        <v>1848</v>
      </c>
      <c r="F1240" s="37"/>
      <c r="G1240" s="56" t="s">
        <v>1617</v>
      </c>
      <c r="H1240" s="56" t="s">
        <v>1618</v>
      </c>
      <c r="I1240" s="36" t="s">
        <v>384</v>
      </c>
      <c r="J1240" s="37"/>
      <c r="K1240" s="37"/>
      <c r="L1240" s="37">
        <v>40</v>
      </c>
      <c r="M1240" s="37"/>
      <c r="N1240" s="37"/>
      <c r="O1240" s="37"/>
      <c r="P1240" s="37"/>
      <c r="Q1240" s="37"/>
      <c r="R1240" s="37"/>
      <c r="S1240" s="37"/>
      <c r="T1240" s="37"/>
      <c r="U1240" s="37"/>
      <c r="V1240" s="37"/>
      <c r="W1240" s="37">
        <f t="shared" si="76"/>
        <v>40</v>
      </c>
      <c r="X1240" s="37"/>
      <c r="Y1240" s="57">
        <v>65.77</v>
      </c>
      <c r="Z1240" s="38">
        <f t="shared" si="79"/>
        <v>2730.7703999999999</v>
      </c>
      <c r="AA1240" s="37"/>
      <c r="AB1240" s="32" t="s">
        <v>84</v>
      </c>
      <c r="AC1240" s="37" t="s">
        <v>142</v>
      </c>
      <c r="AD1240" s="36" t="s">
        <v>120</v>
      </c>
      <c r="AE1240" s="37"/>
      <c r="AF1240" s="35" t="s">
        <v>1535</v>
      </c>
      <c r="AG1240" s="35" t="s">
        <v>1446</v>
      </c>
      <c r="AH1240" s="58" t="s">
        <v>1619</v>
      </c>
      <c r="AI1240" s="36" t="s">
        <v>1536</v>
      </c>
    </row>
    <row r="1241" spans="1:35" s="43" customFormat="1" ht="42.75" customHeight="1" x14ac:dyDescent="0.25">
      <c r="A1241" s="41" t="s">
        <v>83</v>
      </c>
      <c r="B1241" s="54" t="s">
        <v>226</v>
      </c>
      <c r="C1241" s="55" t="s">
        <v>227</v>
      </c>
      <c r="D1241" s="37"/>
      <c r="E1241" s="61" t="s">
        <v>1849</v>
      </c>
      <c r="F1241" s="37"/>
      <c r="G1241" s="56" t="s">
        <v>1617</v>
      </c>
      <c r="H1241" s="56" t="s">
        <v>1618</v>
      </c>
      <c r="I1241" s="36" t="s">
        <v>384</v>
      </c>
      <c r="J1241" s="37"/>
      <c r="K1241" s="37"/>
      <c r="L1241" s="37">
        <v>100</v>
      </c>
      <c r="M1241" s="37"/>
      <c r="N1241" s="37"/>
      <c r="O1241" s="37"/>
      <c r="P1241" s="37"/>
      <c r="Q1241" s="37"/>
      <c r="R1241" s="37"/>
      <c r="S1241" s="37"/>
      <c r="T1241" s="37"/>
      <c r="U1241" s="37"/>
      <c r="V1241" s="37"/>
      <c r="W1241" s="37">
        <f t="shared" si="76"/>
        <v>100</v>
      </c>
      <c r="X1241" s="37"/>
      <c r="Y1241" s="57">
        <v>7.49</v>
      </c>
      <c r="Z1241" s="38">
        <f t="shared" si="79"/>
        <v>777.46199999999999</v>
      </c>
      <c r="AA1241" s="37"/>
      <c r="AB1241" s="32" t="s">
        <v>84</v>
      </c>
      <c r="AC1241" s="37" t="s">
        <v>142</v>
      </c>
      <c r="AD1241" s="36" t="s">
        <v>120</v>
      </c>
      <c r="AE1241" s="37"/>
      <c r="AF1241" s="35" t="s">
        <v>1535</v>
      </c>
      <c r="AG1241" s="35" t="s">
        <v>1446</v>
      </c>
      <c r="AH1241" s="58" t="s">
        <v>1619</v>
      </c>
      <c r="AI1241" s="36" t="s">
        <v>1536</v>
      </c>
    </row>
    <row r="1242" spans="1:35" s="43" customFormat="1" ht="42.75" customHeight="1" x14ac:dyDescent="0.25">
      <c r="A1242" s="41" t="s">
        <v>83</v>
      </c>
      <c r="B1242" s="54" t="s">
        <v>226</v>
      </c>
      <c r="C1242" s="55" t="s">
        <v>227</v>
      </c>
      <c r="D1242" s="37"/>
      <c r="E1242" s="61" t="s">
        <v>1850</v>
      </c>
      <c r="F1242" s="37"/>
      <c r="G1242" s="56" t="s">
        <v>1617</v>
      </c>
      <c r="H1242" s="56" t="s">
        <v>1618</v>
      </c>
      <c r="I1242" s="36" t="s">
        <v>384</v>
      </c>
      <c r="J1242" s="37"/>
      <c r="K1242" s="37"/>
      <c r="L1242" s="37">
        <v>100</v>
      </c>
      <c r="M1242" s="37"/>
      <c r="N1242" s="37"/>
      <c r="O1242" s="37"/>
      <c r="P1242" s="37"/>
      <c r="Q1242" s="37"/>
      <c r="R1242" s="37"/>
      <c r="S1242" s="37"/>
      <c r="T1242" s="37"/>
      <c r="U1242" s="37"/>
      <c r="V1242" s="37"/>
      <c r="W1242" s="37">
        <f t="shared" si="76"/>
        <v>100</v>
      </c>
      <c r="X1242" s="37"/>
      <c r="Y1242" s="57">
        <v>7.39</v>
      </c>
      <c r="Z1242" s="38">
        <f t="shared" si="79"/>
        <v>767.08199999999999</v>
      </c>
      <c r="AA1242" s="37"/>
      <c r="AB1242" s="32" t="s">
        <v>84</v>
      </c>
      <c r="AC1242" s="37" t="s">
        <v>142</v>
      </c>
      <c r="AD1242" s="36" t="s">
        <v>120</v>
      </c>
      <c r="AE1242" s="37"/>
      <c r="AF1242" s="35" t="s">
        <v>1535</v>
      </c>
      <c r="AG1242" s="35" t="s">
        <v>1446</v>
      </c>
      <c r="AH1242" s="58" t="s">
        <v>1619</v>
      </c>
      <c r="AI1242" s="36" t="s">
        <v>1536</v>
      </c>
    </row>
    <row r="1243" spans="1:35" s="43" customFormat="1" ht="42.75" customHeight="1" x14ac:dyDescent="0.25">
      <c r="A1243" s="41" t="s">
        <v>83</v>
      </c>
      <c r="B1243" s="54" t="s">
        <v>226</v>
      </c>
      <c r="C1243" s="55" t="s">
        <v>227</v>
      </c>
      <c r="D1243" s="37"/>
      <c r="E1243" s="61" t="s">
        <v>1851</v>
      </c>
      <c r="F1243" s="37"/>
      <c r="G1243" s="56" t="s">
        <v>1617</v>
      </c>
      <c r="H1243" s="56" t="s">
        <v>1618</v>
      </c>
      <c r="I1243" s="36" t="s">
        <v>384</v>
      </c>
      <c r="J1243" s="37"/>
      <c r="K1243" s="37"/>
      <c r="L1243" s="37">
        <v>100</v>
      </c>
      <c r="M1243" s="37"/>
      <c r="N1243" s="37"/>
      <c r="O1243" s="37"/>
      <c r="P1243" s="37"/>
      <c r="Q1243" s="37"/>
      <c r="R1243" s="37"/>
      <c r="S1243" s="37"/>
      <c r="T1243" s="37"/>
      <c r="U1243" s="37"/>
      <c r="V1243" s="37"/>
      <c r="W1243" s="37">
        <f t="shared" si="76"/>
        <v>100</v>
      </c>
      <c r="X1243" s="37"/>
      <c r="Y1243" s="57">
        <v>17.556699999999999</v>
      </c>
      <c r="Z1243" s="38">
        <f t="shared" si="79"/>
        <v>1822.38546</v>
      </c>
      <c r="AA1243" s="37"/>
      <c r="AB1243" s="32" t="s">
        <v>84</v>
      </c>
      <c r="AC1243" s="37" t="s">
        <v>142</v>
      </c>
      <c r="AD1243" s="36" t="s">
        <v>120</v>
      </c>
      <c r="AE1243" s="37"/>
      <c r="AF1243" s="35" t="s">
        <v>1535</v>
      </c>
      <c r="AG1243" s="35" t="s">
        <v>1446</v>
      </c>
      <c r="AH1243" s="58" t="s">
        <v>1619</v>
      </c>
      <c r="AI1243" s="36" t="s">
        <v>1536</v>
      </c>
    </row>
    <row r="1244" spans="1:35" s="43" customFormat="1" ht="42.75" customHeight="1" x14ac:dyDescent="0.25">
      <c r="A1244" s="41" t="s">
        <v>83</v>
      </c>
      <c r="B1244" s="54" t="s">
        <v>226</v>
      </c>
      <c r="C1244" s="55" t="s">
        <v>227</v>
      </c>
      <c r="D1244" s="37"/>
      <c r="E1244" s="61" t="s">
        <v>1852</v>
      </c>
      <c r="F1244" s="37"/>
      <c r="G1244" s="56" t="s">
        <v>1617</v>
      </c>
      <c r="H1244" s="56" t="s">
        <v>1618</v>
      </c>
      <c r="I1244" s="36" t="s">
        <v>384</v>
      </c>
      <c r="J1244" s="37"/>
      <c r="K1244" s="37"/>
      <c r="L1244" s="37">
        <v>100</v>
      </c>
      <c r="M1244" s="37"/>
      <c r="N1244" s="37"/>
      <c r="O1244" s="37"/>
      <c r="P1244" s="37"/>
      <c r="Q1244" s="37"/>
      <c r="R1244" s="37"/>
      <c r="S1244" s="37"/>
      <c r="T1244" s="37"/>
      <c r="U1244" s="37"/>
      <c r="V1244" s="37"/>
      <c r="W1244" s="37">
        <f t="shared" si="76"/>
        <v>100</v>
      </c>
      <c r="X1244" s="37"/>
      <c r="Y1244" s="57">
        <v>4.9432999999999998</v>
      </c>
      <c r="Z1244" s="38">
        <f t="shared" si="79"/>
        <v>513.11454000000003</v>
      </c>
      <c r="AA1244" s="37"/>
      <c r="AB1244" s="32" t="s">
        <v>84</v>
      </c>
      <c r="AC1244" s="37" t="s">
        <v>142</v>
      </c>
      <c r="AD1244" s="36" t="s">
        <v>120</v>
      </c>
      <c r="AE1244" s="37"/>
      <c r="AF1244" s="35" t="s">
        <v>1535</v>
      </c>
      <c r="AG1244" s="35" t="s">
        <v>1446</v>
      </c>
      <c r="AH1244" s="58" t="s">
        <v>1619</v>
      </c>
      <c r="AI1244" s="36" t="s">
        <v>1536</v>
      </c>
    </row>
    <row r="1245" spans="1:35" s="43" customFormat="1" ht="42.75" customHeight="1" x14ac:dyDescent="0.25">
      <c r="A1245" s="41" t="s">
        <v>85</v>
      </c>
      <c r="B1245" s="54" t="s">
        <v>1853</v>
      </c>
      <c r="C1245" s="55" t="s">
        <v>1854</v>
      </c>
      <c r="D1245" s="37"/>
      <c r="E1245" s="61" t="s">
        <v>1855</v>
      </c>
      <c r="F1245" s="37"/>
      <c r="G1245" s="56" t="s">
        <v>1617</v>
      </c>
      <c r="H1245" s="56" t="s">
        <v>1618</v>
      </c>
      <c r="I1245" s="36" t="s">
        <v>384</v>
      </c>
      <c r="J1245" s="37"/>
      <c r="K1245" s="37"/>
      <c r="L1245" s="37">
        <v>1000</v>
      </c>
      <c r="M1245" s="37"/>
      <c r="N1245" s="37"/>
      <c r="O1245" s="37"/>
      <c r="P1245" s="37"/>
      <c r="Q1245" s="37"/>
      <c r="R1245" s="37"/>
      <c r="S1245" s="37"/>
      <c r="T1245" s="37"/>
      <c r="U1245" s="37"/>
      <c r="V1245" s="37"/>
      <c r="W1245" s="37">
        <f t="shared" si="76"/>
        <v>1000</v>
      </c>
      <c r="X1245" s="37"/>
      <c r="Y1245" s="57">
        <v>29.83333</v>
      </c>
      <c r="Z1245" s="38">
        <f t="shared" si="79"/>
        <v>30966.996540000004</v>
      </c>
      <c r="AA1245" s="37"/>
      <c r="AB1245" s="32" t="s">
        <v>86</v>
      </c>
      <c r="AC1245" s="37" t="s">
        <v>142</v>
      </c>
      <c r="AD1245" s="36" t="s">
        <v>120</v>
      </c>
      <c r="AE1245" s="37"/>
      <c r="AF1245" s="35" t="s">
        <v>1535</v>
      </c>
      <c r="AG1245" s="35" t="s">
        <v>1448</v>
      </c>
      <c r="AH1245" s="58" t="s">
        <v>1449</v>
      </c>
      <c r="AI1245" s="36" t="s">
        <v>1536</v>
      </c>
    </row>
    <row r="1246" spans="1:35" s="43" customFormat="1" ht="42.75" customHeight="1" x14ac:dyDescent="0.25">
      <c r="A1246" s="41" t="s">
        <v>85</v>
      </c>
      <c r="B1246" s="54" t="s">
        <v>1853</v>
      </c>
      <c r="C1246" s="55" t="s">
        <v>1854</v>
      </c>
      <c r="D1246" s="37"/>
      <c r="E1246" s="61" t="s">
        <v>1856</v>
      </c>
      <c r="F1246" s="37"/>
      <c r="G1246" s="56" t="s">
        <v>1617</v>
      </c>
      <c r="H1246" s="56" t="s">
        <v>1618</v>
      </c>
      <c r="I1246" s="36" t="s">
        <v>384</v>
      </c>
      <c r="J1246" s="37"/>
      <c r="K1246" s="37"/>
      <c r="L1246" s="37">
        <v>2000</v>
      </c>
      <c r="M1246" s="37"/>
      <c r="N1246" s="37"/>
      <c r="O1246" s="37"/>
      <c r="P1246" s="37"/>
      <c r="Q1246" s="37"/>
      <c r="R1246" s="37"/>
      <c r="S1246" s="37"/>
      <c r="T1246" s="37"/>
      <c r="U1246" s="37"/>
      <c r="V1246" s="37"/>
      <c r="W1246" s="37">
        <f t="shared" si="76"/>
        <v>2000</v>
      </c>
      <c r="X1246" s="37"/>
      <c r="Y1246" s="57">
        <v>13.133335000000001</v>
      </c>
      <c r="Z1246" s="38">
        <f t="shared" si="79"/>
        <v>27264.803460000003</v>
      </c>
      <c r="AA1246" s="37"/>
      <c r="AB1246" s="32" t="s">
        <v>86</v>
      </c>
      <c r="AC1246" s="37" t="s">
        <v>142</v>
      </c>
      <c r="AD1246" s="36" t="s">
        <v>120</v>
      </c>
      <c r="AE1246" s="37"/>
      <c r="AF1246" s="35" t="s">
        <v>1535</v>
      </c>
      <c r="AG1246" s="35" t="s">
        <v>1448</v>
      </c>
      <c r="AH1246" s="58" t="s">
        <v>1449</v>
      </c>
      <c r="AI1246" s="36" t="s">
        <v>1536</v>
      </c>
    </row>
    <row r="1247" spans="1:35" s="43" customFormat="1" ht="42.75" customHeight="1" x14ac:dyDescent="0.25">
      <c r="A1247" s="41" t="s">
        <v>1857</v>
      </c>
      <c r="B1247" s="54" t="s">
        <v>232</v>
      </c>
      <c r="C1247" s="55" t="s">
        <v>1858</v>
      </c>
      <c r="D1247" s="37"/>
      <c r="E1247" s="61" t="s">
        <v>1859</v>
      </c>
      <c r="F1247" s="37"/>
      <c r="G1247" s="56" t="s">
        <v>1617</v>
      </c>
      <c r="H1247" s="56" t="s">
        <v>1618</v>
      </c>
      <c r="I1247" s="36" t="s">
        <v>384</v>
      </c>
      <c r="J1247" s="37"/>
      <c r="K1247" s="37"/>
      <c r="L1247" s="37">
        <v>23</v>
      </c>
      <c r="M1247" s="37"/>
      <c r="N1247" s="37"/>
      <c r="O1247" s="37"/>
      <c r="P1247" s="37"/>
      <c r="Q1247" s="37"/>
      <c r="R1247" s="37"/>
      <c r="S1247" s="37"/>
      <c r="T1247" s="37"/>
      <c r="U1247" s="37"/>
      <c r="V1247" s="37"/>
      <c r="W1247" s="37">
        <f t="shared" si="76"/>
        <v>23</v>
      </c>
      <c r="X1247" s="37"/>
      <c r="Y1247" s="57">
        <v>249.45</v>
      </c>
      <c r="Z1247" s="38">
        <f t="shared" si="79"/>
        <v>5955.3692999999994</v>
      </c>
      <c r="AA1247" s="37"/>
      <c r="AB1247" s="32" t="s">
        <v>84</v>
      </c>
      <c r="AC1247" s="37" t="s">
        <v>142</v>
      </c>
      <c r="AD1247" s="36" t="s">
        <v>120</v>
      </c>
      <c r="AE1247" s="37"/>
      <c r="AF1247" s="35" t="s">
        <v>1535</v>
      </c>
      <c r="AG1247" s="35" t="s">
        <v>1450</v>
      </c>
      <c r="AH1247" s="58" t="s">
        <v>1451</v>
      </c>
      <c r="AI1247" s="36" t="s">
        <v>1536</v>
      </c>
    </row>
    <row r="1248" spans="1:35" s="43" customFormat="1" ht="42.75" customHeight="1" x14ac:dyDescent="0.25">
      <c r="A1248" s="41" t="s">
        <v>1857</v>
      </c>
      <c r="B1248" s="54" t="s">
        <v>1860</v>
      </c>
      <c r="C1248" s="55" t="s">
        <v>1861</v>
      </c>
      <c r="D1248" s="37"/>
      <c r="E1248" s="61" t="s">
        <v>1862</v>
      </c>
      <c r="F1248" s="37"/>
      <c r="G1248" s="56" t="s">
        <v>1617</v>
      </c>
      <c r="H1248" s="56" t="s">
        <v>1618</v>
      </c>
      <c r="I1248" s="36" t="s">
        <v>384</v>
      </c>
      <c r="J1248" s="37"/>
      <c r="K1248" s="37"/>
      <c r="L1248" s="37">
        <v>70</v>
      </c>
      <c r="M1248" s="37"/>
      <c r="N1248" s="37"/>
      <c r="O1248" s="37"/>
      <c r="P1248" s="37"/>
      <c r="Q1248" s="37"/>
      <c r="R1248" s="37"/>
      <c r="S1248" s="37"/>
      <c r="T1248" s="37"/>
      <c r="U1248" s="37"/>
      <c r="V1248" s="37"/>
      <c r="W1248" s="37">
        <f t="shared" si="76"/>
        <v>70</v>
      </c>
      <c r="X1248" s="37"/>
      <c r="Y1248" s="57">
        <v>22.12</v>
      </c>
      <c r="Z1248" s="38">
        <f t="shared" si="79"/>
        <v>1607.2392000000002</v>
      </c>
      <c r="AA1248" s="37"/>
      <c r="AB1248" s="32" t="s">
        <v>84</v>
      </c>
      <c r="AC1248" s="37" t="s">
        <v>142</v>
      </c>
      <c r="AD1248" s="36" t="s">
        <v>120</v>
      </c>
      <c r="AE1248" s="37"/>
      <c r="AF1248" s="35" t="s">
        <v>1535</v>
      </c>
      <c r="AG1248" s="35" t="s">
        <v>1450</v>
      </c>
      <c r="AH1248" s="58" t="s">
        <v>1451</v>
      </c>
      <c r="AI1248" s="36" t="s">
        <v>1536</v>
      </c>
    </row>
    <row r="1249" spans="1:35" s="43" customFormat="1" ht="42.75" customHeight="1" x14ac:dyDescent="0.25">
      <c r="A1249" s="41" t="s">
        <v>1857</v>
      </c>
      <c r="B1249" s="54" t="s">
        <v>1863</v>
      </c>
      <c r="C1249" s="55" t="s">
        <v>1864</v>
      </c>
      <c r="D1249" s="37"/>
      <c r="E1249" s="61" t="s">
        <v>1865</v>
      </c>
      <c r="F1249" s="37"/>
      <c r="G1249" s="56" t="s">
        <v>1617</v>
      </c>
      <c r="H1249" s="56" t="s">
        <v>1618</v>
      </c>
      <c r="I1249" s="36" t="s">
        <v>384</v>
      </c>
      <c r="J1249" s="37"/>
      <c r="K1249" s="37"/>
      <c r="L1249" s="37">
        <v>20</v>
      </c>
      <c r="M1249" s="37"/>
      <c r="N1249" s="37"/>
      <c r="O1249" s="37"/>
      <c r="P1249" s="37"/>
      <c r="Q1249" s="37"/>
      <c r="R1249" s="37"/>
      <c r="S1249" s="37"/>
      <c r="T1249" s="37"/>
      <c r="U1249" s="37"/>
      <c r="V1249" s="37"/>
      <c r="W1249" s="37">
        <f t="shared" si="76"/>
        <v>20</v>
      </c>
      <c r="X1249" s="37"/>
      <c r="Y1249" s="57">
        <v>20.193300000000001</v>
      </c>
      <c r="Z1249" s="38">
        <f t="shared" si="79"/>
        <v>419.21290799999997</v>
      </c>
      <c r="AA1249" s="37"/>
      <c r="AB1249" s="32" t="s">
        <v>84</v>
      </c>
      <c r="AC1249" s="37" t="s">
        <v>142</v>
      </c>
      <c r="AD1249" s="36" t="s">
        <v>120</v>
      </c>
      <c r="AE1249" s="37"/>
      <c r="AF1249" s="35" t="s">
        <v>1535</v>
      </c>
      <c r="AG1249" s="35" t="s">
        <v>1450</v>
      </c>
      <c r="AH1249" s="58" t="s">
        <v>1451</v>
      </c>
      <c r="AI1249" s="36" t="s">
        <v>1536</v>
      </c>
    </row>
    <row r="1250" spans="1:35" s="43" customFormat="1" ht="42.75" customHeight="1" x14ac:dyDescent="0.25">
      <c r="A1250" s="41" t="s">
        <v>1857</v>
      </c>
      <c r="B1250" s="54" t="s">
        <v>1866</v>
      </c>
      <c r="C1250" s="55" t="s">
        <v>1867</v>
      </c>
      <c r="D1250" s="37"/>
      <c r="E1250" s="61" t="s">
        <v>1868</v>
      </c>
      <c r="F1250" s="37"/>
      <c r="G1250" s="56" t="s">
        <v>1617</v>
      </c>
      <c r="H1250" s="56" t="s">
        <v>1618</v>
      </c>
      <c r="I1250" s="36" t="s">
        <v>384</v>
      </c>
      <c r="J1250" s="37"/>
      <c r="K1250" s="37"/>
      <c r="L1250" s="37">
        <v>10</v>
      </c>
      <c r="M1250" s="37"/>
      <c r="N1250" s="37"/>
      <c r="O1250" s="37"/>
      <c r="P1250" s="37"/>
      <c r="Q1250" s="37"/>
      <c r="R1250" s="37"/>
      <c r="S1250" s="37"/>
      <c r="T1250" s="37"/>
      <c r="U1250" s="37"/>
      <c r="V1250" s="37"/>
      <c r="W1250" s="37">
        <f t="shared" si="76"/>
        <v>10</v>
      </c>
      <c r="X1250" s="37"/>
      <c r="Y1250" s="57">
        <v>143.173</v>
      </c>
      <c r="Z1250" s="38">
        <f t="shared" si="79"/>
        <v>1486.1357400000002</v>
      </c>
      <c r="AA1250" s="37"/>
      <c r="AB1250" s="32" t="s">
        <v>84</v>
      </c>
      <c r="AC1250" s="37" t="s">
        <v>142</v>
      </c>
      <c r="AD1250" s="36" t="s">
        <v>120</v>
      </c>
      <c r="AE1250" s="37"/>
      <c r="AF1250" s="35" t="s">
        <v>1535</v>
      </c>
      <c r="AG1250" s="35" t="s">
        <v>1450</v>
      </c>
      <c r="AH1250" s="58" t="s">
        <v>1451</v>
      </c>
      <c r="AI1250" s="36" t="s">
        <v>1536</v>
      </c>
    </row>
    <row r="1251" spans="1:35" s="43" customFormat="1" ht="42.75" customHeight="1" x14ac:dyDescent="0.25">
      <c r="A1251" s="41" t="s">
        <v>1857</v>
      </c>
      <c r="B1251" s="54" t="s">
        <v>1869</v>
      </c>
      <c r="C1251" s="55" t="s">
        <v>1870</v>
      </c>
      <c r="D1251" s="37"/>
      <c r="E1251" s="61" t="s">
        <v>1871</v>
      </c>
      <c r="F1251" s="37"/>
      <c r="G1251" s="56" t="s">
        <v>1617</v>
      </c>
      <c r="H1251" s="56" t="s">
        <v>1618</v>
      </c>
      <c r="I1251" s="36" t="s">
        <v>384</v>
      </c>
      <c r="J1251" s="37"/>
      <c r="K1251" s="37"/>
      <c r="L1251" s="37">
        <v>40</v>
      </c>
      <c r="M1251" s="37"/>
      <c r="N1251" s="37"/>
      <c r="O1251" s="37"/>
      <c r="P1251" s="37"/>
      <c r="Q1251" s="37"/>
      <c r="R1251" s="37"/>
      <c r="S1251" s="37"/>
      <c r="T1251" s="37"/>
      <c r="U1251" s="37"/>
      <c r="V1251" s="37"/>
      <c r="W1251" s="37">
        <f t="shared" si="76"/>
        <v>40</v>
      </c>
      <c r="X1251" s="37"/>
      <c r="Y1251" s="57">
        <v>3.6</v>
      </c>
      <c r="Z1251" s="38">
        <f t="shared" si="79"/>
        <v>149.47200000000001</v>
      </c>
      <c r="AA1251" s="37"/>
      <c r="AB1251" s="32" t="s">
        <v>84</v>
      </c>
      <c r="AC1251" s="37" t="s">
        <v>142</v>
      </c>
      <c r="AD1251" s="36" t="s">
        <v>120</v>
      </c>
      <c r="AE1251" s="37"/>
      <c r="AF1251" s="35" t="s">
        <v>1535</v>
      </c>
      <c r="AG1251" s="35" t="s">
        <v>1450</v>
      </c>
      <c r="AH1251" s="58" t="s">
        <v>1451</v>
      </c>
      <c r="AI1251" s="36" t="s">
        <v>1536</v>
      </c>
    </row>
    <row r="1252" spans="1:35" s="43" customFormat="1" ht="42.75" customHeight="1" x14ac:dyDescent="0.25">
      <c r="A1252" s="41" t="s">
        <v>1857</v>
      </c>
      <c r="B1252" s="54" t="s">
        <v>1872</v>
      </c>
      <c r="C1252" s="55" t="s">
        <v>1873</v>
      </c>
      <c r="D1252" s="37"/>
      <c r="E1252" s="61" t="s">
        <v>1871</v>
      </c>
      <c r="F1252" s="37"/>
      <c r="G1252" s="56" t="s">
        <v>1617</v>
      </c>
      <c r="H1252" s="56" t="s">
        <v>1618</v>
      </c>
      <c r="I1252" s="36" t="s">
        <v>384</v>
      </c>
      <c r="J1252" s="37"/>
      <c r="K1252" s="37"/>
      <c r="L1252" s="37">
        <v>10</v>
      </c>
      <c r="M1252" s="37"/>
      <c r="N1252" s="37"/>
      <c r="O1252" s="37"/>
      <c r="P1252" s="37"/>
      <c r="Q1252" s="37"/>
      <c r="R1252" s="37"/>
      <c r="S1252" s="37"/>
      <c r="T1252" s="37"/>
      <c r="U1252" s="37"/>
      <c r="V1252" s="37"/>
      <c r="W1252" s="37">
        <f t="shared" si="76"/>
        <v>10</v>
      </c>
      <c r="X1252" s="37"/>
      <c r="Y1252" s="57">
        <v>2.97</v>
      </c>
      <c r="Z1252" s="38">
        <f t="shared" si="79"/>
        <v>30.828600000000005</v>
      </c>
      <c r="AA1252" s="37"/>
      <c r="AB1252" s="32" t="s">
        <v>84</v>
      </c>
      <c r="AC1252" s="37" t="s">
        <v>142</v>
      </c>
      <c r="AD1252" s="36" t="s">
        <v>120</v>
      </c>
      <c r="AE1252" s="37"/>
      <c r="AF1252" s="35" t="s">
        <v>1535</v>
      </c>
      <c r="AG1252" s="35" t="s">
        <v>1450</v>
      </c>
      <c r="AH1252" s="58" t="s">
        <v>1451</v>
      </c>
      <c r="AI1252" s="36" t="s">
        <v>1536</v>
      </c>
    </row>
    <row r="1253" spans="1:35" s="43" customFormat="1" ht="42.75" customHeight="1" x14ac:dyDescent="0.25">
      <c r="A1253" s="41" t="s">
        <v>1857</v>
      </c>
      <c r="B1253" s="54" t="s">
        <v>1874</v>
      </c>
      <c r="C1253" s="55" t="s">
        <v>1875</v>
      </c>
      <c r="D1253" s="37"/>
      <c r="E1253" s="61" t="s">
        <v>1876</v>
      </c>
      <c r="F1253" s="37"/>
      <c r="G1253" s="56" t="s">
        <v>1617</v>
      </c>
      <c r="H1253" s="56" t="s">
        <v>1618</v>
      </c>
      <c r="I1253" s="36" t="s">
        <v>384</v>
      </c>
      <c r="J1253" s="37"/>
      <c r="K1253" s="37"/>
      <c r="L1253" s="37">
        <v>10</v>
      </c>
      <c r="M1253" s="37"/>
      <c r="N1253" s="37"/>
      <c r="O1253" s="37"/>
      <c r="P1253" s="37"/>
      <c r="Q1253" s="37"/>
      <c r="R1253" s="37"/>
      <c r="S1253" s="37"/>
      <c r="T1253" s="37"/>
      <c r="U1253" s="37"/>
      <c r="V1253" s="37"/>
      <c r="W1253" s="37">
        <f t="shared" si="76"/>
        <v>10</v>
      </c>
      <c r="X1253" s="37"/>
      <c r="Y1253" s="57">
        <v>27.8</v>
      </c>
      <c r="Z1253" s="38">
        <f t="shared" si="79"/>
        <v>288.56400000000002</v>
      </c>
      <c r="AA1253" s="37"/>
      <c r="AB1253" s="32" t="s">
        <v>84</v>
      </c>
      <c r="AC1253" s="37" t="s">
        <v>142</v>
      </c>
      <c r="AD1253" s="36" t="s">
        <v>120</v>
      </c>
      <c r="AE1253" s="37"/>
      <c r="AF1253" s="35" t="s">
        <v>1535</v>
      </c>
      <c r="AG1253" s="35" t="s">
        <v>1450</v>
      </c>
      <c r="AH1253" s="58" t="s">
        <v>1451</v>
      </c>
      <c r="AI1253" s="36" t="s">
        <v>1536</v>
      </c>
    </row>
    <row r="1254" spans="1:35" s="43" customFormat="1" ht="42.75" customHeight="1" x14ac:dyDescent="0.25">
      <c r="A1254" s="41" t="s">
        <v>1857</v>
      </c>
      <c r="B1254" s="54" t="s">
        <v>1877</v>
      </c>
      <c r="C1254" s="55" t="s">
        <v>1878</v>
      </c>
      <c r="D1254" s="37"/>
      <c r="E1254" s="61" t="s">
        <v>1879</v>
      </c>
      <c r="F1254" s="37"/>
      <c r="G1254" s="56" t="s">
        <v>1617</v>
      </c>
      <c r="H1254" s="56" t="s">
        <v>1618</v>
      </c>
      <c r="I1254" s="36" t="s">
        <v>384</v>
      </c>
      <c r="J1254" s="37"/>
      <c r="K1254" s="37"/>
      <c r="L1254" s="37">
        <v>20</v>
      </c>
      <c r="M1254" s="37"/>
      <c r="N1254" s="37"/>
      <c r="O1254" s="37"/>
      <c r="P1254" s="37"/>
      <c r="Q1254" s="37"/>
      <c r="R1254" s="37"/>
      <c r="S1254" s="37"/>
      <c r="T1254" s="37"/>
      <c r="U1254" s="37"/>
      <c r="V1254" s="37"/>
      <c r="W1254" s="37">
        <f t="shared" si="76"/>
        <v>20</v>
      </c>
      <c r="X1254" s="37"/>
      <c r="Y1254" s="57">
        <v>50.71</v>
      </c>
      <c r="Z1254" s="38">
        <f t="shared" si="79"/>
        <v>1052.7396000000001</v>
      </c>
      <c r="AA1254" s="37"/>
      <c r="AB1254" s="32" t="s">
        <v>84</v>
      </c>
      <c r="AC1254" s="37" t="s">
        <v>142</v>
      </c>
      <c r="AD1254" s="36" t="s">
        <v>120</v>
      </c>
      <c r="AE1254" s="37"/>
      <c r="AF1254" s="35" t="s">
        <v>1535</v>
      </c>
      <c r="AG1254" s="35" t="s">
        <v>1450</v>
      </c>
      <c r="AH1254" s="58" t="s">
        <v>1451</v>
      </c>
      <c r="AI1254" s="36" t="s">
        <v>1536</v>
      </c>
    </row>
    <row r="1255" spans="1:35" s="43" customFormat="1" ht="42.75" customHeight="1" x14ac:dyDescent="0.25">
      <c r="A1255" s="41" t="s">
        <v>1857</v>
      </c>
      <c r="B1255" s="54" t="s">
        <v>1880</v>
      </c>
      <c r="C1255" s="55" t="s">
        <v>1881</v>
      </c>
      <c r="D1255" s="37"/>
      <c r="E1255" s="61" t="s">
        <v>1882</v>
      </c>
      <c r="F1255" s="37"/>
      <c r="G1255" s="56" t="s">
        <v>1617</v>
      </c>
      <c r="H1255" s="56" t="s">
        <v>1618</v>
      </c>
      <c r="I1255" s="36" t="s">
        <v>384</v>
      </c>
      <c r="J1255" s="37"/>
      <c r="K1255" s="37"/>
      <c r="L1255" s="37">
        <v>30</v>
      </c>
      <c r="M1255" s="37"/>
      <c r="N1255" s="37"/>
      <c r="O1255" s="37"/>
      <c r="P1255" s="37"/>
      <c r="Q1255" s="37"/>
      <c r="R1255" s="37"/>
      <c r="S1255" s="37"/>
      <c r="T1255" s="37"/>
      <c r="U1255" s="37"/>
      <c r="V1255" s="37"/>
      <c r="W1255" s="37">
        <f t="shared" si="76"/>
        <v>30</v>
      </c>
      <c r="X1255" s="37"/>
      <c r="Y1255" s="57">
        <v>7.98</v>
      </c>
      <c r="Z1255" s="38">
        <f t="shared" si="79"/>
        <v>248.49720000000002</v>
      </c>
      <c r="AA1255" s="37"/>
      <c r="AB1255" s="32" t="s">
        <v>84</v>
      </c>
      <c r="AC1255" s="37" t="s">
        <v>142</v>
      </c>
      <c r="AD1255" s="36" t="s">
        <v>120</v>
      </c>
      <c r="AE1255" s="37"/>
      <c r="AF1255" s="35" t="s">
        <v>1535</v>
      </c>
      <c r="AG1255" s="35" t="s">
        <v>1450</v>
      </c>
      <c r="AH1255" s="58" t="s">
        <v>1451</v>
      </c>
      <c r="AI1255" s="36" t="s">
        <v>1536</v>
      </c>
    </row>
    <row r="1256" spans="1:35" s="43" customFormat="1" ht="42.75" customHeight="1" x14ac:dyDescent="0.25">
      <c r="A1256" s="41" t="s">
        <v>1857</v>
      </c>
      <c r="B1256" s="54" t="s">
        <v>1883</v>
      </c>
      <c r="C1256" s="55" t="s">
        <v>1884</v>
      </c>
      <c r="D1256" s="37"/>
      <c r="E1256" s="61" t="s">
        <v>1885</v>
      </c>
      <c r="F1256" s="37"/>
      <c r="G1256" s="56" t="s">
        <v>1617</v>
      </c>
      <c r="H1256" s="56" t="s">
        <v>1618</v>
      </c>
      <c r="I1256" s="36" t="s">
        <v>384</v>
      </c>
      <c r="J1256" s="37"/>
      <c r="K1256" s="37"/>
      <c r="L1256" s="37">
        <v>20</v>
      </c>
      <c r="M1256" s="37"/>
      <c r="N1256" s="37"/>
      <c r="O1256" s="37"/>
      <c r="P1256" s="37"/>
      <c r="Q1256" s="37"/>
      <c r="R1256" s="37"/>
      <c r="S1256" s="37"/>
      <c r="T1256" s="37"/>
      <c r="U1256" s="37"/>
      <c r="V1256" s="37"/>
      <c r="W1256" s="37">
        <f t="shared" si="76"/>
        <v>20</v>
      </c>
      <c r="X1256" s="37"/>
      <c r="Y1256" s="57">
        <v>5.21</v>
      </c>
      <c r="Z1256" s="38">
        <f t="shared" si="79"/>
        <v>108.15960000000001</v>
      </c>
      <c r="AA1256" s="37"/>
      <c r="AB1256" s="32" t="s">
        <v>84</v>
      </c>
      <c r="AC1256" s="37" t="s">
        <v>142</v>
      </c>
      <c r="AD1256" s="36" t="s">
        <v>120</v>
      </c>
      <c r="AE1256" s="37"/>
      <c r="AF1256" s="35" t="s">
        <v>1535</v>
      </c>
      <c r="AG1256" s="35" t="s">
        <v>1450</v>
      </c>
      <c r="AH1256" s="58" t="s">
        <v>1451</v>
      </c>
      <c r="AI1256" s="36" t="s">
        <v>1536</v>
      </c>
    </row>
    <row r="1257" spans="1:35" s="43" customFormat="1" ht="42.75" customHeight="1" x14ac:dyDescent="0.25">
      <c r="A1257" s="41" t="s">
        <v>1857</v>
      </c>
      <c r="B1257" s="54" t="s">
        <v>1886</v>
      </c>
      <c r="C1257" s="55" t="s">
        <v>1887</v>
      </c>
      <c r="D1257" s="37"/>
      <c r="E1257" s="61" t="s">
        <v>1888</v>
      </c>
      <c r="F1257" s="37"/>
      <c r="G1257" s="56" t="s">
        <v>1617</v>
      </c>
      <c r="H1257" s="56" t="s">
        <v>1618</v>
      </c>
      <c r="I1257" s="36" t="s">
        <v>384</v>
      </c>
      <c r="J1257" s="37"/>
      <c r="K1257" s="37"/>
      <c r="L1257" s="37">
        <v>3</v>
      </c>
      <c r="M1257" s="37"/>
      <c r="N1257" s="37"/>
      <c r="O1257" s="37"/>
      <c r="P1257" s="37"/>
      <c r="Q1257" s="37"/>
      <c r="R1257" s="37"/>
      <c r="S1257" s="37"/>
      <c r="T1257" s="37"/>
      <c r="U1257" s="37"/>
      <c r="V1257" s="37"/>
      <c r="W1257" s="37">
        <f t="shared" si="76"/>
        <v>3</v>
      </c>
      <c r="X1257" s="37"/>
      <c r="Y1257" s="57">
        <v>84.4</v>
      </c>
      <c r="Z1257" s="38">
        <f t="shared" si="79"/>
        <v>262.82160000000005</v>
      </c>
      <c r="AA1257" s="37"/>
      <c r="AB1257" s="32" t="s">
        <v>84</v>
      </c>
      <c r="AC1257" s="37" t="s">
        <v>142</v>
      </c>
      <c r="AD1257" s="36" t="s">
        <v>120</v>
      </c>
      <c r="AE1257" s="37"/>
      <c r="AF1257" s="35" t="s">
        <v>1535</v>
      </c>
      <c r="AG1257" s="35" t="s">
        <v>1450</v>
      </c>
      <c r="AH1257" s="58" t="s">
        <v>1451</v>
      </c>
      <c r="AI1257" s="36" t="s">
        <v>1536</v>
      </c>
    </row>
    <row r="1258" spans="1:35" s="43" customFormat="1" ht="42.75" customHeight="1" x14ac:dyDescent="0.25">
      <c r="A1258" s="41" t="s">
        <v>1857</v>
      </c>
      <c r="B1258" s="54" t="s">
        <v>1889</v>
      </c>
      <c r="C1258" s="55" t="s">
        <v>1890</v>
      </c>
      <c r="D1258" s="37"/>
      <c r="E1258" s="61" t="s">
        <v>1891</v>
      </c>
      <c r="F1258" s="37"/>
      <c r="G1258" s="56" t="s">
        <v>1617</v>
      </c>
      <c r="H1258" s="56" t="s">
        <v>1618</v>
      </c>
      <c r="I1258" s="36" t="s">
        <v>384</v>
      </c>
      <c r="J1258" s="37"/>
      <c r="K1258" s="37"/>
      <c r="L1258" s="37">
        <v>5</v>
      </c>
      <c r="M1258" s="37"/>
      <c r="N1258" s="37"/>
      <c r="O1258" s="37"/>
      <c r="P1258" s="37"/>
      <c r="Q1258" s="37"/>
      <c r="R1258" s="37"/>
      <c r="S1258" s="37"/>
      <c r="T1258" s="37"/>
      <c r="U1258" s="37"/>
      <c r="V1258" s="37"/>
      <c r="W1258" s="37">
        <f t="shared" si="76"/>
        <v>5</v>
      </c>
      <c r="X1258" s="37"/>
      <c r="Y1258" s="57">
        <v>140.22</v>
      </c>
      <c r="Z1258" s="38">
        <f t="shared" si="79"/>
        <v>727.74180000000001</v>
      </c>
      <c r="AA1258" s="37"/>
      <c r="AB1258" s="32" t="s">
        <v>84</v>
      </c>
      <c r="AC1258" s="37" t="s">
        <v>142</v>
      </c>
      <c r="AD1258" s="36" t="s">
        <v>120</v>
      </c>
      <c r="AE1258" s="37"/>
      <c r="AF1258" s="35" t="s">
        <v>1535</v>
      </c>
      <c r="AG1258" s="35" t="s">
        <v>1450</v>
      </c>
      <c r="AH1258" s="58" t="s">
        <v>1451</v>
      </c>
      <c r="AI1258" s="36" t="s">
        <v>1536</v>
      </c>
    </row>
    <row r="1259" spans="1:35" s="43" customFormat="1" ht="42.75" customHeight="1" x14ac:dyDescent="0.25">
      <c r="A1259" s="41" t="s">
        <v>1857</v>
      </c>
      <c r="B1259" s="54" t="s">
        <v>1892</v>
      </c>
      <c r="C1259" s="55" t="s">
        <v>1893</v>
      </c>
      <c r="D1259" s="37"/>
      <c r="E1259" s="61" t="s">
        <v>1891</v>
      </c>
      <c r="F1259" s="37"/>
      <c r="G1259" s="56" t="s">
        <v>1617</v>
      </c>
      <c r="H1259" s="56" t="s">
        <v>1618</v>
      </c>
      <c r="I1259" s="36" t="s">
        <v>384</v>
      </c>
      <c r="J1259" s="37"/>
      <c r="K1259" s="37"/>
      <c r="L1259" s="37">
        <v>5</v>
      </c>
      <c r="M1259" s="37"/>
      <c r="N1259" s="37"/>
      <c r="O1259" s="37"/>
      <c r="P1259" s="37"/>
      <c r="Q1259" s="37"/>
      <c r="R1259" s="37"/>
      <c r="S1259" s="37"/>
      <c r="T1259" s="37"/>
      <c r="U1259" s="37"/>
      <c r="V1259" s="37"/>
      <c r="W1259" s="37">
        <f t="shared" ref="W1259:W1275" si="80">SUM(K1259:V1259)</f>
        <v>5</v>
      </c>
      <c r="X1259" s="37"/>
      <c r="Y1259" s="57">
        <v>95.94</v>
      </c>
      <c r="Z1259" s="38">
        <f t="shared" si="79"/>
        <v>497.92860000000002</v>
      </c>
      <c r="AA1259" s="37"/>
      <c r="AB1259" s="32" t="s">
        <v>84</v>
      </c>
      <c r="AC1259" s="37" t="s">
        <v>142</v>
      </c>
      <c r="AD1259" s="36" t="s">
        <v>120</v>
      </c>
      <c r="AE1259" s="37"/>
      <c r="AF1259" s="35" t="s">
        <v>1535</v>
      </c>
      <c r="AG1259" s="35" t="s">
        <v>1450</v>
      </c>
      <c r="AH1259" s="58" t="s">
        <v>1451</v>
      </c>
      <c r="AI1259" s="36" t="s">
        <v>1536</v>
      </c>
    </row>
    <row r="1260" spans="1:35" s="43" customFormat="1" ht="42.75" customHeight="1" x14ac:dyDescent="0.25">
      <c r="A1260" s="41" t="s">
        <v>1857</v>
      </c>
      <c r="B1260" s="54" t="s">
        <v>1894</v>
      </c>
      <c r="C1260" s="55" t="s">
        <v>1895</v>
      </c>
      <c r="D1260" s="37"/>
      <c r="E1260" s="61" t="s">
        <v>1891</v>
      </c>
      <c r="F1260" s="37"/>
      <c r="G1260" s="56" t="s">
        <v>1617</v>
      </c>
      <c r="H1260" s="56" t="s">
        <v>1618</v>
      </c>
      <c r="I1260" s="36" t="s">
        <v>384</v>
      </c>
      <c r="J1260" s="37"/>
      <c r="K1260" s="37"/>
      <c r="L1260" s="37">
        <v>5</v>
      </c>
      <c r="M1260" s="37"/>
      <c r="N1260" s="37"/>
      <c r="O1260" s="37"/>
      <c r="P1260" s="37"/>
      <c r="Q1260" s="37"/>
      <c r="R1260" s="37"/>
      <c r="S1260" s="37"/>
      <c r="T1260" s="37"/>
      <c r="U1260" s="37"/>
      <c r="V1260" s="37"/>
      <c r="W1260" s="37">
        <f t="shared" si="80"/>
        <v>5</v>
      </c>
      <c r="X1260" s="37"/>
      <c r="Y1260" s="57">
        <v>72.569999999999993</v>
      </c>
      <c r="Z1260" s="38">
        <f t="shared" si="79"/>
        <v>376.63829999999996</v>
      </c>
      <c r="AA1260" s="37"/>
      <c r="AB1260" s="32" t="s">
        <v>84</v>
      </c>
      <c r="AC1260" s="37" t="s">
        <v>142</v>
      </c>
      <c r="AD1260" s="36" t="s">
        <v>120</v>
      </c>
      <c r="AE1260" s="37"/>
      <c r="AF1260" s="35" t="s">
        <v>1535</v>
      </c>
      <c r="AG1260" s="35" t="s">
        <v>1450</v>
      </c>
      <c r="AH1260" s="58" t="s">
        <v>1451</v>
      </c>
      <c r="AI1260" s="36" t="s">
        <v>1536</v>
      </c>
    </row>
    <row r="1261" spans="1:35" s="43" customFormat="1" ht="42.75" customHeight="1" x14ac:dyDescent="0.25">
      <c r="A1261" s="41" t="s">
        <v>1857</v>
      </c>
      <c r="B1261" s="54" t="s">
        <v>1896</v>
      </c>
      <c r="C1261" s="55" t="s">
        <v>1897</v>
      </c>
      <c r="D1261" s="37"/>
      <c r="E1261" s="61" t="s">
        <v>1898</v>
      </c>
      <c r="F1261" s="37"/>
      <c r="G1261" s="56" t="s">
        <v>1617</v>
      </c>
      <c r="H1261" s="56" t="s">
        <v>1618</v>
      </c>
      <c r="I1261" s="36" t="s">
        <v>384</v>
      </c>
      <c r="J1261" s="37"/>
      <c r="K1261" s="37"/>
      <c r="L1261" s="37">
        <v>10</v>
      </c>
      <c r="M1261" s="37"/>
      <c r="N1261" s="37"/>
      <c r="O1261" s="37"/>
      <c r="P1261" s="37"/>
      <c r="Q1261" s="37"/>
      <c r="R1261" s="37"/>
      <c r="S1261" s="37"/>
      <c r="T1261" s="37"/>
      <c r="U1261" s="37"/>
      <c r="V1261" s="37"/>
      <c r="W1261" s="37">
        <f t="shared" si="80"/>
        <v>10</v>
      </c>
      <c r="X1261" s="37"/>
      <c r="Y1261" s="57">
        <v>89.12</v>
      </c>
      <c r="Z1261" s="38">
        <f t="shared" si="79"/>
        <v>925.06560000000013</v>
      </c>
      <c r="AA1261" s="37"/>
      <c r="AB1261" s="32" t="s">
        <v>84</v>
      </c>
      <c r="AC1261" s="37" t="s">
        <v>142</v>
      </c>
      <c r="AD1261" s="36" t="s">
        <v>120</v>
      </c>
      <c r="AE1261" s="37"/>
      <c r="AF1261" s="35" t="s">
        <v>1535</v>
      </c>
      <c r="AG1261" s="35" t="s">
        <v>1450</v>
      </c>
      <c r="AH1261" s="58" t="s">
        <v>1451</v>
      </c>
      <c r="AI1261" s="36" t="s">
        <v>1536</v>
      </c>
    </row>
    <row r="1262" spans="1:35" s="43" customFormat="1" ht="42.75" customHeight="1" x14ac:dyDescent="0.25">
      <c r="A1262" s="41" t="s">
        <v>1857</v>
      </c>
      <c r="B1262" s="54" t="s">
        <v>1899</v>
      </c>
      <c r="C1262" s="55" t="s">
        <v>1900</v>
      </c>
      <c r="D1262" s="37"/>
      <c r="E1262" s="61" t="s">
        <v>1901</v>
      </c>
      <c r="F1262" s="37"/>
      <c r="G1262" s="56" t="s">
        <v>1617</v>
      </c>
      <c r="H1262" s="56" t="s">
        <v>1618</v>
      </c>
      <c r="I1262" s="36" t="s">
        <v>384</v>
      </c>
      <c r="J1262" s="37"/>
      <c r="K1262" s="37"/>
      <c r="L1262" s="37">
        <v>5</v>
      </c>
      <c r="M1262" s="37"/>
      <c r="N1262" s="37"/>
      <c r="O1262" s="37"/>
      <c r="P1262" s="37"/>
      <c r="Q1262" s="37"/>
      <c r="R1262" s="37"/>
      <c r="S1262" s="37"/>
      <c r="T1262" s="37"/>
      <c r="U1262" s="37"/>
      <c r="V1262" s="37"/>
      <c r="W1262" s="37">
        <f t="shared" si="80"/>
        <v>5</v>
      </c>
      <c r="X1262" s="37"/>
      <c r="Y1262" s="57">
        <v>228.86</v>
      </c>
      <c r="Z1262" s="38">
        <f t="shared" si="79"/>
        <v>1187.7834000000003</v>
      </c>
      <c r="AA1262" s="37"/>
      <c r="AB1262" s="32" t="s">
        <v>84</v>
      </c>
      <c r="AC1262" s="37" t="s">
        <v>142</v>
      </c>
      <c r="AD1262" s="36" t="s">
        <v>120</v>
      </c>
      <c r="AE1262" s="37"/>
      <c r="AF1262" s="35" t="s">
        <v>1535</v>
      </c>
      <c r="AG1262" s="35" t="s">
        <v>1450</v>
      </c>
      <c r="AH1262" s="58" t="s">
        <v>1451</v>
      </c>
      <c r="AI1262" s="36" t="s">
        <v>1536</v>
      </c>
    </row>
    <row r="1263" spans="1:35" s="43" customFormat="1" ht="42.75" customHeight="1" x14ac:dyDescent="0.25">
      <c r="A1263" s="41" t="s">
        <v>1857</v>
      </c>
      <c r="B1263" s="54" t="s">
        <v>1902</v>
      </c>
      <c r="C1263" s="55" t="s">
        <v>1903</v>
      </c>
      <c r="D1263" s="37"/>
      <c r="E1263" s="61" t="s">
        <v>1904</v>
      </c>
      <c r="F1263" s="37"/>
      <c r="G1263" s="56" t="s">
        <v>1617</v>
      </c>
      <c r="H1263" s="56" t="s">
        <v>1618</v>
      </c>
      <c r="I1263" s="36" t="s">
        <v>384</v>
      </c>
      <c r="J1263" s="37"/>
      <c r="K1263" s="37"/>
      <c r="L1263" s="37">
        <v>5</v>
      </c>
      <c r="M1263" s="37"/>
      <c r="N1263" s="37"/>
      <c r="O1263" s="37"/>
      <c r="P1263" s="37"/>
      <c r="Q1263" s="37"/>
      <c r="R1263" s="37"/>
      <c r="S1263" s="37"/>
      <c r="T1263" s="37"/>
      <c r="U1263" s="37"/>
      <c r="V1263" s="37"/>
      <c r="W1263" s="37">
        <f t="shared" si="80"/>
        <v>5</v>
      </c>
      <c r="X1263" s="37"/>
      <c r="Y1263" s="57">
        <v>144.93</v>
      </c>
      <c r="Z1263" s="38">
        <f t="shared" si="79"/>
        <v>752.18670000000009</v>
      </c>
      <c r="AA1263" s="37"/>
      <c r="AB1263" s="32" t="s">
        <v>84</v>
      </c>
      <c r="AC1263" s="37" t="s">
        <v>142</v>
      </c>
      <c r="AD1263" s="36" t="s">
        <v>120</v>
      </c>
      <c r="AE1263" s="37"/>
      <c r="AF1263" s="35" t="s">
        <v>1535</v>
      </c>
      <c r="AG1263" s="35" t="s">
        <v>1450</v>
      </c>
      <c r="AH1263" s="58" t="s">
        <v>1451</v>
      </c>
      <c r="AI1263" s="36" t="s">
        <v>1536</v>
      </c>
    </row>
    <row r="1264" spans="1:35" s="43" customFormat="1" ht="42.75" customHeight="1" x14ac:dyDescent="0.25">
      <c r="A1264" s="41" t="s">
        <v>1857</v>
      </c>
      <c r="B1264" s="54" t="s">
        <v>1905</v>
      </c>
      <c r="C1264" s="55" t="s">
        <v>1906</v>
      </c>
      <c r="D1264" s="37"/>
      <c r="E1264" s="61" t="s">
        <v>1907</v>
      </c>
      <c r="F1264" s="37"/>
      <c r="G1264" s="56" t="s">
        <v>1617</v>
      </c>
      <c r="H1264" s="56" t="s">
        <v>1618</v>
      </c>
      <c r="I1264" s="36" t="s">
        <v>384</v>
      </c>
      <c r="J1264" s="37"/>
      <c r="K1264" s="37"/>
      <c r="L1264" s="37">
        <v>10</v>
      </c>
      <c r="M1264" s="37"/>
      <c r="N1264" s="37"/>
      <c r="O1264" s="37"/>
      <c r="P1264" s="37"/>
      <c r="Q1264" s="37"/>
      <c r="R1264" s="37"/>
      <c r="S1264" s="37"/>
      <c r="T1264" s="37"/>
      <c r="U1264" s="37"/>
      <c r="V1264" s="37"/>
      <c r="W1264" s="37">
        <f t="shared" si="80"/>
        <v>10</v>
      </c>
      <c r="X1264" s="37"/>
      <c r="Y1264" s="57">
        <v>51.82</v>
      </c>
      <c r="Z1264" s="38">
        <f t="shared" si="79"/>
        <v>537.89160000000004</v>
      </c>
      <c r="AA1264" s="37"/>
      <c r="AB1264" s="32" t="s">
        <v>84</v>
      </c>
      <c r="AC1264" s="37" t="s">
        <v>142</v>
      </c>
      <c r="AD1264" s="36" t="s">
        <v>120</v>
      </c>
      <c r="AE1264" s="37"/>
      <c r="AF1264" s="35" t="s">
        <v>1535</v>
      </c>
      <c r="AG1264" s="35" t="s">
        <v>1450</v>
      </c>
      <c r="AH1264" s="58" t="s">
        <v>1451</v>
      </c>
      <c r="AI1264" s="36" t="s">
        <v>1536</v>
      </c>
    </row>
    <row r="1265" spans="1:35" s="43" customFormat="1" ht="42.75" customHeight="1" x14ac:dyDescent="0.25">
      <c r="A1265" s="41" t="s">
        <v>1857</v>
      </c>
      <c r="B1265" s="54" t="s">
        <v>1908</v>
      </c>
      <c r="C1265" s="55" t="s">
        <v>1909</v>
      </c>
      <c r="D1265" s="37"/>
      <c r="E1265" s="61" t="s">
        <v>1907</v>
      </c>
      <c r="F1265" s="37"/>
      <c r="G1265" s="56" t="s">
        <v>1617</v>
      </c>
      <c r="H1265" s="56" t="s">
        <v>1618</v>
      </c>
      <c r="I1265" s="36" t="s">
        <v>384</v>
      </c>
      <c r="J1265" s="37"/>
      <c r="K1265" s="37"/>
      <c r="L1265" s="37">
        <v>20</v>
      </c>
      <c r="M1265" s="37"/>
      <c r="N1265" s="37"/>
      <c r="O1265" s="37"/>
      <c r="P1265" s="37"/>
      <c r="Q1265" s="37"/>
      <c r="R1265" s="37"/>
      <c r="S1265" s="37"/>
      <c r="T1265" s="37"/>
      <c r="U1265" s="37"/>
      <c r="V1265" s="37"/>
      <c r="W1265" s="37">
        <f t="shared" si="80"/>
        <v>20</v>
      </c>
      <c r="X1265" s="37"/>
      <c r="Y1265" s="57">
        <v>156.44</v>
      </c>
      <c r="Z1265" s="38">
        <f t="shared" si="79"/>
        <v>3247.6944000000003</v>
      </c>
      <c r="AA1265" s="37"/>
      <c r="AB1265" s="32" t="s">
        <v>84</v>
      </c>
      <c r="AC1265" s="37" t="s">
        <v>142</v>
      </c>
      <c r="AD1265" s="36" t="s">
        <v>120</v>
      </c>
      <c r="AE1265" s="37"/>
      <c r="AF1265" s="35" t="s">
        <v>1535</v>
      </c>
      <c r="AG1265" s="35" t="s">
        <v>1450</v>
      </c>
      <c r="AH1265" s="58" t="s">
        <v>1451</v>
      </c>
      <c r="AI1265" s="36" t="s">
        <v>1536</v>
      </c>
    </row>
    <row r="1266" spans="1:35" s="43" customFormat="1" ht="42.75" customHeight="1" x14ac:dyDescent="0.25">
      <c r="A1266" s="41" t="s">
        <v>1910</v>
      </c>
      <c r="B1266" s="54" t="s">
        <v>1911</v>
      </c>
      <c r="C1266" s="55" t="s">
        <v>248</v>
      </c>
      <c r="D1266" s="37"/>
      <c r="E1266" s="61" t="s">
        <v>1912</v>
      </c>
      <c r="F1266" s="37"/>
      <c r="G1266" s="56" t="s">
        <v>1598</v>
      </c>
      <c r="H1266" s="56" t="s">
        <v>119</v>
      </c>
      <c r="I1266" s="36" t="s">
        <v>384</v>
      </c>
      <c r="J1266" s="37"/>
      <c r="K1266" s="37"/>
      <c r="L1266" s="37">
        <v>3</v>
      </c>
      <c r="M1266" s="37"/>
      <c r="N1266" s="37"/>
      <c r="O1266" s="37"/>
      <c r="P1266" s="37"/>
      <c r="Q1266" s="37"/>
      <c r="R1266" s="37"/>
      <c r="S1266" s="37"/>
      <c r="T1266" s="37"/>
      <c r="U1266" s="37"/>
      <c r="V1266" s="37"/>
      <c r="W1266" s="37">
        <f t="shared" si="80"/>
        <v>3</v>
      </c>
      <c r="X1266" s="37"/>
      <c r="Y1266" s="57">
        <v>70.06</v>
      </c>
      <c r="Z1266" s="38">
        <f t="shared" si="79"/>
        <v>218.16684000000001</v>
      </c>
      <c r="AA1266" s="37"/>
      <c r="AB1266" s="32" t="s">
        <v>84</v>
      </c>
      <c r="AC1266" s="37" t="s">
        <v>142</v>
      </c>
      <c r="AD1266" s="36" t="s">
        <v>120</v>
      </c>
      <c r="AE1266" s="37"/>
      <c r="AF1266" s="35" t="s">
        <v>1535</v>
      </c>
      <c r="AG1266" s="35" t="s">
        <v>1450</v>
      </c>
      <c r="AH1266" s="58" t="s">
        <v>1451</v>
      </c>
      <c r="AI1266" s="36" t="s">
        <v>1536</v>
      </c>
    </row>
    <row r="1267" spans="1:35" s="43" customFormat="1" ht="42.75" customHeight="1" x14ac:dyDescent="0.25">
      <c r="A1267" s="41" t="s">
        <v>1910</v>
      </c>
      <c r="B1267" s="54" t="s">
        <v>1911</v>
      </c>
      <c r="C1267" s="55" t="s">
        <v>248</v>
      </c>
      <c r="D1267" s="37"/>
      <c r="E1267" s="61" t="s">
        <v>1913</v>
      </c>
      <c r="F1267" s="37"/>
      <c r="G1267" s="56" t="s">
        <v>1598</v>
      </c>
      <c r="H1267" s="56" t="s">
        <v>119</v>
      </c>
      <c r="I1267" s="36" t="s">
        <v>384</v>
      </c>
      <c r="J1267" s="37"/>
      <c r="K1267" s="37"/>
      <c r="L1267" s="37">
        <v>3</v>
      </c>
      <c r="M1267" s="37"/>
      <c r="N1267" s="37"/>
      <c r="O1267" s="37"/>
      <c r="P1267" s="37"/>
      <c r="Q1267" s="37"/>
      <c r="R1267" s="37"/>
      <c r="S1267" s="37"/>
      <c r="T1267" s="37"/>
      <c r="U1267" s="37"/>
      <c r="V1267" s="37"/>
      <c r="W1267" s="37">
        <f t="shared" si="80"/>
        <v>3</v>
      </c>
      <c r="X1267" s="37"/>
      <c r="Y1267" s="57">
        <v>21.48</v>
      </c>
      <c r="Z1267" s="38">
        <f t="shared" si="79"/>
        <v>66.888720000000006</v>
      </c>
      <c r="AA1267" s="37"/>
      <c r="AB1267" s="32" t="s">
        <v>84</v>
      </c>
      <c r="AC1267" s="37" t="s">
        <v>142</v>
      </c>
      <c r="AD1267" s="36" t="s">
        <v>120</v>
      </c>
      <c r="AE1267" s="37"/>
      <c r="AF1267" s="35" t="s">
        <v>1535</v>
      </c>
      <c r="AG1267" s="35" t="s">
        <v>1450</v>
      </c>
      <c r="AH1267" s="58" t="s">
        <v>1451</v>
      </c>
      <c r="AI1267" s="36" t="s">
        <v>1536</v>
      </c>
    </row>
    <row r="1268" spans="1:35" s="43" customFormat="1" ht="42.75" customHeight="1" x14ac:dyDescent="0.25">
      <c r="A1268" s="41" t="s">
        <v>1914</v>
      </c>
      <c r="B1268" s="54" t="s">
        <v>335</v>
      </c>
      <c r="C1268" s="55" t="s">
        <v>336</v>
      </c>
      <c r="D1268" s="37"/>
      <c r="E1268" s="61" t="s">
        <v>1915</v>
      </c>
      <c r="F1268" s="37"/>
      <c r="G1268" s="56" t="s">
        <v>1598</v>
      </c>
      <c r="H1268" s="56" t="s">
        <v>119</v>
      </c>
      <c r="I1268" s="36" t="s">
        <v>384</v>
      </c>
      <c r="J1268" s="37"/>
      <c r="K1268" s="37"/>
      <c r="L1268" s="37">
        <v>10</v>
      </c>
      <c r="M1268" s="37"/>
      <c r="N1268" s="37"/>
      <c r="O1268" s="37"/>
      <c r="P1268" s="37"/>
      <c r="Q1268" s="37"/>
      <c r="R1268" s="37"/>
      <c r="S1268" s="37"/>
      <c r="T1268" s="37"/>
      <c r="U1268" s="37"/>
      <c r="V1268" s="37"/>
      <c r="W1268" s="37">
        <f t="shared" si="80"/>
        <v>10</v>
      </c>
      <c r="X1268" s="37"/>
      <c r="Y1268" s="57">
        <v>11.5</v>
      </c>
      <c r="Z1268" s="38">
        <f t="shared" si="79"/>
        <v>119.37</v>
      </c>
      <c r="AA1268" s="37"/>
      <c r="AB1268" s="32" t="s">
        <v>84</v>
      </c>
      <c r="AC1268" s="37" t="s">
        <v>142</v>
      </c>
      <c r="AD1268" s="36" t="s">
        <v>120</v>
      </c>
      <c r="AE1268" s="37"/>
      <c r="AF1268" s="35" t="s">
        <v>1535</v>
      </c>
      <c r="AG1268" s="35" t="s">
        <v>1450</v>
      </c>
      <c r="AH1268" s="58" t="s">
        <v>1451</v>
      </c>
      <c r="AI1268" s="36" t="s">
        <v>1536</v>
      </c>
    </row>
    <row r="1269" spans="1:35" s="43" customFormat="1" ht="42.75" customHeight="1" x14ac:dyDescent="0.25">
      <c r="A1269" s="41" t="s">
        <v>1914</v>
      </c>
      <c r="B1269" s="54" t="s">
        <v>335</v>
      </c>
      <c r="C1269" s="55" t="s">
        <v>336</v>
      </c>
      <c r="D1269" s="37"/>
      <c r="E1269" s="61" t="s">
        <v>1916</v>
      </c>
      <c r="F1269" s="37"/>
      <c r="G1269" s="56" t="s">
        <v>1598</v>
      </c>
      <c r="H1269" s="56" t="s">
        <v>119</v>
      </c>
      <c r="I1269" s="36" t="s">
        <v>384</v>
      </c>
      <c r="J1269" s="37"/>
      <c r="K1269" s="37"/>
      <c r="L1269" s="37">
        <v>100</v>
      </c>
      <c r="M1269" s="37"/>
      <c r="N1269" s="37"/>
      <c r="O1269" s="37"/>
      <c r="P1269" s="37"/>
      <c r="Q1269" s="37"/>
      <c r="R1269" s="37"/>
      <c r="S1269" s="37"/>
      <c r="T1269" s="37"/>
      <c r="U1269" s="37"/>
      <c r="V1269" s="37"/>
      <c r="W1269" s="37">
        <f t="shared" si="80"/>
        <v>100</v>
      </c>
      <c r="X1269" s="37"/>
      <c r="Y1269" s="57">
        <v>66.400000000000006</v>
      </c>
      <c r="Z1269" s="38">
        <f t="shared" si="79"/>
        <v>6892.3200000000015</v>
      </c>
      <c r="AA1269" s="37"/>
      <c r="AB1269" s="32" t="s">
        <v>84</v>
      </c>
      <c r="AC1269" s="37" t="s">
        <v>142</v>
      </c>
      <c r="AD1269" s="36" t="s">
        <v>120</v>
      </c>
      <c r="AE1269" s="37"/>
      <c r="AF1269" s="35" t="s">
        <v>1535</v>
      </c>
      <c r="AG1269" s="35" t="s">
        <v>1450</v>
      </c>
      <c r="AH1269" s="58" t="s">
        <v>1451</v>
      </c>
      <c r="AI1269" s="36" t="s">
        <v>1536</v>
      </c>
    </row>
    <row r="1270" spans="1:35" s="43" customFormat="1" ht="42.75" customHeight="1" x14ac:dyDescent="0.25">
      <c r="A1270" s="41" t="s">
        <v>1917</v>
      </c>
      <c r="B1270" s="54" t="s">
        <v>320</v>
      </c>
      <c r="C1270" s="55" t="s">
        <v>321</v>
      </c>
      <c r="D1270" s="37"/>
      <c r="E1270" s="61" t="s">
        <v>1918</v>
      </c>
      <c r="F1270" s="37"/>
      <c r="G1270" s="56" t="s">
        <v>1598</v>
      </c>
      <c r="H1270" s="56" t="s">
        <v>119</v>
      </c>
      <c r="I1270" s="36" t="s">
        <v>384</v>
      </c>
      <c r="J1270" s="37"/>
      <c r="K1270" s="37"/>
      <c r="L1270" s="37">
        <v>1</v>
      </c>
      <c r="M1270" s="37"/>
      <c r="N1270" s="37"/>
      <c r="O1270" s="37"/>
      <c r="P1270" s="37"/>
      <c r="Q1270" s="37"/>
      <c r="R1270" s="37"/>
      <c r="S1270" s="37"/>
      <c r="T1270" s="37"/>
      <c r="U1270" s="37"/>
      <c r="V1270" s="37"/>
      <c r="W1270" s="37">
        <f t="shared" si="80"/>
        <v>1</v>
      </c>
      <c r="X1270" s="37"/>
      <c r="Y1270" s="57">
        <v>335.75</v>
      </c>
      <c r="Z1270" s="38">
        <f t="shared" si="79"/>
        <v>348.50850000000003</v>
      </c>
      <c r="AA1270" s="37"/>
      <c r="AB1270" s="32" t="s">
        <v>86</v>
      </c>
      <c r="AC1270" s="37" t="s">
        <v>142</v>
      </c>
      <c r="AD1270" s="36" t="s">
        <v>120</v>
      </c>
      <c r="AE1270" s="37"/>
      <c r="AF1270" s="35" t="s">
        <v>1535</v>
      </c>
      <c r="AG1270" s="35" t="s">
        <v>1450</v>
      </c>
      <c r="AH1270" s="58" t="s">
        <v>1451</v>
      </c>
      <c r="AI1270" s="36" t="s">
        <v>1536</v>
      </c>
    </row>
    <row r="1271" spans="1:35" s="43" customFormat="1" ht="42.75" customHeight="1" x14ac:dyDescent="0.25">
      <c r="A1271" s="41" t="s">
        <v>1919</v>
      </c>
      <c r="B1271" s="54" t="s">
        <v>279</v>
      </c>
      <c r="C1271" s="55" t="s">
        <v>325</v>
      </c>
      <c r="D1271" s="37"/>
      <c r="E1271" s="61" t="s">
        <v>1920</v>
      </c>
      <c r="F1271" s="37"/>
      <c r="G1271" s="56" t="s">
        <v>1598</v>
      </c>
      <c r="H1271" s="56" t="s">
        <v>119</v>
      </c>
      <c r="I1271" s="36" t="s">
        <v>384</v>
      </c>
      <c r="J1271" s="37"/>
      <c r="K1271" s="37"/>
      <c r="L1271" s="37">
        <v>5</v>
      </c>
      <c r="M1271" s="37"/>
      <c r="N1271" s="37"/>
      <c r="O1271" s="37"/>
      <c r="P1271" s="37"/>
      <c r="Q1271" s="37"/>
      <c r="R1271" s="37"/>
      <c r="S1271" s="37"/>
      <c r="T1271" s="37"/>
      <c r="U1271" s="37"/>
      <c r="V1271" s="37"/>
      <c r="W1271" s="37">
        <f t="shared" si="80"/>
        <v>5</v>
      </c>
      <c r="X1271" s="37"/>
      <c r="Y1271" s="57">
        <v>37.07</v>
      </c>
      <c r="Z1271" s="38">
        <f t="shared" si="79"/>
        <v>192.39330000000001</v>
      </c>
      <c r="AA1271" s="37"/>
      <c r="AB1271" s="32" t="s">
        <v>86</v>
      </c>
      <c r="AC1271" s="37" t="s">
        <v>1534</v>
      </c>
      <c r="AD1271" s="36" t="s">
        <v>120</v>
      </c>
      <c r="AE1271" s="37"/>
      <c r="AF1271" s="35" t="s">
        <v>1535</v>
      </c>
      <c r="AG1271" s="35" t="s">
        <v>1452</v>
      </c>
      <c r="AH1271" s="58" t="s">
        <v>1453</v>
      </c>
      <c r="AI1271" s="36" t="s">
        <v>1536</v>
      </c>
    </row>
    <row r="1272" spans="1:35" s="43" customFormat="1" ht="42.75" customHeight="1" x14ac:dyDescent="0.25">
      <c r="A1272" s="41" t="s">
        <v>1921</v>
      </c>
      <c r="B1272" s="54" t="s">
        <v>337</v>
      </c>
      <c r="C1272" s="55" t="s">
        <v>1540</v>
      </c>
      <c r="D1272" s="37"/>
      <c r="E1272" s="61" t="s">
        <v>1922</v>
      </c>
      <c r="F1272" s="37"/>
      <c r="G1272" s="56" t="s">
        <v>1598</v>
      </c>
      <c r="H1272" s="56" t="s">
        <v>119</v>
      </c>
      <c r="I1272" s="36" t="s">
        <v>384</v>
      </c>
      <c r="J1272" s="37"/>
      <c r="K1272" s="37"/>
      <c r="L1272" s="37">
        <v>27435.5</v>
      </c>
      <c r="M1272" s="37"/>
      <c r="N1272" s="37"/>
      <c r="O1272" s="37"/>
      <c r="P1272" s="37"/>
      <c r="Q1272" s="37"/>
      <c r="R1272" s="37"/>
      <c r="S1272" s="37">
        <v>27435.5</v>
      </c>
      <c r="T1272" s="37"/>
      <c r="U1272" s="37"/>
      <c r="V1272" s="37"/>
      <c r="W1272" s="37">
        <f t="shared" si="80"/>
        <v>54871</v>
      </c>
      <c r="X1272" s="37"/>
      <c r="Y1272" s="57">
        <f t="shared" ref="Y1272:Z1272" si="81">SUM(M1272:X1272)</f>
        <v>82306.5</v>
      </c>
      <c r="Z1272" s="38">
        <f t="shared" si="81"/>
        <v>164613</v>
      </c>
      <c r="AA1272" s="37"/>
      <c r="AB1272" s="32" t="s">
        <v>86</v>
      </c>
      <c r="AC1272" s="37" t="s">
        <v>1534</v>
      </c>
      <c r="AD1272" s="36" t="s">
        <v>120</v>
      </c>
      <c r="AE1272" s="37"/>
      <c r="AF1272" s="35" t="s">
        <v>1535</v>
      </c>
      <c r="AG1272" s="35" t="s">
        <v>1452</v>
      </c>
      <c r="AH1272" s="58" t="s">
        <v>1453</v>
      </c>
      <c r="AI1272" s="36" t="s">
        <v>1536</v>
      </c>
    </row>
    <row r="1273" spans="1:35" s="43" customFormat="1" ht="42.75" customHeight="1" x14ac:dyDescent="0.25">
      <c r="A1273" s="41" t="s">
        <v>1923</v>
      </c>
      <c r="B1273" s="54" t="s">
        <v>1924</v>
      </c>
      <c r="C1273" s="55" t="s">
        <v>334</v>
      </c>
      <c r="D1273" s="37"/>
      <c r="E1273" s="61" t="s">
        <v>1925</v>
      </c>
      <c r="F1273" s="37"/>
      <c r="G1273" s="56" t="s">
        <v>1598</v>
      </c>
      <c r="H1273" s="56" t="s">
        <v>119</v>
      </c>
      <c r="I1273" s="36" t="s">
        <v>384</v>
      </c>
      <c r="J1273" s="37"/>
      <c r="K1273" s="37"/>
      <c r="L1273" s="37">
        <v>47790</v>
      </c>
      <c r="M1273" s="37"/>
      <c r="N1273" s="37"/>
      <c r="O1273" s="37"/>
      <c r="P1273" s="37"/>
      <c r="Q1273" s="37"/>
      <c r="R1273" s="37"/>
      <c r="S1273" s="37"/>
      <c r="T1273" s="37"/>
      <c r="U1273" s="37"/>
      <c r="V1273" s="37"/>
      <c r="W1273" s="37">
        <v>67815.600000000006</v>
      </c>
      <c r="X1273" s="37"/>
      <c r="Y1273" s="57">
        <v>67815.600000000006</v>
      </c>
      <c r="Z1273" s="38">
        <v>67815.600000000006</v>
      </c>
      <c r="AA1273" s="37"/>
      <c r="AB1273" s="32" t="s">
        <v>78</v>
      </c>
      <c r="AC1273" s="37" t="s">
        <v>1534</v>
      </c>
      <c r="AD1273" s="36" t="s">
        <v>120</v>
      </c>
      <c r="AE1273" s="37"/>
      <c r="AF1273" s="35" t="s">
        <v>1535</v>
      </c>
      <c r="AG1273" s="35" t="s">
        <v>1452</v>
      </c>
      <c r="AH1273" s="58" t="s">
        <v>1453</v>
      </c>
      <c r="AI1273" s="36" t="s">
        <v>1536</v>
      </c>
    </row>
    <row r="1274" spans="1:35" s="43" customFormat="1" ht="42.75" customHeight="1" x14ac:dyDescent="0.25">
      <c r="A1274" s="41" t="s">
        <v>1926</v>
      </c>
      <c r="B1274" s="54" t="s">
        <v>1927</v>
      </c>
      <c r="C1274" s="55" t="s">
        <v>348</v>
      </c>
      <c r="D1274" s="37"/>
      <c r="E1274" s="61" t="s">
        <v>1928</v>
      </c>
      <c r="F1274" s="37"/>
      <c r="G1274" s="56" t="s">
        <v>1617</v>
      </c>
      <c r="H1274" s="56" t="s">
        <v>1929</v>
      </c>
      <c r="I1274" s="36" t="s">
        <v>384</v>
      </c>
      <c r="J1274" s="37"/>
      <c r="K1274" s="37"/>
      <c r="L1274" s="37"/>
      <c r="M1274" s="37"/>
      <c r="N1274" s="37"/>
      <c r="O1274" s="37">
        <v>26130.28</v>
      </c>
      <c r="P1274" s="37"/>
      <c r="Q1274" s="37"/>
      <c r="R1274" s="37"/>
      <c r="S1274" s="37"/>
      <c r="T1274" s="37"/>
      <c r="U1274" s="37"/>
      <c r="V1274" s="37"/>
      <c r="W1274" s="37">
        <f t="shared" si="80"/>
        <v>26130.28</v>
      </c>
      <c r="X1274" s="37"/>
      <c r="Y1274" s="57">
        <f t="shared" ref="Y1274:Z1275" si="82">SUM(M1274:X1274)</f>
        <v>52260.56</v>
      </c>
      <c r="Z1274" s="38">
        <f t="shared" si="82"/>
        <v>104521.12</v>
      </c>
      <c r="AA1274" s="37"/>
      <c r="AB1274" s="32" t="s">
        <v>82</v>
      </c>
      <c r="AC1274" s="37" t="s">
        <v>1534</v>
      </c>
      <c r="AD1274" s="36" t="s">
        <v>120</v>
      </c>
      <c r="AE1274" s="37"/>
      <c r="AF1274" s="35" t="s">
        <v>1535</v>
      </c>
      <c r="AG1274" s="35" t="s">
        <v>1452</v>
      </c>
      <c r="AH1274" s="58" t="s">
        <v>1453</v>
      </c>
      <c r="AI1274" s="36" t="s">
        <v>1536</v>
      </c>
    </row>
    <row r="1275" spans="1:35" s="43" customFormat="1" ht="42.75" customHeight="1" x14ac:dyDescent="0.25">
      <c r="A1275" s="41" t="s">
        <v>1926</v>
      </c>
      <c r="B1275" s="54" t="s">
        <v>1927</v>
      </c>
      <c r="C1275" s="55" t="s">
        <v>348</v>
      </c>
      <c r="D1275" s="37"/>
      <c r="E1275" s="61" t="s">
        <v>1930</v>
      </c>
      <c r="F1275" s="37"/>
      <c r="G1275" s="56" t="s">
        <v>1617</v>
      </c>
      <c r="H1275" s="56" t="s">
        <v>1929</v>
      </c>
      <c r="I1275" s="36" t="s">
        <v>384</v>
      </c>
      <c r="J1275" s="37"/>
      <c r="K1275" s="37"/>
      <c r="L1275" s="37"/>
      <c r="M1275" s="37"/>
      <c r="N1275" s="37"/>
      <c r="O1275" s="37">
        <v>6180</v>
      </c>
      <c r="P1275" s="37"/>
      <c r="Q1275" s="37"/>
      <c r="R1275" s="37"/>
      <c r="S1275" s="37"/>
      <c r="T1275" s="37"/>
      <c r="U1275" s="37"/>
      <c r="V1275" s="37"/>
      <c r="W1275" s="37">
        <f t="shared" si="80"/>
        <v>6180</v>
      </c>
      <c r="X1275" s="37"/>
      <c r="Y1275" s="57">
        <f t="shared" si="82"/>
        <v>12360</v>
      </c>
      <c r="Z1275" s="38">
        <f t="shared" si="82"/>
        <v>24720</v>
      </c>
      <c r="AA1275" s="37"/>
      <c r="AB1275" s="32" t="s">
        <v>82</v>
      </c>
      <c r="AC1275" s="37" t="s">
        <v>1534</v>
      </c>
      <c r="AD1275" s="36" t="s">
        <v>120</v>
      </c>
      <c r="AE1275" s="37"/>
      <c r="AF1275" s="35" t="s">
        <v>1535</v>
      </c>
      <c r="AG1275" s="35" t="s">
        <v>1452</v>
      </c>
      <c r="AH1275" s="58" t="s">
        <v>1453</v>
      </c>
      <c r="AI1275" s="36" t="s">
        <v>1536</v>
      </c>
    </row>
    <row r="1276" spans="1:35" s="43" customFormat="1" ht="42.75" customHeight="1" x14ac:dyDescent="0.25">
      <c r="A1276" s="41" t="s">
        <v>1926</v>
      </c>
      <c r="B1276" s="54" t="s">
        <v>1927</v>
      </c>
      <c r="C1276" s="55" t="s">
        <v>348</v>
      </c>
      <c r="D1276" s="37"/>
      <c r="E1276" s="61" t="s">
        <v>1931</v>
      </c>
      <c r="F1276" s="37"/>
      <c r="G1276" s="56" t="s">
        <v>1617</v>
      </c>
      <c r="H1276" s="56" t="s">
        <v>1929</v>
      </c>
      <c r="I1276" s="36" t="s">
        <v>384</v>
      </c>
      <c r="J1276" s="37"/>
      <c r="K1276" s="37"/>
      <c r="L1276" s="37">
        <v>17505.5</v>
      </c>
      <c r="M1276" s="37"/>
      <c r="N1276" s="37"/>
      <c r="O1276" s="37"/>
      <c r="P1276" s="37"/>
      <c r="Q1276" s="37"/>
      <c r="R1276" s="37"/>
      <c r="S1276" s="37">
        <v>17505.5</v>
      </c>
      <c r="T1276" s="37"/>
      <c r="U1276" s="37"/>
      <c r="V1276" s="37"/>
      <c r="W1276" s="37">
        <v>42013.2</v>
      </c>
      <c r="X1276" s="37"/>
      <c r="Y1276" s="57">
        <v>42013.2</v>
      </c>
      <c r="Z1276" s="38">
        <v>42013.2</v>
      </c>
      <c r="AA1276" s="37"/>
      <c r="AB1276" s="32" t="s">
        <v>82</v>
      </c>
      <c r="AC1276" s="37" t="s">
        <v>1534</v>
      </c>
      <c r="AD1276" s="36" t="s">
        <v>120</v>
      </c>
      <c r="AE1276" s="37"/>
      <c r="AF1276" s="35" t="s">
        <v>1535</v>
      </c>
      <c r="AG1276" s="35" t="s">
        <v>1452</v>
      </c>
      <c r="AH1276" s="58" t="s">
        <v>1453</v>
      </c>
      <c r="AI1276" s="36" t="s">
        <v>1536</v>
      </c>
    </row>
    <row r="1277" spans="1:35" s="43" customFormat="1" ht="42.75" customHeight="1" x14ac:dyDescent="0.25">
      <c r="A1277" s="41" t="s">
        <v>1926</v>
      </c>
      <c r="B1277" s="54" t="s">
        <v>1927</v>
      </c>
      <c r="C1277" s="55" t="s">
        <v>348</v>
      </c>
      <c r="D1277" s="37"/>
      <c r="E1277" s="61" t="s">
        <v>1932</v>
      </c>
      <c r="F1277" s="37"/>
      <c r="G1277" s="56" t="s">
        <v>1617</v>
      </c>
      <c r="H1277" s="56" t="s">
        <v>1618</v>
      </c>
      <c r="I1277" s="36" t="s">
        <v>384</v>
      </c>
      <c r="J1277" s="37"/>
      <c r="K1277" s="37"/>
      <c r="L1277" s="37">
        <v>50</v>
      </c>
      <c r="M1277" s="37"/>
      <c r="N1277" s="37"/>
      <c r="O1277" s="37"/>
      <c r="P1277" s="37"/>
      <c r="Q1277" s="37"/>
      <c r="R1277" s="37"/>
      <c r="S1277" s="37"/>
      <c r="T1277" s="37"/>
      <c r="U1277" s="37"/>
      <c r="V1277" s="37"/>
      <c r="W1277" s="37">
        <v>50</v>
      </c>
      <c r="X1277" s="37"/>
      <c r="Y1277" s="57">
        <v>133.33000000000001</v>
      </c>
      <c r="Z1277" s="38">
        <f>(Y1277*W1277)*1.038</f>
        <v>6919.8270000000011</v>
      </c>
      <c r="AA1277" s="37"/>
      <c r="AB1277" s="32" t="s">
        <v>82</v>
      </c>
      <c r="AC1277" s="37" t="s">
        <v>142</v>
      </c>
      <c r="AD1277" s="36" t="s">
        <v>120</v>
      </c>
      <c r="AE1277" s="37"/>
      <c r="AF1277" s="35" t="s">
        <v>1535</v>
      </c>
      <c r="AG1277" s="35" t="s">
        <v>1454</v>
      </c>
      <c r="AH1277" s="58" t="s">
        <v>1455</v>
      </c>
      <c r="AI1277" s="36" t="s">
        <v>1536</v>
      </c>
    </row>
    <row r="1278" spans="1:35" s="43" customFormat="1" ht="42.75" customHeight="1" x14ac:dyDescent="0.25">
      <c r="A1278" s="41" t="s">
        <v>1926</v>
      </c>
      <c r="B1278" s="54" t="s">
        <v>1927</v>
      </c>
      <c r="C1278" s="55" t="s">
        <v>348</v>
      </c>
      <c r="D1278" s="37"/>
      <c r="E1278" s="61" t="s">
        <v>1933</v>
      </c>
      <c r="F1278" s="37"/>
      <c r="G1278" s="56" t="s">
        <v>1617</v>
      </c>
      <c r="H1278" s="56" t="s">
        <v>1618</v>
      </c>
      <c r="I1278" s="36" t="s">
        <v>384</v>
      </c>
      <c r="J1278" s="37"/>
      <c r="K1278" s="37"/>
      <c r="L1278" s="37">
        <v>150</v>
      </c>
      <c r="M1278" s="37"/>
      <c r="N1278" s="37"/>
      <c r="O1278" s="37"/>
      <c r="P1278" s="37"/>
      <c r="Q1278" s="37"/>
      <c r="R1278" s="37"/>
      <c r="S1278" s="37"/>
      <c r="T1278" s="37"/>
      <c r="U1278" s="37"/>
      <c r="V1278" s="37"/>
      <c r="W1278" s="37">
        <v>150</v>
      </c>
      <c r="X1278" s="37"/>
      <c r="Y1278" s="57">
        <v>8.31</v>
      </c>
      <c r="Z1278" s="38">
        <f>(Y1278*W1278)*1.038</f>
        <v>1293.867</v>
      </c>
      <c r="AA1278" s="37"/>
      <c r="AB1278" s="32" t="s">
        <v>82</v>
      </c>
      <c r="AC1278" s="37" t="s">
        <v>142</v>
      </c>
      <c r="AD1278" s="36" t="s">
        <v>120</v>
      </c>
      <c r="AE1278" s="37"/>
      <c r="AF1278" s="35" t="s">
        <v>1535</v>
      </c>
      <c r="AG1278" s="35" t="s">
        <v>1454</v>
      </c>
      <c r="AH1278" s="58" t="s">
        <v>1455</v>
      </c>
      <c r="AI1278" s="36" t="s">
        <v>1536</v>
      </c>
    </row>
    <row r="1279" spans="1:35" s="43" customFormat="1" ht="42.75" customHeight="1" x14ac:dyDescent="0.25">
      <c r="A1279" s="41" t="s">
        <v>1926</v>
      </c>
      <c r="B1279" s="54" t="s">
        <v>1927</v>
      </c>
      <c r="C1279" s="55" t="s">
        <v>348</v>
      </c>
      <c r="D1279" s="37"/>
      <c r="E1279" s="61" t="s">
        <v>1934</v>
      </c>
      <c r="F1279" s="37"/>
      <c r="G1279" s="56" t="s">
        <v>1617</v>
      </c>
      <c r="H1279" s="56" t="s">
        <v>1935</v>
      </c>
      <c r="I1279" s="36" t="s">
        <v>384</v>
      </c>
      <c r="J1279" s="37"/>
      <c r="K1279" s="37"/>
      <c r="L1279" s="37">
        <v>48363.53</v>
      </c>
      <c r="M1279" s="37"/>
      <c r="N1279" s="37"/>
      <c r="O1279" s="37"/>
      <c r="P1279" s="37"/>
      <c r="Q1279" s="37"/>
      <c r="R1279" s="37"/>
      <c r="S1279" s="37"/>
      <c r="T1279" s="37"/>
      <c r="U1279" s="37"/>
      <c r="V1279" s="37"/>
      <c r="W1279" s="37">
        <v>48363.53</v>
      </c>
      <c r="X1279" s="37"/>
      <c r="Y1279" s="57">
        <v>48363.53</v>
      </c>
      <c r="Z1279" s="38">
        <v>48363.53</v>
      </c>
      <c r="AA1279" s="37"/>
      <c r="AB1279" s="32" t="s">
        <v>82</v>
      </c>
      <c r="AC1279" s="37" t="s">
        <v>1935</v>
      </c>
      <c r="AD1279" s="36" t="s">
        <v>120</v>
      </c>
      <c r="AE1279" s="37"/>
      <c r="AF1279" s="35" t="s">
        <v>1535</v>
      </c>
      <c r="AG1279" s="35" t="s">
        <v>1454</v>
      </c>
      <c r="AH1279" s="58" t="s">
        <v>1455</v>
      </c>
      <c r="AI1279" s="36" t="s">
        <v>1536</v>
      </c>
    </row>
    <row r="1280" spans="1:35" s="43" customFormat="1" ht="42.75" customHeight="1" x14ac:dyDescent="0.25">
      <c r="A1280" s="41" t="s">
        <v>1926</v>
      </c>
      <c r="B1280" s="54" t="s">
        <v>1927</v>
      </c>
      <c r="C1280" s="55" t="s">
        <v>348</v>
      </c>
      <c r="D1280" s="37"/>
      <c r="E1280" s="61" t="s">
        <v>1936</v>
      </c>
      <c r="F1280" s="37"/>
      <c r="G1280" s="56" t="s">
        <v>1617</v>
      </c>
      <c r="H1280" s="56" t="s">
        <v>1935</v>
      </c>
      <c r="I1280" s="36" t="s">
        <v>384</v>
      </c>
      <c r="J1280" s="37"/>
      <c r="K1280" s="37"/>
      <c r="L1280" s="37">
        <v>40828</v>
      </c>
      <c r="M1280" s="37"/>
      <c r="N1280" s="37"/>
      <c r="O1280" s="37"/>
      <c r="P1280" s="37"/>
      <c r="Q1280" s="37"/>
      <c r="R1280" s="37"/>
      <c r="S1280" s="37"/>
      <c r="T1280" s="37"/>
      <c r="U1280" s="37"/>
      <c r="V1280" s="37"/>
      <c r="W1280" s="37">
        <v>40828</v>
      </c>
      <c r="X1280" s="37"/>
      <c r="Y1280" s="57">
        <v>40828</v>
      </c>
      <c r="Z1280" s="38">
        <v>40828</v>
      </c>
      <c r="AA1280" s="37"/>
      <c r="AB1280" s="32" t="s">
        <v>82</v>
      </c>
      <c r="AC1280" s="37" t="s">
        <v>1935</v>
      </c>
      <c r="AD1280" s="36" t="s">
        <v>120</v>
      </c>
      <c r="AE1280" s="37"/>
      <c r="AF1280" s="35" t="s">
        <v>1535</v>
      </c>
      <c r="AG1280" s="35" t="s">
        <v>1454</v>
      </c>
      <c r="AH1280" s="58" t="s">
        <v>1455</v>
      </c>
      <c r="AI1280" s="36" t="s">
        <v>1536</v>
      </c>
    </row>
    <row r="1281" spans="1:35" s="43" customFormat="1" ht="42.75" customHeight="1" x14ac:dyDescent="0.25">
      <c r="A1281" s="41" t="s">
        <v>1926</v>
      </c>
      <c r="B1281" s="54" t="s">
        <v>1927</v>
      </c>
      <c r="C1281" s="55" t="s">
        <v>348</v>
      </c>
      <c r="D1281" s="37"/>
      <c r="E1281" s="61" t="s">
        <v>1937</v>
      </c>
      <c r="F1281" s="37"/>
      <c r="G1281" s="56" t="s">
        <v>1617</v>
      </c>
      <c r="H1281" s="56" t="s">
        <v>1935</v>
      </c>
      <c r="I1281" s="36" t="s">
        <v>384</v>
      </c>
      <c r="J1281" s="37"/>
      <c r="K1281" s="37"/>
      <c r="L1281" s="37">
        <v>46559.49</v>
      </c>
      <c r="M1281" s="37"/>
      <c r="N1281" s="37"/>
      <c r="O1281" s="37"/>
      <c r="P1281" s="37"/>
      <c r="Q1281" s="37"/>
      <c r="R1281" s="37"/>
      <c r="S1281" s="37"/>
      <c r="T1281" s="37"/>
      <c r="U1281" s="37"/>
      <c r="V1281" s="37"/>
      <c r="W1281" s="37">
        <v>46559.49</v>
      </c>
      <c r="X1281" s="37"/>
      <c r="Y1281" s="57">
        <v>46559.49</v>
      </c>
      <c r="Z1281" s="38">
        <v>46559.49</v>
      </c>
      <c r="AA1281" s="37"/>
      <c r="AB1281" s="32" t="s">
        <v>82</v>
      </c>
      <c r="AC1281" s="37" t="s">
        <v>1935</v>
      </c>
      <c r="AD1281" s="36" t="s">
        <v>120</v>
      </c>
      <c r="AE1281" s="37"/>
      <c r="AF1281" s="35" t="s">
        <v>1535</v>
      </c>
      <c r="AG1281" s="35" t="s">
        <v>1454</v>
      </c>
      <c r="AH1281" s="58" t="s">
        <v>1455</v>
      </c>
      <c r="AI1281" s="36" t="s">
        <v>1536</v>
      </c>
    </row>
    <row r="1282" spans="1:35" s="43" customFormat="1" ht="42.75" customHeight="1" x14ac:dyDescent="0.25">
      <c r="A1282" s="41" t="s">
        <v>1926</v>
      </c>
      <c r="B1282" s="54" t="s">
        <v>1927</v>
      </c>
      <c r="C1282" s="55" t="s">
        <v>348</v>
      </c>
      <c r="D1282" s="37"/>
      <c r="E1282" s="61" t="s">
        <v>1938</v>
      </c>
      <c r="F1282" s="37"/>
      <c r="G1282" s="56" t="s">
        <v>1617</v>
      </c>
      <c r="H1282" s="56" t="s">
        <v>1935</v>
      </c>
      <c r="I1282" s="36" t="s">
        <v>384</v>
      </c>
      <c r="J1282" s="37"/>
      <c r="K1282" s="37">
        <v>4555.66</v>
      </c>
      <c r="L1282" s="37">
        <v>4555.66</v>
      </c>
      <c r="M1282" s="37">
        <v>4555.66</v>
      </c>
      <c r="N1282" s="37">
        <v>4555.66</v>
      </c>
      <c r="O1282" s="37">
        <v>4555.66</v>
      </c>
      <c r="P1282" s="37">
        <v>4555.66</v>
      </c>
      <c r="Q1282" s="37">
        <v>4555.66</v>
      </c>
      <c r="R1282" s="37">
        <v>4555.66</v>
      </c>
      <c r="S1282" s="37">
        <v>4555.66</v>
      </c>
      <c r="T1282" s="37">
        <v>4555.66</v>
      </c>
      <c r="U1282" s="37">
        <v>4555.66</v>
      </c>
      <c r="V1282" s="37">
        <v>4555.66</v>
      </c>
      <c r="W1282" s="37">
        <f>SUM(K1282:V1282)</f>
        <v>54667.920000000013</v>
      </c>
      <c r="X1282" s="37"/>
      <c r="Y1282" s="57">
        <f t="shared" ref="Y1282:Z1282" si="83">SUM(M1282:X1282)</f>
        <v>100224.52000000002</v>
      </c>
      <c r="Z1282" s="38">
        <f t="shared" si="83"/>
        <v>195893.38000000003</v>
      </c>
      <c r="AA1282" s="37"/>
      <c r="AB1282" s="32" t="s">
        <v>82</v>
      </c>
      <c r="AC1282" s="37" t="s">
        <v>1534</v>
      </c>
      <c r="AD1282" s="36" t="s">
        <v>120</v>
      </c>
      <c r="AE1282" s="37"/>
      <c r="AF1282" s="35" t="s">
        <v>1535</v>
      </c>
      <c r="AG1282" s="35" t="s">
        <v>1456</v>
      </c>
      <c r="AH1282" s="58" t="s">
        <v>1939</v>
      </c>
      <c r="AI1282" s="36" t="s">
        <v>1536</v>
      </c>
    </row>
    <row r="1283" spans="1:35" s="43" customFormat="1" ht="42.75" customHeight="1" x14ac:dyDescent="0.25">
      <c r="A1283" s="41" t="s">
        <v>1940</v>
      </c>
      <c r="B1283" s="54" t="s">
        <v>1941</v>
      </c>
      <c r="C1283" s="55" t="s">
        <v>1942</v>
      </c>
      <c r="D1283" s="37"/>
      <c r="E1283" s="61" t="s">
        <v>1943</v>
      </c>
      <c r="F1283" s="37"/>
      <c r="G1283" s="56" t="s">
        <v>1598</v>
      </c>
      <c r="H1283" s="56" t="s">
        <v>1472</v>
      </c>
      <c r="I1283" s="36" t="s">
        <v>384</v>
      </c>
      <c r="J1283" s="37"/>
      <c r="K1283" s="37">
        <v>67.875</v>
      </c>
      <c r="L1283" s="37">
        <v>67.875</v>
      </c>
      <c r="M1283" s="37">
        <v>67.875</v>
      </c>
      <c r="N1283" s="37">
        <v>67.875</v>
      </c>
      <c r="O1283" s="37">
        <v>67.875</v>
      </c>
      <c r="P1283" s="37">
        <v>67.875</v>
      </c>
      <c r="Q1283" s="37">
        <v>67.875</v>
      </c>
      <c r="R1283" s="37">
        <v>67.875</v>
      </c>
      <c r="S1283" s="37">
        <v>67.875</v>
      </c>
      <c r="T1283" s="37">
        <v>67.875</v>
      </c>
      <c r="U1283" s="37">
        <v>67.875</v>
      </c>
      <c r="V1283" s="37">
        <v>67.875</v>
      </c>
      <c r="W1283" s="37">
        <f>SUM(K1283:V1283)</f>
        <v>814.5</v>
      </c>
      <c r="X1283" s="37"/>
      <c r="Y1283" s="57">
        <v>19</v>
      </c>
      <c r="Z1283" s="38">
        <f>W1283*Y1283</f>
        <v>15475.5</v>
      </c>
      <c r="AA1283" s="37"/>
      <c r="AB1283" s="32" t="s">
        <v>86</v>
      </c>
      <c r="AC1283" s="37" t="s">
        <v>142</v>
      </c>
      <c r="AD1283" s="36" t="s">
        <v>120</v>
      </c>
      <c r="AE1283" s="37"/>
      <c r="AF1283" s="35" t="s">
        <v>1535</v>
      </c>
      <c r="AG1283" s="35" t="s">
        <v>1458</v>
      </c>
      <c r="AH1283" s="58" t="s">
        <v>1459</v>
      </c>
      <c r="AI1283" s="36" t="s">
        <v>1536</v>
      </c>
    </row>
    <row r="1284" spans="1:35" s="43" customFormat="1" ht="42.75" customHeight="1" x14ac:dyDescent="0.25">
      <c r="A1284" s="41" t="s">
        <v>1940</v>
      </c>
      <c r="B1284" s="54" t="s">
        <v>1941</v>
      </c>
      <c r="C1284" s="55" t="s">
        <v>1942</v>
      </c>
      <c r="D1284" s="37"/>
      <c r="E1284" s="61" t="s">
        <v>1944</v>
      </c>
      <c r="F1284" s="37"/>
      <c r="G1284" s="56" t="s">
        <v>1598</v>
      </c>
      <c r="H1284" s="56" t="s">
        <v>1472</v>
      </c>
      <c r="I1284" s="36" t="s">
        <v>384</v>
      </c>
      <c r="J1284" s="37"/>
      <c r="K1284" s="37">
        <v>105.916</v>
      </c>
      <c r="L1284" s="37">
        <v>105.916</v>
      </c>
      <c r="M1284" s="37">
        <v>105.916</v>
      </c>
      <c r="N1284" s="37">
        <v>105.916</v>
      </c>
      <c r="O1284" s="37">
        <v>105.916</v>
      </c>
      <c r="P1284" s="37">
        <v>105.916</v>
      </c>
      <c r="Q1284" s="37">
        <v>105.916</v>
      </c>
      <c r="R1284" s="37">
        <v>105.916</v>
      </c>
      <c r="S1284" s="37">
        <v>105.916</v>
      </c>
      <c r="T1284" s="37">
        <v>105.916</v>
      </c>
      <c r="U1284" s="37">
        <v>105.916</v>
      </c>
      <c r="V1284" s="37">
        <v>105.916</v>
      </c>
      <c r="W1284" s="37">
        <f t="shared" ref="W1284:W1288" si="84">SUM(K1284:V1284)</f>
        <v>1270.9919999999995</v>
      </c>
      <c r="X1284" s="37"/>
      <c r="Y1284" s="57">
        <v>13</v>
      </c>
      <c r="Z1284" s="38">
        <f t="shared" ref="Z1284:Z1286" si="85">W1284*Y1284</f>
        <v>16522.895999999993</v>
      </c>
      <c r="AA1284" s="37"/>
      <c r="AB1284" s="32" t="s">
        <v>86</v>
      </c>
      <c r="AC1284" s="37" t="s">
        <v>142</v>
      </c>
      <c r="AD1284" s="36" t="s">
        <v>120</v>
      </c>
      <c r="AE1284" s="37"/>
      <c r="AF1284" s="35" t="s">
        <v>1535</v>
      </c>
      <c r="AG1284" s="35" t="s">
        <v>1458</v>
      </c>
      <c r="AH1284" s="58" t="s">
        <v>1459</v>
      </c>
      <c r="AI1284" s="36" t="s">
        <v>1536</v>
      </c>
    </row>
    <row r="1285" spans="1:35" s="43" customFormat="1" ht="42.75" customHeight="1" x14ac:dyDescent="0.25">
      <c r="A1285" s="41" t="s">
        <v>1940</v>
      </c>
      <c r="B1285" s="54" t="s">
        <v>1941</v>
      </c>
      <c r="C1285" s="55" t="s">
        <v>1942</v>
      </c>
      <c r="D1285" s="37"/>
      <c r="E1285" s="61" t="s">
        <v>1945</v>
      </c>
      <c r="F1285" s="37"/>
      <c r="G1285" s="56" t="s">
        <v>1598</v>
      </c>
      <c r="H1285" s="56" t="s">
        <v>1472</v>
      </c>
      <c r="I1285" s="36" t="s">
        <v>384</v>
      </c>
      <c r="J1285" s="37"/>
      <c r="K1285" s="37">
        <v>172.65</v>
      </c>
      <c r="L1285" s="37">
        <v>172.65</v>
      </c>
      <c r="M1285" s="37">
        <v>172.65</v>
      </c>
      <c r="N1285" s="37">
        <v>172.65</v>
      </c>
      <c r="O1285" s="37">
        <v>172.65</v>
      </c>
      <c r="P1285" s="37">
        <v>172.65</v>
      </c>
      <c r="Q1285" s="37">
        <v>172.65</v>
      </c>
      <c r="R1285" s="37">
        <v>172.65</v>
      </c>
      <c r="S1285" s="37">
        <v>172.65</v>
      </c>
      <c r="T1285" s="37">
        <v>172.65</v>
      </c>
      <c r="U1285" s="37">
        <v>172.65</v>
      </c>
      <c r="V1285" s="37">
        <v>172.65</v>
      </c>
      <c r="W1285" s="37">
        <f t="shared" si="84"/>
        <v>2071.8000000000006</v>
      </c>
      <c r="X1285" s="37"/>
      <c r="Y1285" s="57">
        <v>23</v>
      </c>
      <c r="Z1285" s="38">
        <f t="shared" si="85"/>
        <v>47651.400000000016</v>
      </c>
      <c r="AA1285" s="37"/>
      <c r="AB1285" s="32" t="s">
        <v>86</v>
      </c>
      <c r="AC1285" s="37" t="s">
        <v>142</v>
      </c>
      <c r="AD1285" s="36" t="s">
        <v>120</v>
      </c>
      <c r="AE1285" s="37"/>
      <c r="AF1285" s="35" t="s">
        <v>1535</v>
      </c>
      <c r="AG1285" s="35" t="s">
        <v>1458</v>
      </c>
      <c r="AH1285" s="58" t="s">
        <v>1459</v>
      </c>
      <c r="AI1285" s="36" t="s">
        <v>1536</v>
      </c>
    </row>
    <row r="1286" spans="1:35" s="43" customFormat="1" ht="42.75" customHeight="1" x14ac:dyDescent="0.25">
      <c r="A1286" s="41" t="s">
        <v>1946</v>
      </c>
      <c r="B1286" s="54" t="s">
        <v>1947</v>
      </c>
      <c r="C1286" s="55" t="s">
        <v>1948</v>
      </c>
      <c r="D1286" s="37"/>
      <c r="E1286" s="61" t="s">
        <v>1949</v>
      </c>
      <c r="F1286" s="37"/>
      <c r="G1286" s="56" t="s">
        <v>1598</v>
      </c>
      <c r="H1286" s="56" t="s">
        <v>1472</v>
      </c>
      <c r="I1286" s="36" t="s">
        <v>384</v>
      </c>
      <c r="J1286" s="37"/>
      <c r="K1286" s="37">
        <v>75.75</v>
      </c>
      <c r="L1286" s="37">
        <v>75.75</v>
      </c>
      <c r="M1286" s="37">
        <v>75.75</v>
      </c>
      <c r="N1286" s="37">
        <v>75.75</v>
      </c>
      <c r="O1286" s="37">
        <v>75.75</v>
      </c>
      <c r="P1286" s="37">
        <v>75.75</v>
      </c>
      <c r="Q1286" s="37">
        <v>75.75</v>
      </c>
      <c r="R1286" s="37">
        <v>75.75</v>
      </c>
      <c r="S1286" s="37">
        <v>75.75</v>
      </c>
      <c r="T1286" s="37">
        <v>75.75</v>
      </c>
      <c r="U1286" s="37">
        <v>75.75</v>
      </c>
      <c r="V1286" s="37">
        <v>75.75</v>
      </c>
      <c r="W1286" s="37">
        <f t="shared" si="84"/>
        <v>909</v>
      </c>
      <c r="X1286" s="37"/>
      <c r="Y1286" s="57">
        <v>22</v>
      </c>
      <c r="Z1286" s="38">
        <f t="shared" si="85"/>
        <v>19998</v>
      </c>
      <c r="AA1286" s="37"/>
      <c r="AB1286" s="32" t="s">
        <v>86</v>
      </c>
      <c r="AC1286" s="37" t="s">
        <v>142</v>
      </c>
      <c r="AD1286" s="36" t="s">
        <v>120</v>
      </c>
      <c r="AE1286" s="37"/>
      <c r="AF1286" s="35" t="s">
        <v>1535</v>
      </c>
      <c r="AG1286" s="35" t="s">
        <v>1458</v>
      </c>
      <c r="AH1286" s="58" t="s">
        <v>1459</v>
      </c>
      <c r="AI1286" s="36" t="s">
        <v>1536</v>
      </c>
    </row>
    <row r="1287" spans="1:35" s="43" customFormat="1" ht="42.75" customHeight="1" x14ac:dyDescent="0.25">
      <c r="A1287" s="41" t="s">
        <v>1950</v>
      </c>
      <c r="B1287" s="54" t="s">
        <v>1473</v>
      </c>
      <c r="C1287" s="55" t="s">
        <v>1474</v>
      </c>
      <c r="D1287" s="37"/>
      <c r="E1287" s="61" t="s">
        <v>1951</v>
      </c>
      <c r="F1287" s="37"/>
      <c r="G1287" s="56" t="s">
        <v>1598</v>
      </c>
      <c r="H1287" s="56" t="s">
        <v>119</v>
      </c>
      <c r="I1287" s="36" t="s">
        <v>384</v>
      </c>
      <c r="J1287" s="37"/>
      <c r="K1287" s="37">
        <v>2999.82</v>
      </c>
      <c r="L1287" s="37">
        <v>2999.82</v>
      </c>
      <c r="M1287" s="37">
        <v>2999.82</v>
      </c>
      <c r="N1287" s="37">
        <v>2999.82</v>
      </c>
      <c r="O1287" s="37">
        <v>2999.82</v>
      </c>
      <c r="P1287" s="37">
        <v>2999.82</v>
      </c>
      <c r="Q1287" s="37">
        <v>2999.82</v>
      </c>
      <c r="R1287" s="37">
        <v>2999.82</v>
      </c>
      <c r="S1287" s="37">
        <v>2999.82</v>
      </c>
      <c r="T1287" s="37">
        <v>2999.82</v>
      </c>
      <c r="U1287" s="37">
        <v>2999.82</v>
      </c>
      <c r="V1287" s="37">
        <v>2999.82</v>
      </c>
      <c r="W1287" s="37">
        <f t="shared" si="84"/>
        <v>35997.840000000004</v>
      </c>
      <c r="X1287" s="37"/>
      <c r="Y1287" s="57">
        <v>35997.800000000003</v>
      </c>
      <c r="Z1287" s="38">
        <v>35997.800000000003</v>
      </c>
      <c r="AA1287" s="37"/>
      <c r="AB1287" s="32" t="s">
        <v>86</v>
      </c>
      <c r="AC1287" s="37" t="s">
        <v>1534</v>
      </c>
      <c r="AD1287" s="36" t="s">
        <v>120</v>
      </c>
      <c r="AE1287" s="37"/>
      <c r="AF1287" s="35" t="s">
        <v>1535</v>
      </c>
      <c r="AG1287" s="35" t="s">
        <v>1461</v>
      </c>
      <c r="AH1287" s="58" t="s">
        <v>1462</v>
      </c>
      <c r="AI1287" s="36" t="s">
        <v>1536</v>
      </c>
    </row>
    <row r="1288" spans="1:35" s="43" customFormat="1" ht="42.75" customHeight="1" x14ac:dyDescent="0.25">
      <c r="A1288" s="41" t="s">
        <v>1952</v>
      </c>
      <c r="B1288" s="54" t="s">
        <v>1478</v>
      </c>
      <c r="C1288" s="55" t="s">
        <v>248</v>
      </c>
      <c r="D1288" s="37"/>
      <c r="E1288" s="61" t="s">
        <v>1953</v>
      </c>
      <c r="F1288" s="37"/>
      <c r="G1288" s="56" t="s">
        <v>1598</v>
      </c>
      <c r="H1288" s="56" t="s">
        <v>119</v>
      </c>
      <c r="I1288" s="36" t="s">
        <v>384</v>
      </c>
      <c r="J1288" s="37"/>
      <c r="K1288" s="37">
        <v>9706.2420000000002</v>
      </c>
      <c r="L1288" s="37"/>
      <c r="M1288" s="37"/>
      <c r="N1288" s="37"/>
      <c r="O1288" s="37"/>
      <c r="P1288" s="37">
        <v>9706.2420000000002</v>
      </c>
      <c r="Q1288" s="37">
        <v>9706.2420000000002</v>
      </c>
      <c r="R1288" s="37">
        <v>9706.2420000000002</v>
      </c>
      <c r="S1288" s="37">
        <v>9706.2420000000002</v>
      </c>
      <c r="T1288" s="37"/>
      <c r="U1288" s="37"/>
      <c r="V1288" s="37"/>
      <c r="W1288" s="37">
        <f t="shared" si="84"/>
        <v>48531.21</v>
      </c>
      <c r="X1288" s="37"/>
      <c r="Y1288" s="57">
        <v>48531.199999999997</v>
      </c>
      <c r="Z1288" s="38">
        <v>48531.199999999997</v>
      </c>
      <c r="AA1288" s="37"/>
      <c r="AB1288" s="32" t="s">
        <v>86</v>
      </c>
      <c r="AC1288" s="37" t="s">
        <v>1534</v>
      </c>
      <c r="AD1288" s="36" t="s">
        <v>120</v>
      </c>
      <c r="AE1288" s="37"/>
      <c r="AF1288" s="35" t="s">
        <v>1535</v>
      </c>
      <c r="AG1288" s="35" t="s">
        <v>1463</v>
      </c>
      <c r="AH1288" s="58" t="s">
        <v>1954</v>
      </c>
      <c r="AI1288" s="36" t="s">
        <v>1536</v>
      </c>
    </row>
    <row r="1289" spans="1:35" s="43" customFormat="1" ht="42.75" customHeight="1" x14ac:dyDescent="0.25">
      <c r="A1289" s="41" t="s">
        <v>1955</v>
      </c>
      <c r="B1289" s="54" t="s">
        <v>1478</v>
      </c>
      <c r="C1289" s="55" t="s">
        <v>248</v>
      </c>
      <c r="D1289" s="37"/>
      <c r="E1289" s="61" t="s">
        <v>1956</v>
      </c>
      <c r="F1289" s="37"/>
      <c r="G1289" s="56" t="s">
        <v>1598</v>
      </c>
      <c r="H1289" s="56" t="s">
        <v>1467</v>
      </c>
      <c r="I1289" s="36" t="s">
        <v>384</v>
      </c>
      <c r="J1289" s="37"/>
      <c r="K1289" s="37">
        <v>1</v>
      </c>
      <c r="L1289" s="37"/>
      <c r="M1289" s="37"/>
      <c r="N1289" s="37"/>
      <c r="O1289" s="37"/>
      <c r="P1289" s="37"/>
      <c r="Q1289" s="37"/>
      <c r="R1289" s="37"/>
      <c r="S1289" s="37"/>
      <c r="T1289" s="37"/>
      <c r="U1289" s="37"/>
      <c r="V1289" s="37"/>
      <c r="W1289" s="37">
        <v>1</v>
      </c>
      <c r="X1289" s="37"/>
      <c r="Y1289" s="57">
        <v>9700</v>
      </c>
      <c r="Z1289" s="38">
        <f>Y1289*W1289</f>
        <v>9700</v>
      </c>
      <c r="AA1289" s="37"/>
      <c r="AB1289" s="32" t="s">
        <v>82</v>
      </c>
      <c r="AC1289" s="37" t="s">
        <v>1534</v>
      </c>
      <c r="AD1289" s="36" t="s">
        <v>120</v>
      </c>
      <c r="AE1289" s="37"/>
      <c r="AF1289" s="35" t="s">
        <v>1535</v>
      </c>
      <c r="AG1289" s="35" t="s">
        <v>1465</v>
      </c>
      <c r="AH1289" s="58" t="s">
        <v>1466</v>
      </c>
      <c r="AI1289" s="36" t="s">
        <v>1536</v>
      </c>
    </row>
    <row r="1290" spans="1:35" s="43" customFormat="1" ht="42.75" customHeight="1" x14ac:dyDescent="0.25">
      <c r="A1290" s="41" t="s">
        <v>1957</v>
      </c>
      <c r="B1290" s="54" t="s">
        <v>355</v>
      </c>
      <c r="C1290" s="55" t="s">
        <v>1483</v>
      </c>
      <c r="D1290" s="37"/>
      <c r="E1290" s="61" t="s">
        <v>1958</v>
      </c>
      <c r="F1290" s="37"/>
      <c r="G1290" s="56" t="s">
        <v>1598</v>
      </c>
      <c r="H1290" s="56" t="s">
        <v>1467</v>
      </c>
      <c r="I1290" s="36" t="s">
        <v>384</v>
      </c>
      <c r="J1290" s="37"/>
      <c r="K1290" s="37">
        <v>3</v>
      </c>
      <c r="L1290" s="37"/>
      <c r="M1290" s="37"/>
      <c r="N1290" s="37"/>
      <c r="O1290" s="37"/>
      <c r="P1290" s="37"/>
      <c r="Q1290" s="37"/>
      <c r="R1290" s="37"/>
      <c r="S1290" s="37"/>
      <c r="T1290" s="37"/>
      <c r="U1290" s="37"/>
      <c r="V1290" s="37"/>
      <c r="W1290" s="37">
        <v>2</v>
      </c>
      <c r="X1290" s="37"/>
      <c r="Y1290" s="57">
        <v>4900</v>
      </c>
      <c r="Z1290" s="38">
        <f t="shared" ref="Z1290" si="86">Y1290*W1290</f>
        <v>9800</v>
      </c>
      <c r="AA1290" s="37"/>
      <c r="AB1290" s="32" t="s">
        <v>74</v>
      </c>
      <c r="AC1290" s="37" t="s">
        <v>1534</v>
      </c>
      <c r="AD1290" s="36" t="s">
        <v>120</v>
      </c>
      <c r="AE1290" s="37"/>
      <c r="AF1290" s="35" t="s">
        <v>1535</v>
      </c>
      <c r="AG1290" s="35" t="s">
        <v>1465</v>
      </c>
      <c r="AH1290" s="58" t="s">
        <v>1466</v>
      </c>
      <c r="AI1290" s="36" t="s">
        <v>1536</v>
      </c>
    </row>
    <row r="1291" spans="1:35" s="43" customFormat="1" ht="42.75" customHeight="1" x14ac:dyDescent="0.25">
      <c r="A1291" s="41" t="s">
        <v>1957</v>
      </c>
      <c r="B1291" s="54" t="s">
        <v>355</v>
      </c>
      <c r="C1291" s="55" t="s">
        <v>1483</v>
      </c>
      <c r="D1291" s="37"/>
      <c r="E1291" s="61" t="s">
        <v>1959</v>
      </c>
      <c r="F1291" s="37"/>
      <c r="G1291" s="56" t="s">
        <v>1598</v>
      </c>
      <c r="H1291" s="56" t="s">
        <v>1467</v>
      </c>
      <c r="I1291" s="36" t="s">
        <v>384</v>
      </c>
      <c r="J1291" s="37"/>
      <c r="K1291" s="37">
        <v>1</v>
      </c>
      <c r="L1291" s="37"/>
      <c r="M1291" s="37"/>
      <c r="N1291" s="37"/>
      <c r="O1291" s="37"/>
      <c r="P1291" s="37"/>
      <c r="Q1291" s="37"/>
      <c r="R1291" s="37"/>
      <c r="S1291" s="37"/>
      <c r="T1291" s="37"/>
      <c r="U1291" s="37"/>
      <c r="V1291" s="37"/>
      <c r="W1291" s="37">
        <v>1</v>
      </c>
      <c r="X1291" s="37"/>
      <c r="Y1291" s="57">
        <v>1700</v>
      </c>
      <c r="Z1291" s="38">
        <v>1700</v>
      </c>
      <c r="AA1291" s="37"/>
      <c r="AB1291" s="32" t="s">
        <v>74</v>
      </c>
      <c r="AC1291" s="37" t="s">
        <v>1534</v>
      </c>
      <c r="AD1291" s="36" t="s">
        <v>120</v>
      </c>
      <c r="AE1291" s="37"/>
      <c r="AF1291" s="35" t="s">
        <v>1535</v>
      </c>
      <c r="AG1291" s="35" t="s">
        <v>1465</v>
      </c>
      <c r="AH1291" s="58" t="s">
        <v>1466</v>
      </c>
      <c r="AI1291" s="36" t="s">
        <v>1536</v>
      </c>
    </row>
    <row r="1292" spans="1:35" s="43" customFormat="1" ht="42.75" customHeight="1" x14ac:dyDescent="0.25">
      <c r="A1292" s="41" t="s">
        <v>1957</v>
      </c>
      <c r="B1292" s="54" t="s">
        <v>355</v>
      </c>
      <c r="C1292" s="55" t="s">
        <v>1483</v>
      </c>
      <c r="D1292" s="37"/>
      <c r="E1292" s="61" t="s">
        <v>1960</v>
      </c>
      <c r="F1292" s="37"/>
      <c r="G1292" s="56" t="s">
        <v>1598</v>
      </c>
      <c r="H1292" s="56" t="s">
        <v>1467</v>
      </c>
      <c r="I1292" s="36" t="s">
        <v>384</v>
      </c>
      <c r="J1292" s="37"/>
      <c r="K1292" s="37">
        <v>1</v>
      </c>
      <c r="L1292" s="37"/>
      <c r="M1292" s="37"/>
      <c r="N1292" s="37"/>
      <c r="O1292" s="37"/>
      <c r="P1292" s="37"/>
      <c r="Q1292" s="37"/>
      <c r="R1292" s="37"/>
      <c r="S1292" s="37"/>
      <c r="T1292" s="37"/>
      <c r="U1292" s="37"/>
      <c r="V1292" s="37"/>
      <c r="W1292" s="37">
        <v>1</v>
      </c>
      <c r="X1292" s="37"/>
      <c r="Y1292" s="57">
        <v>4500</v>
      </c>
      <c r="Z1292" s="38">
        <f>Y1292*W1292</f>
        <v>4500</v>
      </c>
      <c r="AA1292" s="37"/>
      <c r="AB1292" s="32" t="s">
        <v>74</v>
      </c>
      <c r="AC1292" s="37" t="s">
        <v>1534</v>
      </c>
      <c r="AD1292" s="36" t="s">
        <v>120</v>
      </c>
      <c r="AE1292" s="37"/>
      <c r="AF1292" s="35" t="s">
        <v>1535</v>
      </c>
      <c r="AG1292" s="35" t="s">
        <v>1465</v>
      </c>
      <c r="AH1292" s="58" t="s">
        <v>1466</v>
      </c>
      <c r="AI1292" s="36" t="s">
        <v>1536</v>
      </c>
    </row>
    <row r="1293" spans="1:35" s="43" customFormat="1" ht="42.75" customHeight="1" x14ac:dyDescent="0.25">
      <c r="A1293" s="41" t="s">
        <v>1961</v>
      </c>
      <c r="B1293" s="54" t="s">
        <v>1962</v>
      </c>
      <c r="C1293" s="55" t="s">
        <v>342</v>
      </c>
      <c r="D1293" s="37"/>
      <c r="E1293" s="61" t="s">
        <v>1963</v>
      </c>
      <c r="F1293" s="37"/>
      <c r="G1293" s="56" t="s">
        <v>1598</v>
      </c>
      <c r="H1293" s="56" t="s">
        <v>1618</v>
      </c>
      <c r="I1293" s="36" t="s">
        <v>384</v>
      </c>
      <c r="J1293" s="37"/>
      <c r="K1293" s="37">
        <v>10.083299999999999</v>
      </c>
      <c r="L1293" s="37">
        <v>10.083299999999999</v>
      </c>
      <c r="M1293" s="37">
        <v>10.083299999999999</v>
      </c>
      <c r="N1293" s="37">
        <v>10.083299999999999</v>
      </c>
      <c r="O1293" s="37">
        <v>10.083299999999999</v>
      </c>
      <c r="P1293" s="37">
        <v>10.083299999999999</v>
      </c>
      <c r="Q1293" s="37">
        <v>10.083299999999999</v>
      </c>
      <c r="R1293" s="37">
        <v>10.083299999999999</v>
      </c>
      <c r="S1293" s="37">
        <v>10.083299999999999</v>
      </c>
      <c r="T1293" s="37">
        <v>10.083299999999999</v>
      </c>
      <c r="U1293" s="37">
        <v>10.083299999999999</v>
      </c>
      <c r="V1293" s="37">
        <v>10.083299999999999</v>
      </c>
      <c r="W1293" s="37">
        <f>SUM(K1293:V1293)</f>
        <v>120.99959999999997</v>
      </c>
      <c r="X1293" s="37"/>
      <c r="Y1293" s="57">
        <v>15.1</v>
      </c>
      <c r="Z1293" s="38">
        <f>(W1293*Y1293)*1.038</f>
        <v>1896.5235304799994</v>
      </c>
      <c r="AA1293" s="37"/>
      <c r="AB1293" s="32" t="s">
        <v>86</v>
      </c>
      <c r="AC1293" s="37" t="s">
        <v>142</v>
      </c>
      <c r="AD1293" s="36" t="s">
        <v>120</v>
      </c>
      <c r="AE1293" s="37"/>
      <c r="AF1293" s="35" t="s">
        <v>1535</v>
      </c>
      <c r="AG1293" s="35" t="s">
        <v>1468</v>
      </c>
      <c r="AH1293" s="58" t="s">
        <v>1469</v>
      </c>
      <c r="AI1293" s="36" t="s">
        <v>1536</v>
      </c>
    </row>
    <row r="1294" spans="1:35" s="43" customFormat="1" ht="42.75" customHeight="1" x14ac:dyDescent="0.25">
      <c r="A1294" s="41" t="s">
        <v>1964</v>
      </c>
      <c r="B1294" s="54" t="s">
        <v>1965</v>
      </c>
      <c r="C1294" s="55" t="s">
        <v>1966</v>
      </c>
      <c r="D1294" s="37"/>
      <c r="E1294" s="61" t="s">
        <v>1967</v>
      </c>
      <c r="F1294" s="37"/>
      <c r="G1294" s="56" t="s">
        <v>1617</v>
      </c>
      <c r="H1294" s="56" t="s">
        <v>1618</v>
      </c>
      <c r="I1294" s="36" t="s">
        <v>384</v>
      </c>
      <c r="J1294" s="37"/>
      <c r="K1294" s="37">
        <v>273.166</v>
      </c>
      <c r="L1294" s="37">
        <v>273.166</v>
      </c>
      <c r="M1294" s="37">
        <v>273.166</v>
      </c>
      <c r="N1294" s="37">
        <v>273.166</v>
      </c>
      <c r="O1294" s="37">
        <v>273.166</v>
      </c>
      <c r="P1294" s="37">
        <v>273.166</v>
      </c>
      <c r="Q1294" s="37">
        <v>273.166</v>
      </c>
      <c r="R1294" s="37">
        <v>273.166</v>
      </c>
      <c r="S1294" s="37">
        <v>273.166</v>
      </c>
      <c r="T1294" s="37">
        <v>273.166</v>
      </c>
      <c r="U1294" s="37">
        <v>273.166</v>
      </c>
      <c r="V1294" s="37">
        <v>273.166</v>
      </c>
      <c r="W1294" s="37">
        <f t="shared" ref="W1294:W1300" si="87">SUM(K1294:V1294)</f>
        <v>3277.9920000000006</v>
      </c>
      <c r="X1294" s="37"/>
      <c r="Y1294" s="57">
        <v>15.1</v>
      </c>
      <c r="Z1294" s="38">
        <f t="shared" ref="Z1294:Z1299" si="88">(W1294*Y1294)*1.038</f>
        <v>51378.591009600008</v>
      </c>
      <c r="AA1294" s="37"/>
      <c r="AB1294" s="32" t="s">
        <v>84</v>
      </c>
      <c r="AC1294" s="37" t="s">
        <v>142</v>
      </c>
      <c r="AD1294" s="36" t="s">
        <v>120</v>
      </c>
      <c r="AE1294" s="37"/>
      <c r="AF1294" s="35" t="s">
        <v>1535</v>
      </c>
      <c r="AG1294" s="35" t="s">
        <v>1468</v>
      </c>
      <c r="AH1294" s="58" t="s">
        <v>1469</v>
      </c>
      <c r="AI1294" s="36" t="s">
        <v>1536</v>
      </c>
    </row>
    <row r="1295" spans="1:35" s="43" customFormat="1" ht="42.75" customHeight="1" x14ac:dyDescent="0.25">
      <c r="A1295" s="41" t="s">
        <v>1964</v>
      </c>
      <c r="B1295" s="54" t="s">
        <v>1965</v>
      </c>
      <c r="C1295" s="55" t="s">
        <v>1966</v>
      </c>
      <c r="D1295" s="37"/>
      <c r="E1295" s="61" t="s">
        <v>1968</v>
      </c>
      <c r="F1295" s="37"/>
      <c r="G1295" s="56" t="s">
        <v>1969</v>
      </c>
      <c r="H1295" s="56" t="s">
        <v>1970</v>
      </c>
      <c r="I1295" s="36" t="s">
        <v>384</v>
      </c>
      <c r="J1295" s="37"/>
      <c r="K1295" s="37">
        <v>5.83</v>
      </c>
      <c r="L1295" s="37">
        <v>5.83</v>
      </c>
      <c r="M1295" s="37">
        <v>5.83</v>
      </c>
      <c r="N1295" s="37">
        <v>5.83</v>
      </c>
      <c r="O1295" s="37">
        <v>5.83</v>
      </c>
      <c r="P1295" s="37">
        <v>5.83</v>
      </c>
      <c r="Q1295" s="37">
        <v>5.83</v>
      </c>
      <c r="R1295" s="37">
        <v>5.83</v>
      </c>
      <c r="S1295" s="37">
        <v>5.83</v>
      </c>
      <c r="T1295" s="37">
        <v>5.83</v>
      </c>
      <c r="U1295" s="37">
        <v>5.83</v>
      </c>
      <c r="V1295" s="37">
        <v>5.83</v>
      </c>
      <c r="W1295" s="37">
        <f t="shared" si="87"/>
        <v>69.959999999999994</v>
      </c>
      <c r="X1295" s="37"/>
      <c r="Y1295" s="57">
        <v>60.6</v>
      </c>
      <c r="Z1295" s="38">
        <f t="shared" si="88"/>
        <v>4400.6798880000006</v>
      </c>
      <c r="AA1295" s="37"/>
      <c r="AB1295" s="32" t="s">
        <v>84</v>
      </c>
      <c r="AC1295" s="37" t="s">
        <v>142</v>
      </c>
      <c r="AD1295" s="36" t="s">
        <v>120</v>
      </c>
      <c r="AE1295" s="37"/>
      <c r="AF1295" s="35" t="s">
        <v>1535</v>
      </c>
      <c r="AG1295" s="35" t="s">
        <v>1468</v>
      </c>
      <c r="AH1295" s="58" t="s">
        <v>1469</v>
      </c>
      <c r="AI1295" s="36" t="s">
        <v>1536</v>
      </c>
    </row>
    <row r="1296" spans="1:35" s="43" customFormat="1" ht="42.75" customHeight="1" x14ac:dyDescent="0.25">
      <c r="A1296" s="41" t="s">
        <v>1964</v>
      </c>
      <c r="B1296" s="54" t="s">
        <v>1965</v>
      </c>
      <c r="C1296" s="55" t="s">
        <v>1966</v>
      </c>
      <c r="D1296" s="37"/>
      <c r="E1296" s="61" t="s">
        <v>1971</v>
      </c>
      <c r="F1296" s="37"/>
      <c r="G1296" s="56" t="s">
        <v>1969</v>
      </c>
      <c r="H1296" s="56" t="s">
        <v>1970</v>
      </c>
      <c r="I1296" s="36" t="s">
        <v>384</v>
      </c>
      <c r="J1296" s="37"/>
      <c r="K1296" s="37">
        <v>142.416</v>
      </c>
      <c r="L1296" s="37">
        <v>142.416</v>
      </c>
      <c r="M1296" s="37">
        <v>142.416</v>
      </c>
      <c r="N1296" s="37">
        <v>142.416</v>
      </c>
      <c r="O1296" s="37">
        <v>142.416</v>
      </c>
      <c r="P1296" s="37">
        <v>142.416</v>
      </c>
      <c r="Q1296" s="37">
        <v>142.416</v>
      </c>
      <c r="R1296" s="37">
        <v>142.416</v>
      </c>
      <c r="S1296" s="37">
        <v>142.416</v>
      </c>
      <c r="T1296" s="37">
        <v>142.416</v>
      </c>
      <c r="U1296" s="37">
        <v>142.416</v>
      </c>
      <c r="V1296" s="37">
        <v>142.416</v>
      </c>
      <c r="W1296" s="37">
        <f t="shared" si="87"/>
        <v>1708.9919999999995</v>
      </c>
      <c r="X1296" s="37"/>
      <c r="Y1296" s="57">
        <v>55.5</v>
      </c>
      <c r="Z1296" s="38">
        <f t="shared" si="88"/>
        <v>98453.320127999963</v>
      </c>
      <c r="AA1296" s="37"/>
      <c r="AB1296" s="32" t="s">
        <v>84</v>
      </c>
      <c r="AC1296" s="37" t="s">
        <v>142</v>
      </c>
      <c r="AD1296" s="36" t="s">
        <v>120</v>
      </c>
      <c r="AE1296" s="37"/>
      <c r="AF1296" s="35" t="s">
        <v>1535</v>
      </c>
      <c r="AG1296" s="35" t="s">
        <v>1468</v>
      </c>
      <c r="AH1296" s="58" t="s">
        <v>1469</v>
      </c>
      <c r="AI1296" s="36" t="s">
        <v>1536</v>
      </c>
    </row>
    <row r="1297" spans="1:35" s="43" customFormat="1" ht="42.75" customHeight="1" x14ac:dyDescent="0.25">
      <c r="A1297" s="41" t="s">
        <v>1964</v>
      </c>
      <c r="B1297" s="54" t="s">
        <v>1965</v>
      </c>
      <c r="C1297" s="55" t="s">
        <v>1966</v>
      </c>
      <c r="D1297" s="37"/>
      <c r="E1297" s="61" t="s">
        <v>1972</v>
      </c>
      <c r="F1297" s="37"/>
      <c r="G1297" s="56" t="s">
        <v>1969</v>
      </c>
      <c r="H1297" s="56" t="s">
        <v>1970</v>
      </c>
      <c r="I1297" s="36" t="s">
        <v>384</v>
      </c>
      <c r="J1297" s="37"/>
      <c r="K1297" s="37">
        <v>500.416</v>
      </c>
      <c r="L1297" s="37">
        <v>500.416</v>
      </c>
      <c r="M1297" s="37">
        <v>500.416</v>
      </c>
      <c r="N1297" s="37">
        <v>500.416</v>
      </c>
      <c r="O1297" s="37">
        <v>500.416</v>
      </c>
      <c r="P1297" s="37">
        <v>500.416</v>
      </c>
      <c r="Q1297" s="37">
        <v>500.416</v>
      </c>
      <c r="R1297" s="37">
        <v>500.416</v>
      </c>
      <c r="S1297" s="37">
        <v>500.416</v>
      </c>
      <c r="T1297" s="37">
        <v>500.416</v>
      </c>
      <c r="U1297" s="37">
        <v>500.416</v>
      </c>
      <c r="V1297" s="37">
        <v>500.416</v>
      </c>
      <c r="W1297" s="37">
        <f t="shared" si="87"/>
        <v>6004.9920000000011</v>
      </c>
      <c r="X1297" s="37"/>
      <c r="Y1297" s="57">
        <v>51.8</v>
      </c>
      <c r="Z1297" s="38">
        <f t="shared" si="88"/>
        <v>322878.81185280008</v>
      </c>
      <c r="AA1297" s="37"/>
      <c r="AB1297" s="32" t="s">
        <v>84</v>
      </c>
      <c r="AC1297" s="37" t="s">
        <v>142</v>
      </c>
      <c r="AD1297" s="36" t="s">
        <v>120</v>
      </c>
      <c r="AE1297" s="37"/>
      <c r="AF1297" s="35" t="s">
        <v>1535</v>
      </c>
      <c r="AG1297" s="35" t="s">
        <v>1468</v>
      </c>
      <c r="AH1297" s="58" t="s">
        <v>1469</v>
      </c>
      <c r="AI1297" s="36" t="s">
        <v>1536</v>
      </c>
    </row>
    <row r="1298" spans="1:35" s="43" customFormat="1" ht="42.75" customHeight="1" x14ac:dyDescent="0.25">
      <c r="A1298" s="41" t="s">
        <v>1964</v>
      </c>
      <c r="B1298" s="54" t="s">
        <v>1965</v>
      </c>
      <c r="C1298" s="55" t="s">
        <v>1966</v>
      </c>
      <c r="D1298" s="37"/>
      <c r="E1298" s="61" t="s">
        <v>1973</v>
      </c>
      <c r="F1298" s="37"/>
      <c r="G1298" s="56" t="s">
        <v>1617</v>
      </c>
      <c r="H1298" s="56" t="s">
        <v>1970</v>
      </c>
      <c r="I1298" s="36" t="s">
        <v>384</v>
      </c>
      <c r="J1298" s="37"/>
      <c r="K1298" s="37">
        <v>167.66</v>
      </c>
      <c r="L1298" s="37">
        <v>167.66</v>
      </c>
      <c r="M1298" s="37">
        <v>167.66</v>
      </c>
      <c r="N1298" s="37">
        <v>167.66</v>
      </c>
      <c r="O1298" s="37">
        <v>167.66</v>
      </c>
      <c r="P1298" s="37">
        <v>167.66</v>
      </c>
      <c r="Q1298" s="37">
        <v>167.66</v>
      </c>
      <c r="R1298" s="37">
        <v>167.66</v>
      </c>
      <c r="S1298" s="37">
        <v>167.66</v>
      </c>
      <c r="T1298" s="37">
        <v>167.66</v>
      </c>
      <c r="U1298" s="37">
        <v>167.66</v>
      </c>
      <c r="V1298" s="37">
        <v>167.66</v>
      </c>
      <c r="W1298" s="37">
        <f t="shared" si="87"/>
        <v>2011.9200000000003</v>
      </c>
      <c r="X1298" s="37"/>
      <c r="Y1298" s="57">
        <v>70</v>
      </c>
      <c r="Z1298" s="38">
        <f t="shared" si="88"/>
        <v>146186.10720000003</v>
      </c>
      <c r="AA1298" s="37"/>
      <c r="AB1298" s="32" t="s">
        <v>84</v>
      </c>
      <c r="AC1298" s="37" t="s">
        <v>142</v>
      </c>
      <c r="AD1298" s="36" t="s">
        <v>120</v>
      </c>
      <c r="AE1298" s="37"/>
      <c r="AF1298" s="35" t="s">
        <v>1535</v>
      </c>
      <c r="AG1298" s="35" t="s">
        <v>1468</v>
      </c>
      <c r="AH1298" s="58" t="s">
        <v>1469</v>
      </c>
      <c r="AI1298" s="36" t="s">
        <v>1536</v>
      </c>
    </row>
    <row r="1299" spans="1:35" s="43" customFormat="1" ht="42.75" customHeight="1" x14ac:dyDescent="0.25">
      <c r="A1299" s="41" t="s">
        <v>1964</v>
      </c>
      <c r="B1299" s="54" t="s">
        <v>1965</v>
      </c>
      <c r="C1299" s="55" t="s">
        <v>1966</v>
      </c>
      <c r="D1299" s="37"/>
      <c r="E1299" s="61" t="s">
        <v>1974</v>
      </c>
      <c r="F1299" s="37"/>
      <c r="G1299" s="56" t="s">
        <v>1969</v>
      </c>
      <c r="H1299" s="56" t="s">
        <v>1472</v>
      </c>
      <c r="I1299" s="36" t="s">
        <v>384</v>
      </c>
      <c r="J1299" s="37"/>
      <c r="K1299" s="37">
        <v>41.165999999999997</v>
      </c>
      <c r="L1299" s="37">
        <v>41.165999999999997</v>
      </c>
      <c r="M1299" s="37">
        <v>41.165999999999997</v>
      </c>
      <c r="N1299" s="37">
        <v>41.165999999999997</v>
      </c>
      <c r="O1299" s="37">
        <v>41.165999999999997</v>
      </c>
      <c r="P1299" s="37">
        <v>41.165999999999997</v>
      </c>
      <c r="Q1299" s="37">
        <v>41.165999999999997</v>
      </c>
      <c r="R1299" s="37">
        <v>41.165999999999997</v>
      </c>
      <c r="S1299" s="37">
        <v>41.165999999999997</v>
      </c>
      <c r="T1299" s="37">
        <v>41.165999999999997</v>
      </c>
      <c r="U1299" s="37">
        <v>41.165999999999997</v>
      </c>
      <c r="V1299" s="37">
        <v>41.165999999999997</v>
      </c>
      <c r="W1299" s="37">
        <f t="shared" si="87"/>
        <v>493.99199999999996</v>
      </c>
      <c r="X1299" s="37"/>
      <c r="Y1299" s="57">
        <v>171.667</v>
      </c>
      <c r="Z1299" s="38">
        <f t="shared" si="88"/>
        <v>88024.605401231995</v>
      </c>
      <c r="AA1299" s="37"/>
      <c r="AB1299" s="32" t="s">
        <v>84</v>
      </c>
      <c r="AC1299" s="37" t="s">
        <v>142</v>
      </c>
      <c r="AD1299" s="36" t="s">
        <v>120</v>
      </c>
      <c r="AE1299" s="37"/>
      <c r="AF1299" s="35" t="s">
        <v>1535</v>
      </c>
      <c r="AG1299" s="35" t="s">
        <v>1468</v>
      </c>
      <c r="AH1299" s="58" t="s">
        <v>1469</v>
      </c>
      <c r="AI1299" s="36" t="s">
        <v>1536</v>
      </c>
    </row>
    <row r="1300" spans="1:35" s="43" customFormat="1" ht="42.75" customHeight="1" x14ac:dyDescent="0.25">
      <c r="A1300" s="41" t="s">
        <v>1964</v>
      </c>
      <c r="B1300" s="54" t="s">
        <v>1965</v>
      </c>
      <c r="C1300" s="55" t="s">
        <v>1966</v>
      </c>
      <c r="D1300" s="37"/>
      <c r="E1300" s="61" t="s">
        <v>1975</v>
      </c>
      <c r="F1300" s="37"/>
      <c r="G1300" s="56" t="s">
        <v>1617</v>
      </c>
      <c r="H1300" s="56" t="s">
        <v>1472</v>
      </c>
      <c r="I1300" s="36" t="s">
        <v>384</v>
      </c>
      <c r="J1300" s="37"/>
      <c r="K1300" s="37">
        <v>72</v>
      </c>
      <c r="L1300" s="37">
        <v>72</v>
      </c>
      <c r="M1300" s="37">
        <v>72</v>
      </c>
      <c r="N1300" s="37">
        <v>72</v>
      </c>
      <c r="O1300" s="37">
        <v>72</v>
      </c>
      <c r="P1300" s="37">
        <v>72</v>
      </c>
      <c r="Q1300" s="37">
        <v>72</v>
      </c>
      <c r="R1300" s="37">
        <v>72</v>
      </c>
      <c r="S1300" s="37">
        <v>72</v>
      </c>
      <c r="T1300" s="37">
        <v>72</v>
      </c>
      <c r="U1300" s="37">
        <v>72</v>
      </c>
      <c r="V1300" s="37">
        <v>72</v>
      </c>
      <c r="W1300" s="37">
        <f t="shared" si="87"/>
        <v>864</v>
      </c>
      <c r="X1300" s="37"/>
      <c r="Y1300" s="57">
        <v>280.17</v>
      </c>
      <c r="Z1300" s="38">
        <v>251275</v>
      </c>
      <c r="AA1300" s="37"/>
      <c r="AB1300" s="32" t="s">
        <v>84</v>
      </c>
      <c r="AC1300" s="37" t="s">
        <v>142</v>
      </c>
      <c r="AD1300" s="36" t="s">
        <v>120</v>
      </c>
      <c r="AE1300" s="37"/>
      <c r="AF1300" s="35" t="s">
        <v>1535</v>
      </c>
      <c r="AG1300" s="35" t="s">
        <v>1468</v>
      </c>
      <c r="AH1300" s="58" t="s">
        <v>1469</v>
      </c>
      <c r="AI1300" s="36" t="s">
        <v>1536</v>
      </c>
    </row>
    <row r="1301" spans="1:35" s="43" customFormat="1" ht="42.75" customHeight="1" x14ac:dyDescent="0.25">
      <c r="A1301" s="41" t="s">
        <v>1964</v>
      </c>
      <c r="B1301" s="54" t="s">
        <v>1965</v>
      </c>
      <c r="C1301" s="55" t="s">
        <v>1966</v>
      </c>
      <c r="D1301" s="37"/>
      <c r="E1301" s="61" t="s">
        <v>1976</v>
      </c>
      <c r="F1301" s="37"/>
      <c r="G1301" s="56" t="s">
        <v>1969</v>
      </c>
      <c r="H1301" s="56" t="s">
        <v>1472</v>
      </c>
      <c r="I1301" s="36" t="s">
        <v>384</v>
      </c>
      <c r="J1301" s="37"/>
      <c r="K1301" s="37">
        <v>26</v>
      </c>
      <c r="L1301" s="37">
        <v>26</v>
      </c>
      <c r="M1301" s="37">
        <v>26</v>
      </c>
      <c r="N1301" s="37">
        <v>26</v>
      </c>
      <c r="O1301" s="37">
        <v>26</v>
      </c>
      <c r="P1301" s="37">
        <v>26</v>
      </c>
      <c r="Q1301" s="37">
        <v>26</v>
      </c>
      <c r="R1301" s="37">
        <v>26</v>
      </c>
      <c r="S1301" s="37">
        <v>26</v>
      </c>
      <c r="T1301" s="37">
        <v>26</v>
      </c>
      <c r="U1301" s="37">
        <v>26</v>
      </c>
      <c r="V1301" s="37">
        <v>26</v>
      </c>
      <c r="W1301" s="37">
        <f>SUM(K1301:V1301)</f>
        <v>312</v>
      </c>
      <c r="X1301" s="37"/>
      <c r="Y1301" s="57">
        <v>175.767</v>
      </c>
      <c r="Z1301" s="38">
        <f>Y1301*W1301</f>
        <v>54839.303999999996</v>
      </c>
      <c r="AA1301" s="37"/>
      <c r="AB1301" s="32" t="s">
        <v>84</v>
      </c>
      <c r="AC1301" s="37" t="s">
        <v>142</v>
      </c>
      <c r="AD1301" s="36" t="s">
        <v>120</v>
      </c>
      <c r="AE1301" s="37"/>
      <c r="AF1301" s="35" t="s">
        <v>1535</v>
      </c>
      <c r="AG1301" s="35" t="s">
        <v>1470</v>
      </c>
      <c r="AH1301" s="58" t="s">
        <v>1977</v>
      </c>
      <c r="AI1301" s="36" t="s">
        <v>1536</v>
      </c>
    </row>
    <row r="1302" spans="1:35" s="43" customFormat="1" ht="42.75" customHeight="1" x14ac:dyDescent="0.25">
      <c r="A1302" s="41" t="s">
        <v>1964</v>
      </c>
      <c r="B1302" s="54" t="s">
        <v>1965</v>
      </c>
      <c r="C1302" s="55" t="s">
        <v>1966</v>
      </c>
      <c r="D1302" s="37"/>
      <c r="E1302" s="61" t="s">
        <v>1978</v>
      </c>
      <c r="F1302" s="37"/>
      <c r="G1302" s="56" t="s">
        <v>1969</v>
      </c>
      <c r="H1302" s="56" t="s">
        <v>1472</v>
      </c>
      <c r="I1302" s="36" t="s">
        <v>384</v>
      </c>
      <c r="J1302" s="37"/>
      <c r="K1302" s="37">
        <v>13581.2</v>
      </c>
      <c r="L1302" s="37"/>
      <c r="M1302" s="37"/>
      <c r="N1302" s="37"/>
      <c r="O1302" s="37"/>
      <c r="P1302" s="37"/>
      <c r="Q1302" s="37"/>
      <c r="R1302" s="37"/>
      <c r="S1302" s="37"/>
      <c r="T1302" s="37"/>
      <c r="U1302" s="37"/>
      <c r="V1302" s="37"/>
      <c r="W1302" s="37"/>
      <c r="X1302" s="37"/>
      <c r="Y1302" s="57">
        <v>13581.2</v>
      </c>
      <c r="Z1302" s="38">
        <v>13581.2</v>
      </c>
      <c r="AA1302" s="37"/>
      <c r="AB1302" s="32" t="s">
        <v>84</v>
      </c>
      <c r="AC1302" s="37" t="s">
        <v>1534</v>
      </c>
      <c r="AD1302" s="36" t="s">
        <v>120</v>
      </c>
      <c r="AE1302" s="37"/>
      <c r="AF1302" s="35" t="s">
        <v>1535</v>
      </c>
      <c r="AG1302" s="35" t="s">
        <v>1475</v>
      </c>
      <c r="AH1302" s="58" t="s">
        <v>1476</v>
      </c>
      <c r="AI1302" s="36" t="s">
        <v>1536</v>
      </c>
    </row>
    <row r="1303" spans="1:35" s="43" customFormat="1" ht="42.75" customHeight="1" x14ac:dyDescent="0.25">
      <c r="A1303" s="41" t="s">
        <v>1964</v>
      </c>
      <c r="B1303" s="54" t="s">
        <v>1965</v>
      </c>
      <c r="C1303" s="55" t="s">
        <v>1966</v>
      </c>
      <c r="D1303" s="37"/>
      <c r="E1303" s="61" t="s">
        <v>1979</v>
      </c>
      <c r="F1303" s="37"/>
      <c r="G1303" s="56" t="s">
        <v>1969</v>
      </c>
      <c r="H1303" s="56" t="s">
        <v>1472</v>
      </c>
      <c r="I1303" s="36" t="s">
        <v>384</v>
      </c>
      <c r="J1303" s="37"/>
      <c r="K1303" s="37">
        <v>28233.599999999999</v>
      </c>
      <c r="L1303" s="37"/>
      <c r="M1303" s="37"/>
      <c r="N1303" s="37"/>
      <c r="O1303" s="37"/>
      <c r="P1303" s="37"/>
      <c r="Q1303" s="37"/>
      <c r="R1303" s="37"/>
      <c r="S1303" s="37"/>
      <c r="T1303" s="37"/>
      <c r="U1303" s="37"/>
      <c r="V1303" s="37"/>
      <c r="W1303" s="37"/>
      <c r="X1303" s="37"/>
      <c r="Y1303" s="57">
        <v>28233.599999999999</v>
      </c>
      <c r="Z1303" s="38">
        <v>28233.599999999999</v>
      </c>
      <c r="AA1303" s="37"/>
      <c r="AB1303" s="32" t="s">
        <v>84</v>
      </c>
      <c r="AC1303" s="37" t="s">
        <v>1534</v>
      </c>
      <c r="AD1303" s="36" t="s">
        <v>120</v>
      </c>
      <c r="AE1303" s="37"/>
      <c r="AF1303" s="35" t="s">
        <v>1535</v>
      </c>
      <c r="AG1303" s="35" t="s">
        <v>1479</v>
      </c>
      <c r="AH1303" s="58" t="s">
        <v>1980</v>
      </c>
      <c r="AI1303" s="36" t="s">
        <v>1536</v>
      </c>
    </row>
    <row r="1304" spans="1:35" s="43" customFormat="1" ht="42.75" customHeight="1" x14ac:dyDescent="0.25">
      <c r="A1304" s="41" t="s">
        <v>1964</v>
      </c>
      <c r="B1304" s="54" t="s">
        <v>1965</v>
      </c>
      <c r="C1304" s="55" t="s">
        <v>1966</v>
      </c>
      <c r="D1304" s="37"/>
      <c r="E1304" s="61" t="s">
        <v>1981</v>
      </c>
      <c r="F1304" s="37"/>
      <c r="G1304" s="56" t="s">
        <v>1969</v>
      </c>
      <c r="H1304" s="56" t="s">
        <v>1982</v>
      </c>
      <c r="I1304" s="36" t="s">
        <v>384</v>
      </c>
      <c r="J1304" s="37"/>
      <c r="K1304" s="37"/>
      <c r="L1304" s="37"/>
      <c r="M1304" s="37">
        <v>20</v>
      </c>
      <c r="N1304" s="37"/>
      <c r="O1304" s="37"/>
      <c r="P1304" s="37"/>
      <c r="Q1304" s="37"/>
      <c r="R1304" s="37"/>
      <c r="S1304" s="37"/>
      <c r="T1304" s="37"/>
      <c r="U1304" s="37"/>
      <c r="V1304" s="37"/>
      <c r="W1304" s="37">
        <v>20</v>
      </c>
      <c r="X1304" s="37"/>
      <c r="Y1304" s="57">
        <v>3300</v>
      </c>
      <c r="Z1304" s="38">
        <f>(Y1304*W1304)*1.038</f>
        <v>68508</v>
      </c>
      <c r="AA1304" s="37"/>
      <c r="AB1304" s="32" t="s">
        <v>84</v>
      </c>
      <c r="AC1304" s="37" t="s">
        <v>1534</v>
      </c>
      <c r="AD1304" s="36" t="s">
        <v>120</v>
      </c>
      <c r="AE1304" s="37"/>
      <c r="AF1304" s="35" t="s">
        <v>1535</v>
      </c>
      <c r="AG1304" s="35" t="s">
        <v>1481</v>
      </c>
      <c r="AH1304" s="58" t="s">
        <v>1482</v>
      </c>
      <c r="AI1304" s="36" t="s">
        <v>1536</v>
      </c>
    </row>
    <row r="1305" spans="1:35" s="43" customFormat="1" ht="42.75" customHeight="1" x14ac:dyDescent="0.25">
      <c r="A1305" s="41" t="s">
        <v>1964</v>
      </c>
      <c r="B1305" s="54" t="s">
        <v>1965</v>
      </c>
      <c r="C1305" s="55" t="s">
        <v>1966</v>
      </c>
      <c r="D1305" s="37"/>
      <c r="E1305" s="61" t="s">
        <v>1983</v>
      </c>
      <c r="F1305" s="37"/>
      <c r="G1305" s="56" t="s">
        <v>1969</v>
      </c>
      <c r="H1305" s="56" t="s">
        <v>1982</v>
      </c>
      <c r="I1305" s="36" t="s">
        <v>384</v>
      </c>
      <c r="J1305" s="37"/>
      <c r="K1305" s="37"/>
      <c r="L1305" s="37"/>
      <c r="M1305" s="37">
        <v>32</v>
      </c>
      <c r="N1305" s="37"/>
      <c r="O1305" s="37"/>
      <c r="P1305" s="37"/>
      <c r="Q1305" s="37"/>
      <c r="R1305" s="37"/>
      <c r="S1305" s="37"/>
      <c r="T1305" s="37"/>
      <c r="U1305" s="37"/>
      <c r="V1305" s="37"/>
      <c r="W1305" s="37">
        <v>32</v>
      </c>
      <c r="X1305" s="37"/>
      <c r="Y1305" s="57">
        <v>2916.67</v>
      </c>
      <c r="Z1305" s="38">
        <f>(Y1305*W1305)*1.038</f>
        <v>96880.110720000011</v>
      </c>
      <c r="AA1305" s="37"/>
      <c r="AB1305" s="32" t="s">
        <v>84</v>
      </c>
      <c r="AC1305" s="37" t="s">
        <v>1534</v>
      </c>
      <c r="AD1305" s="36" t="s">
        <v>120</v>
      </c>
      <c r="AE1305" s="37"/>
      <c r="AF1305" s="35" t="s">
        <v>1535</v>
      </c>
      <c r="AG1305" s="35" t="s">
        <v>1481</v>
      </c>
      <c r="AH1305" s="58" t="s">
        <v>1482</v>
      </c>
      <c r="AI1305" s="36" t="s">
        <v>1536</v>
      </c>
    </row>
    <row r="1306" spans="1:35" s="43" customFormat="1" ht="42.75" customHeight="1" x14ac:dyDescent="0.25">
      <c r="A1306" s="41" t="s">
        <v>1964</v>
      </c>
      <c r="B1306" s="54" t="s">
        <v>1965</v>
      </c>
      <c r="C1306" s="55" t="s">
        <v>1966</v>
      </c>
      <c r="D1306" s="37"/>
      <c r="E1306" s="61" t="s">
        <v>1984</v>
      </c>
      <c r="F1306" s="37"/>
      <c r="G1306" s="56" t="s">
        <v>1617</v>
      </c>
      <c r="H1306" s="56" t="s">
        <v>1985</v>
      </c>
      <c r="I1306" s="36" t="s">
        <v>384</v>
      </c>
      <c r="J1306" s="37"/>
      <c r="K1306" s="37"/>
      <c r="L1306" s="37"/>
      <c r="M1306" s="37">
        <v>1128930.26</v>
      </c>
      <c r="N1306" s="37"/>
      <c r="O1306" s="37"/>
      <c r="P1306" s="37"/>
      <c r="Q1306" s="37"/>
      <c r="R1306" s="37"/>
      <c r="S1306" s="37"/>
      <c r="T1306" s="37"/>
      <c r="U1306" s="37"/>
      <c r="V1306" s="37"/>
      <c r="W1306" s="37">
        <v>1128930.26</v>
      </c>
      <c r="X1306" s="37"/>
      <c r="Y1306" s="57">
        <v>1128930.26</v>
      </c>
      <c r="Z1306" s="38">
        <v>1128930.26</v>
      </c>
      <c r="AA1306" s="37"/>
      <c r="AB1306" s="32" t="s">
        <v>84</v>
      </c>
      <c r="AC1306" s="37" t="s">
        <v>1935</v>
      </c>
      <c r="AD1306" s="36" t="s">
        <v>120</v>
      </c>
      <c r="AE1306" s="37"/>
      <c r="AF1306" s="35" t="s">
        <v>1535</v>
      </c>
      <c r="AG1306" s="35" t="s">
        <v>1484</v>
      </c>
      <c r="AH1306" s="58" t="s">
        <v>1485</v>
      </c>
      <c r="AI1306" s="36" t="s">
        <v>1536</v>
      </c>
    </row>
    <row r="1307" spans="1:35" s="43" customFormat="1" ht="42.75" customHeight="1" x14ac:dyDescent="0.25">
      <c r="A1307" s="41" t="s">
        <v>1964</v>
      </c>
      <c r="B1307" s="54" t="s">
        <v>1965</v>
      </c>
      <c r="C1307" s="55" t="s">
        <v>1966</v>
      </c>
      <c r="D1307" s="37"/>
      <c r="E1307" s="61" t="s">
        <v>1986</v>
      </c>
      <c r="F1307" s="37"/>
      <c r="G1307" s="56" t="s">
        <v>1617</v>
      </c>
      <c r="H1307" s="56" t="s">
        <v>1618</v>
      </c>
      <c r="I1307" s="36" t="s">
        <v>384</v>
      </c>
      <c r="J1307" s="37"/>
      <c r="K1307" s="37"/>
      <c r="L1307" s="37"/>
      <c r="M1307" s="37"/>
      <c r="N1307" s="37"/>
      <c r="O1307" s="37"/>
      <c r="P1307" s="37"/>
      <c r="Q1307" s="37"/>
      <c r="R1307" s="37"/>
      <c r="S1307" s="37"/>
      <c r="T1307" s="37"/>
      <c r="U1307" s="37">
        <v>41</v>
      </c>
      <c r="V1307" s="37"/>
      <c r="W1307" s="37">
        <v>41</v>
      </c>
      <c r="X1307" s="37"/>
      <c r="Y1307" s="57">
        <v>904.78899999999999</v>
      </c>
      <c r="Z1307" s="38">
        <f>Y1307*W1307</f>
        <v>37096.349000000002</v>
      </c>
      <c r="AA1307" s="37"/>
      <c r="AB1307" s="32" t="s">
        <v>84</v>
      </c>
      <c r="AC1307" s="37" t="s">
        <v>142</v>
      </c>
      <c r="AD1307" s="36" t="s">
        <v>120</v>
      </c>
      <c r="AE1307" s="37"/>
      <c r="AF1307" s="35" t="s">
        <v>1535</v>
      </c>
      <c r="AG1307" s="35" t="s">
        <v>1486</v>
      </c>
      <c r="AH1307" s="58" t="s">
        <v>1987</v>
      </c>
      <c r="AI1307" s="36" t="s">
        <v>1536</v>
      </c>
    </row>
    <row r="1308" spans="1:35" s="43" customFormat="1" ht="42.75" customHeight="1" x14ac:dyDescent="0.25">
      <c r="A1308" s="41" t="s">
        <v>1964</v>
      </c>
      <c r="B1308" s="54" t="s">
        <v>1965</v>
      </c>
      <c r="C1308" s="55" t="s">
        <v>1966</v>
      </c>
      <c r="D1308" s="37"/>
      <c r="E1308" s="61" t="s">
        <v>1988</v>
      </c>
      <c r="F1308" s="37"/>
      <c r="G1308" s="56" t="s">
        <v>1617</v>
      </c>
      <c r="H1308" s="56" t="s">
        <v>1985</v>
      </c>
      <c r="I1308" s="36" t="s">
        <v>384</v>
      </c>
      <c r="J1308" s="37"/>
      <c r="K1308" s="37">
        <v>30916.66</v>
      </c>
      <c r="L1308" s="37">
        <v>30916.66</v>
      </c>
      <c r="M1308" s="37">
        <v>30916.66</v>
      </c>
      <c r="N1308" s="37">
        <v>30916.66</v>
      </c>
      <c r="O1308" s="37">
        <v>30916.66</v>
      </c>
      <c r="P1308" s="37">
        <v>30916.66</v>
      </c>
      <c r="Q1308" s="37">
        <v>30916.66</v>
      </c>
      <c r="R1308" s="37">
        <v>30916.66</v>
      </c>
      <c r="S1308" s="37">
        <v>30916.66</v>
      </c>
      <c r="T1308" s="37">
        <v>30916.66</v>
      </c>
      <c r="U1308" s="37">
        <v>30916.66</v>
      </c>
      <c r="V1308" s="37">
        <v>30916.66</v>
      </c>
      <c r="W1308" s="37">
        <v>371000</v>
      </c>
      <c r="X1308" s="37"/>
      <c r="Y1308" s="57">
        <v>371000</v>
      </c>
      <c r="Z1308" s="38">
        <v>371000</v>
      </c>
      <c r="AA1308" s="37"/>
      <c r="AB1308" s="32" t="s">
        <v>84</v>
      </c>
      <c r="AC1308" s="37" t="s">
        <v>1935</v>
      </c>
      <c r="AD1308" s="36" t="s">
        <v>120</v>
      </c>
      <c r="AE1308" s="37"/>
      <c r="AF1308" s="35" t="s">
        <v>1535</v>
      </c>
      <c r="AG1308" s="35" t="s">
        <v>1488</v>
      </c>
      <c r="AH1308" s="58" t="s">
        <v>1491</v>
      </c>
      <c r="AI1308" s="36" t="s">
        <v>1536</v>
      </c>
    </row>
    <row r="1309" spans="1:35" s="43" customFormat="1" ht="42.75" customHeight="1" x14ac:dyDescent="0.25">
      <c r="A1309" s="41" t="s">
        <v>1964</v>
      </c>
      <c r="B1309" s="54" t="s">
        <v>1965</v>
      </c>
      <c r="C1309" s="55" t="s">
        <v>1966</v>
      </c>
      <c r="D1309" s="37"/>
      <c r="E1309" s="61" t="s">
        <v>1989</v>
      </c>
      <c r="F1309" s="37"/>
      <c r="G1309" s="56" t="s">
        <v>1617</v>
      </c>
      <c r="H1309" s="56" t="s">
        <v>1472</v>
      </c>
      <c r="I1309" s="36" t="s">
        <v>384</v>
      </c>
      <c r="J1309" s="37"/>
      <c r="K1309" s="37">
        <v>350</v>
      </c>
      <c r="L1309" s="37">
        <v>350</v>
      </c>
      <c r="M1309" s="37">
        <v>350</v>
      </c>
      <c r="N1309" s="37">
        <v>350</v>
      </c>
      <c r="O1309" s="37">
        <v>350</v>
      </c>
      <c r="P1309" s="37">
        <v>350</v>
      </c>
      <c r="Q1309" s="37">
        <v>350</v>
      </c>
      <c r="R1309" s="37">
        <v>350</v>
      </c>
      <c r="S1309" s="37">
        <v>350</v>
      </c>
      <c r="T1309" s="37">
        <v>350</v>
      </c>
      <c r="U1309" s="37">
        <v>350</v>
      </c>
      <c r="V1309" s="37">
        <v>350</v>
      </c>
      <c r="W1309" s="37">
        <v>2450</v>
      </c>
      <c r="X1309" s="37"/>
      <c r="Y1309" s="57">
        <f>Z1309/W1309</f>
        <v>405.512</v>
      </c>
      <c r="Z1309" s="38">
        <v>993504.4</v>
      </c>
      <c r="AA1309" s="37"/>
      <c r="AB1309" s="32" t="s">
        <v>84</v>
      </c>
      <c r="AC1309" s="37" t="s">
        <v>142</v>
      </c>
      <c r="AD1309" s="36" t="s">
        <v>120</v>
      </c>
      <c r="AE1309" s="37"/>
      <c r="AF1309" s="35" t="s">
        <v>1535</v>
      </c>
      <c r="AG1309" s="35" t="s">
        <v>1490</v>
      </c>
      <c r="AH1309" s="58" t="s">
        <v>1990</v>
      </c>
      <c r="AI1309" s="36" t="s">
        <v>1536</v>
      </c>
    </row>
    <row r="1310" spans="1:35" s="43" customFormat="1" ht="42.75" customHeight="1" x14ac:dyDescent="0.25">
      <c r="A1310" s="41" t="s">
        <v>1964</v>
      </c>
      <c r="B1310" s="54" t="s">
        <v>1965</v>
      </c>
      <c r="C1310" s="55" t="s">
        <v>1966</v>
      </c>
      <c r="D1310" s="37"/>
      <c r="E1310" s="61" t="s">
        <v>1991</v>
      </c>
      <c r="F1310" s="37"/>
      <c r="G1310" s="56" t="s">
        <v>1617</v>
      </c>
      <c r="H1310" s="56" t="s">
        <v>1992</v>
      </c>
      <c r="I1310" s="36" t="s">
        <v>384</v>
      </c>
      <c r="J1310" s="37"/>
      <c r="K1310" s="37">
        <v>1</v>
      </c>
      <c r="L1310" s="37"/>
      <c r="M1310" s="37"/>
      <c r="N1310" s="37"/>
      <c r="O1310" s="37"/>
      <c r="P1310" s="37"/>
      <c r="Q1310" s="37">
        <v>1</v>
      </c>
      <c r="R1310" s="37"/>
      <c r="S1310" s="37"/>
      <c r="T1310" s="37"/>
      <c r="U1310" s="37"/>
      <c r="V1310" s="37"/>
      <c r="W1310" s="37">
        <v>2</v>
      </c>
      <c r="X1310" s="37"/>
      <c r="Y1310" s="57">
        <v>800</v>
      </c>
      <c r="Z1310" s="38">
        <f t="shared" ref="Z1310:Z1313" si="89">(Y1310*W1310)*1.038</f>
        <v>1660.8</v>
      </c>
      <c r="AA1310" s="37"/>
      <c r="AB1310" s="32" t="s">
        <v>84</v>
      </c>
      <c r="AC1310" s="37" t="s">
        <v>142</v>
      </c>
      <c r="AD1310" s="36" t="s">
        <v>120</v>
      </c>
      <c r="AE1310" s="37"/>
      <c r="AF1310" s="35" t="s">
        <v>1535</v>
      </c>
      <c r="AG1310" s="35" t="s">
        <v>1492</v>
      </c>
      <c r="AH1310" s="58" t="s">
        <v>1495</v>
      </c>
      <c r="AI1310" s="36" t="s">
        <v>1536</v>
      </c>
    </row>
    <row r="1311" spans="1:35" s="43" customFormat="1" ht="42.75" customHeight="1" x14ac:dyDescent="0.25">
      <c r="A1311" s="41" t="s">
        <v>1964</v>
      </c>
      <c r="B1311" s="54" t="s">
        <v>1965</v>
      </c>
      <c r="C1311" s="55" t="s">
        <v>1966</v>
      </c>
      <c r="D1311" s="37"/>
      <c r="E1311" s="61" t="s">
        <v>1993</v>
      </c>
      <c r="F1311" s="37"/>
      <c r="G1311" s="56" t="s">
        <v>1969</v>
      </c>
      <c r="H1311" s="56" t="s">
        <v>1992</v>
      </c>
      <c r="I1311" s="36" t="s">
        <v>384</v>
      </c>
      <c r="J1311" s="37"/>
      <c r="K1311" s="37">
        <v>5</v>
      </c>
      <c r="L1311" s="37">
        <v>5</v>
      </c>
      <c r="M1311" s="37"/>
      <c r="N1311" s="37"/>
      <c r="O1311" s="37"/>
      <c r="P1311" s="37"/>
      <c r="Q1311" s="37"/>
      <c r="R1311" s="37"/>
      <c r="S1311" s="37"/>
      <c r="T1311" s="37"/>
      <c r="U1311" s="37"/>
      <c r="V1311" s="37"/>
      <c r="W1311" s="37">
        <v>10</v>
      </c>
      <c r="X1311" s="37"/>
      <c r="Y1311" s="57">
        <v>428.33300000000003</v>
      </c>
      <c r="Z1311" s="38">
        <f t="shared" si="89"/>
        <v>4446.0965400000005</v>
      </c>
      <c r="AA1311" s="37"/>
      <c r="AB1311" s="32" t="s">
        <v>84</v>
      </c>
      <c r="AC1311" s="37" t="s">
        <v>142</v>
      </c>
      <c r="AD1311" s="36" t="s">
        <v>120</v>
      </c>
      <c r="AE1311" s="37"/>
      <c r="AF1311" s="35" t="s">
        <v>1535</v>
      </c>
      <c r="AG1311" s="35" t="s">
        <v>1492</v>
      </c>
      <c r="AH1311" s="58" t="s">
        <v>1495</v>
      </c>
      <c r="AI1311" s="36" t="s">
        <v>1536</v>
      </c>
    </row>
    <row r="1312" spans="1:35" s="43" customFormat="1" ht="42.75" customHeight="1" x14ac:dyDescent="0.25">
      <c r="A1312" s="41" t="s">
        <v>1964</v>
      </c>
      <c r="B1312" s="54" t="s">
        <v>1965</v>
      </c>
      <c r="C1312" s="55" t="s">
        <v>1966</v>
      </c>
      <c r="D1312" s="37"/>
      <c r="E1312" s="61" t="s">
        <v>1994</v>
      </c>
      <c r="F1312" s="37"/>
      <c r="G1312" s="56" t="s">
        <v>1969</v>
      </c>
      <c r="H1312" s="56" t="s">
        <v>1992</v>
      </c>
      <c r="I1312" s="36" t="s">
        <v>384</v>
      </c>
      <c r="J1312" s="37"/>
      <c r="K1312" s="37">
        <v>10</v>
      </c>
      <c r="L1312" s="37"/>
      <c r="M1312" s="37">
        <v>10</v>
      </c>
      <c r="N1312" s="37"/>
      <c r="O1312" s="37"/>
      <c r="P1312" s="37"/>
      <c r="Q1312" s="37"/>
      <c r="R1312" s="37"/>
      <c r="S1312" s="37"/>
      <c r="T1312" s="37"/>
      <c r="U1312" s="37"/>
      <c r="V1312" s="37"/>
      <c r="W1312" s="37">
        <v>20</v>
      </c>
      <c r="X1312" s="37"/>
      <c r="Y1312" s="57">
        <v>430</v>
      </c>
      <c r="Z1312" s="38">
        <f t="shared" si="89"/>
        <v>8926.8000000000011</v>
      </c>
      <c r="AA1312" s="37"/>
      <c r="AB1312" s="32" t="s">
        <v>84</v>
      </c>
      <c r="AC1312" s="37" t="s">
        <v>142</v>
      </c>
      <c r="AD1312" s="36" t="s">
        <v>120</v>
      </c>
      <c r="AE1312" s="37"/>
      <c r="AF1312" s="35" t="s">
        <v>1535</v>
      </c>
      <c r="AG1312" s="35" t="s">
        <v>1492</v>
      </c>
      <c r="AH1312" s="58" t="s">
        <v>1495</v>
      </c>
      <c r="AI1312" s="36" t="s">
        <v>1536</v>
      </c>
    </row>
    <row r="1313" spans="1:35" s="43" customFormat="1" ht="42.75" customHeight="1" x14ac:dyDescent="0.25">
      <c r="A1313" s="41" t="s">
        <v>1964</v>
      </c>
      <c r="B1313" s="54" t="s">
        <v>1965</v>
      </c>
      <c r="C1313" s="55" t="s">
        <v>1966</v>
      </c>
      <c r="D1313" s="37"/>
      <c r="E1313" s="61" t="s">
        <v>1995</v>
      </c>
      <c r="F1313" s="37"/>
      <c r="G1313" s="56" t="s">
        <v>1969</v>
      </c>
      <c r="H1313" s="56" t="s">
        <v>1992</v>
      </c>
      <c r="I1313" s="36" t="s">
        <v>384</v>
      </c>
      <c r="J1313" s="37"/>
      <c r="K1313" s="37">
        <v>10</v>
      </c>
      <c r="L1313" s="37">
        <v>10</v>
      </c>
      <c r="M1313" s="37">
        <v>5</v>
      </c>
      <c r="N1313" s="37"/>
      <c r="O1313" s="37"/>
      <c r="P1313" s="37"/>
      <c r="Q1313" s="37"/>
      <c r="R1313" s="37"/>
      <c r="S1313" s="37"/>
      <c r="T1313" s="37"/>
      <c r="U1313" s="37"/>
      <c r="V1313" s="37"/>
      <c r="W1313" s="37">
        <v>25</v>
      </c>
      <c r="X1313" s="37"/>
      <c r="Y1313" s="57">
        <v>342</v>
      </c>
      <c r="Z1313" s="38">
        <f t="shared" si="89"/>
        <v>8874.9</v>
      </c>
      <c r="AA1313" s="37"/>
      <c r="AB1313" s="32" t="s">
        <v>84</v>
      </c>
      <c r="AC1313" s="37" t="s">
        <v>142</v>
      </c>
      <c r="AD1313" s="36" t="s">
        <v>120</v>
      </c>
      <c r="AE1313" s="37"/>
      <c r="AF1313" s="35" t="s">
        <v>1535</v>
      </c>
      <c r="AG1313" s="35" t="s">
        <v>1492</v>
      </c>
      <c r="AH1313" s="58" t="s">
        <v>1495</v>
      </c>
      <c r="AI1313" s="36" t="s">
        <v>1536</v>
      </c>
    </row>
    <row r="1314" spans="1:35" s="43" customFormat="1" ht="42.75" customHeight="1" x14ac:dyDescent="0.25">
      <c r="A1314" s="41" t="s">
        <v>1964</v>
      </c>
      <c r="B1314" s="54" t="s">
        <v>1965</v>
      </c>
      <c r="C1314" s="55" t="s">
        <v>1966</v>
      </c>
      <c r="D1314" s="37"/>
      <c r="E1314" s="61" t="s">
        <v>1996</v>
      </c>
      <c r="F1314" s="37"/>
      <c r="G1314" s="56" t="s">
        <v>1617</v>
      </c>
      <c r="H1314" s="56" t="s">
        <v>1992</v>
      </c>
      <c r="I1314" s="36" t="s">
        <v>384</v>
      </c>
      <c r="J1314" s="37"/>
      <c r="K1314" s="37">
        <v>5</v>
      </c>
      <c r="L1314" s="37">
        <v>5</v>
      </c>
      <c r="M1314" s="37">
        <v>5</v>
      </c>
      <c r="N1314" s="37"/>
      <c r="O1314" s="37"/>
      <c r="P1314" s="37"/>
      <c r="Q1314" s="37"/>
      <c r="R1314" s="37"/>
      <c r="S1314" s="37"/>
      <c r="T1314" s="37"/>
      <c r="U1314" s="37"/>
      <c r="V1314" s="37"/>
      <c r="W1314" s="37">
        <v>15</v>
      </c>
      <c r="X1314" s="37"/>
      <c r="Y1314" s="57">
        <v>243</v>
      </c>
      <c r="Z1314" s="38">
        <f>(Y1314*W1314)*1.038</f>
        <v>3783.51</v>
      </c>
      <c r="AA1314" s="37"/>
      <c r="AB1314" s="32" t="s">
        <v>84</v>
      </c>
      <c r="AC1314" s="37" t="s">
        <v>142</v>
      </c>
      <c r="AD1314" s="36" t="s">
        <v>120</v>
      </c>
      <c r="AE1314" s="37"/>
      <c r="AF1314" s="35" t="s">
        <v>1535</v>
      </c>
      <c r="AG1314" s="35" t="s">
        <v>1492</v>
      </c>
      <c r="AH1314" s="58" t="s">
        <v>1495</v>
      </c>
      <c r="AI1314" s="36" t="s">
        <v>1536</v>
      </c>
    </row>
    <row r="1315" spans="1:35" s="43" customFormat="1" ht="42.75" customHeight="1" x14ac:dyDescent="0.25">
      <c r="A1315" s="41" t="s">
        <v>1964</v>
      </c>
      <c r="B1315" s="54" t="s">
        <v>1965</v>
      </c>
      <c r="C1315" s="55" t="s">
        <v>1966</v>
      </c>
      <c r="D1315" s="37"/>
      <c r="E1315" s="61" t="s">
        <v>1997</v>
      </c>
      <c r="F1315" s="37"/>
      <c r="G1315" s="56" t="s">
        <v>1617</v>
      </c>
      <c r="H1315" s="56" t="s">
        <v>1998</v>
      </c>
      <c r="I1315" s="36" t="s">
        <v>384</v>
      </c>
      <c r="J1315" s="37"/>
      <c r="K1315" s="37">
        <v>3</v>
      </c>
      <c r="L1315" s="37"/>
      <c r="M1315" s="37"/>
      <c r="N1315" s="37"/>
      <c r="O1315" s="37"/>
      <c r="P1315" s="37">
        <v>3</v>
      </c>
      <c r="Q1315" s="37"/>
      <c r="R1315" s="37"/>
      <c r="S1315" s="37"/>
      <c r="T1315" s="37"/>
      <c r="U1315" s="37">
        <v>3</v>
      </c>
      <c r="V1315" s="37"/>
      <c r="W1315" s="37">
        <v>9</v>
      </c>
      <c r="X1315" s="37"/>
      <c r="Y1315" s="57">
        <f>Z1315/W1315</f>
        <v>1247.5222222222224</v>
      </c>
      <c r="Z1315" s="38">
        <v>11227.7</v>
      </c>
      <c r="AA1315" s="37"/>
      <c r="AB1315" s="32" t="s">
        <v>84</v>
      </c>
      <c r="AC1315" s="37" t="s">
        <v>142</v>
      </c>
      <c r="AD1315" s="36" t="s">
        <v>120</v>
      </c>
      <c r="AE1315" s="37"/>
      <c r="AF1315" s="35" t="s">
        <v>1535</v>
      </c>
      <c r="AG1315" s="35" t="s">
        <v>1492</v>
      </c>
      <c r="AH1315" s="58" t="s">
        <v>1495</v>
      </c>
      <c r="AI1315" s="36" t="s">
        <v>1536</v>
      </c>
    </row>
    <row r="1316" spans="1:35" s="43" customFormat="1" ht="42.75" customHeight="1" x14ac:dyDescent="0.25">
      <c r="A1316" s="41" t="s">
        <v>1964</v>
      </c>
      <c r="B1316" s="54" t="s">
        <v>1965</v>
      </c>
      <c r="C1316" s="55" t="s">
        <v>1966</v>
      </c>
      <c r="D1316" s="37"/>
      <c r="E1316" s="61" t="s">
        <v>1999</v>
      </c>
      <c r="F1316" s="37"/>
      <c r="G1316" s="56" t="s">
        <v>1969</v>
      </c>
      <c r="H1316" s="56" t="s">
        <v>2000</v>
      </c>
      <c r="I1316" s="36" t="s">
        <v>384</v>
      </c>
      <c r="J1316" s="37"/>
      <c r="K1316" s="37">
        <v>5</v>
      </c>
      <c r="L1316" s="37"/>
      <c r="M1316" s="37"/>
      <c r="N1316" s="37"/>
      <c r="O1316" s="37"/>
      <c r="P1316" s="37"/>
      <c r="Q1316" s="37"/>
      <c r="R1316" s="37"/>
      <c r="S1316" s="37"/>
      <c r="T1316" s="37"/>
      <c r="U1316" s="37"/>
      <c r="V1316" s="37"/>
      <c r="W1316" s="37">
        <v>5</v>
      </c>
      <c r="X1316" s="37"/>
      <c r="Y1316" s="57">
        <v>73.593299999999999</v>
      </c>
      <c r="Z1316" s="38">
        <f t="shared" ref="Z1316:Z1379" si="90">(Y1316*W1316)*1.038</f>
        <v>381.94922700000001</v>
      </c>
      <c r="AA1316" s="37"/>
      <c r="AB1316" s="32" t="s">
        <v>84</v>
      </c>
      <c r="AC1316" s="37" t="s">
        <v>142</v>
      </c>
      <c r="AD1316" s="36" t="s">
        <v>120</v>
      </c>
      <c r="AE1316" s="37"/>
      <c r="AF1316" s="35" t="s">
        <v>1535</v>
      </c>
      <c r="AG1316" s="35" t="s">
        <v>1492</v>
      </c>
      <c r="AH1316" s="58" t="s">
        <v>1495</v>
      </c>
      <c r="AI1316" s="36" t="s">
        <v>1536</v>
      </c>
    </row>
    <row r="1317" spans="1:35" s="43" customFormat="1" ht="42.75" customHeight="1" x14ac:dyDescent="0.25">
      <c r="A1317" s="41" t="s">
        <v>1964</v>
      </c>
      <c r="B1317" s="54" t="s">
        <v>1965</v>
      </c>
      <c r="C1317" s="55" t="s">
        <v>1966</v>
      </c>
      <c r="D1317" s="37"/>
      <c r="E1317" s="61" t="s">
        <v>2001</v>
      </c>
      <c r="F1317" s="37"/>
      <c r="G1317" s="56" t="s">
        <v>1969</v>
      </c>
      <c r="H1317" s="56" t="s">
        <v>2000</v>
      </c>
      <c r="I1317" s="36" t="s">
        <v>384</v>
      </c>
      <c r="J1317" s="37"/>
      <c r="K1317" s="37">
        <v>25</v>
      </c>
      <c r="L1317" s="37"/>
      <c r="M1317" s="37"/>
      <c r="N1317" s="37"/>
      <c r="O1317" s="37"/>
      <c r="P1317" s="37"/>
      <c r="Q1317" s="37"/>
      <c r="R1317" s="37"/>
      <c r="S1317" s="37"/>
      <c r="T1317" s="37"/>
      <c r="U1317" s="37"/>
      <c r="V1317" s="37"/>
      <c r="W1317" s="37">
        <v>25</v>
      </c>
      <c r="X1317" s="37"/>
      <c r="Y1317" s="57">
        <v>11.3</v>
      </c>
      <c r="Z1317" s="38">
        <f t="shared" si="90"/>
        <v>293.23500000000001</v>
      </c>
      <c r="AA1317" s="37"/>
      <c r="AB1317" s="32" t="s">
        <v>84</v>
      </c>
      <c r="AC1317" s="37" t="s">
        <v>142</v>
      </c>
      <c r="AD1317" s="36" t="s">
        <v>120</v>
      </c>
      <c r="AE1317" s="37"/>
      <c r="AF1317" s="35" t="s">
        <v>1535</v>
      </c>
      <c r="AG1317" s="35" t="s">
        <v>1492</v>
      </c>
      <c r="AH1317" s="58" t="s">
        <v>1495</v>
      </c>
      <c r="AI1317" s="36" t="s">
        <v>1536</v>
      </c>
    </row>
    <row r="1318" spans="1:35" s="43" customFormat="1" ht="42.75" customHeight="1" x14ac:dyDescent="0.25">
      <c r="A1318" s="41" t="s">
        <v>1964</v>
      </c>
      <c r="B1318" s="54" t="s">
        <v>1965</v>
      </c>
      <c r="C1318" s="55" t="s">
        <v>1966</v>
      </c>
      <c r="D1318" s="37"/>
      <c r="E1318" s="61" t="s">
        <v>2002</v>
      </c>
      <c r="F1318" s="37"/>
      <c r="G1318" s="56" t="s">
        <v>1969</v>
      </c>
      <c r="H1318" s="56" t="s">
        <v>2003</v>
      </c>
      <c r="I1318" s="36" t="s">
        <v>384</v>
      </c>
      <c r="J1318" s="37"/>
      <c r="K1318" s="37">
        <v>10</v>
      </c>
      <c r="L1318" s="37"/>
      <c r="M1318" s="37"/>
      <c r="N1318" s="37"/>
      <c r="O1318" s="37"/>
      <c r="P1318" s="37"/>
      <c r="Q1318" s="37"/>
      <c r="R1318" s="37"/>
      <c r="S1318" s="37"/>
      <c r="T1318" s="37"/>
      <c r="U1318" s="37"/>
      <c r="V1318" s="37"/>
      <c r="W1318" s="37">
        <v>10</v>
      </c>
      <c r="X1318" s="37"/>
      <c r="Y1318" s="57">
        <v>333.233</v>
      </c>
      <c r="Z1318" s="38">
        <f t="shared" si="90"/>
        <v>3458.9585400000001</v>
      </c>
      <c r="AA1318" s="37"/>
      <c r="AB1318" s="32" t="s">
        <v>84</v>
      </c>
      <c r="AC1318" s="37" t="s">
        <v>142</v>
      </c>
      <c r="AD1318" s="36" t="s">
        <v>120</v>
      </c>
      <c r="AE1318" s="37"/>
      <c r="AF1318" s="35" t="s">
        <v>1535</v>
      </c>
      <c r="AG1318" s="35" t="s">
        <v>1492</v>
      </c>
      <c r="AH1318" s="58" t="s">
        <v>1495</v>
      </c>
      <c r="AI1318" s="36" t="s">
        <v>1536</v>
      </c>
    </row>
    <row r="1319" spans="1:35" s="43" customFormat="1" ht="42.75" customHeight="1" x14ac:dyDescent="0.25">
      <c r="A1319" s="41" t="s">
        <v>1964</v>
      </c>
      <c r="B1319" s="54" t="s">
        <v>1965</v>
      </c>
      <c r="C1319" s="55" t="s">
        <v>1966</v>
      </c>
      <c r="D1319" s="37"/>
      <c r="E1319" s="61" t="s">
        <v>2004</v>
      </c>
      <c r="F1319" s="37"/>
      <c r="G1319" s="56" t="s">
        <v>1969</v>
      </c>
      <c r="H1319" s="56" t="s">
        <v>2000</v>
      </c>
      <c r="I1319" s="36" t="s">
        <v>384</v>
      </c>
      <c r="J1319" s="37"/>
      <c r="K1319" s="37">
        <v>10</v>
      </c>
      <c r="L1319" s="37"/>
      <c r="M1319" s="37"/>
      <c r="N1319" s="37"/>
      <c r="O1319" s="37"/>
      <c r="P1319" s="37"/>
      <c r="Q1319" s="37"/>
      <c r="R1319" s="37"/>
      <c r="S1319" s="37"/>
      <c r="T1319" s="37"/>
      <c r="U1319" s="37"/>
      <c r="V1319" s="37"/>
      <c r="W1319" s="37">
        <v>10</v>
      </c>
      <c r="X1319" s="37"/>
      <c r="Y1319" s="57">
        <v>339.267</v>
      </c>
      <c r="Z1319" s="38">
        <f t="shared" si="90"/>
        <v>3521.5914600000001</v>
      </c>
      <c r="AA1319" s="37"/>
      <c r="AB1319" s="32" t="s">
        <v>84</v>
      </c>
      <c r="AC1319" s="37" t="s">
        <v>142</v>
      </c>
      <c r="AD1319" s="36" t="s">
        <v>120</v>
      </c>
      <c r="AE1319" s="37"/>
      <c r="AF1319" s="35" t="s">
        <v>1535</v>
      </c>
      <c r="AG1319" s="35" t="s">
        <v>1492</v>
      </c>
      <c r="AH1319" s="58" t="s">
        <v>1495</v>
      </c>
      <c r="AI1319" s="36" t="s">
        <v>1536</v>
      </c>
    </row>
    <row r="1320" spans="1:35" s="43" customFormat="1" ht="42.75" customHeight="1" x14ac:dyDescent="0.25">
      <c r="A1320" s="41" t="s">
        <v>1964</v>
      </c>
      <c r="B1320" s="54" t="s">
        <v>1965</v>
      </c>
      <c r="C1320" s="55" t="s">
        <v>1966</v>
      </c>
      <c r="D1320" s="37"/>
      <c r="E1320" s="61" t="s">
        <v>2005</v>
      </c>
      <c r="F1320" s="37"/>
      <c r="G1320" s="56" t="s">
        <v>1617</v>
      </c>
      <c r="H1320" s="56" t="s">
        <v>2000</v>
      </c>
      <c r="I1320" s="36" t="s">
        <v>384</v>
      </c>
      <c r="J1320" s="37"/>
      <c r="K1320" s="37">
        <v>2</v>
      </c>
      <c r="L1320" s="37"/>
      <c r="M1320" s="37"/>
      <c r="N1320" s="37"/>
      <c r="O1320" s="37"/>
      <c r="P1320" s="37"/>
      <c r="Q1320" s="37"/>
      <c r="R1320" s="37"/>
      <c r="S1320" s="37"/>
      <c r="T1320" s="37"/>
      <c r="U1320" s="37"/>
      <c r="V1320" s="37"/>
      <c r="W1320" s="37">
        <v>2</v>
      </c>
      <c r="X1320" s="37"/>
      <c r="Y1320" s="57">
        <v>37.78</v>
      </c>
      <c r="Z1320" s="38">
        <f t="shared" si="90"/>
        <v>78.431280000000001</v>
      </c>
      <c r="AA1320" s="37"/>
      <c r="AB1320" s="32" t="s">
        <v>84</v>
      </c>
      <c r="AC1320" s="37" t="s">
        <v>142</v>
      </c>
      <c r="AD1320" s="36" t="s">
        <v>120</v>
      </c>
      <c r="AE1320" s="37"/>
      <c r="AF1320" s="35" t="s">
        <v>1535</v>
      </c>
      <c r="AG1320" s="35" t="s">
        <v>1492</v>
      </c>
      <c r="AH1320" s="58" t="s">
        <v>1495</v>
      </c>
      <c r="AI1320" s="36" t="s">
        <v>1536</v>
      </c>
    </row>
    <row r="1321" spans="1:35" s="43" customFormat="1" ht="42.75" customHeight="1" x14ac:dyDescent="0.25">
      <c r="A1321" s="41" t="s">
        <v>1964</v>
      </c>
      <c r="B1321" s="54" t="s">
        <v>1965</v>
      </c>
      <c r="C1321" s="55" t="s">
        <v>1966</v>
      </c>
      <c r="D1321" s="37"/>
      <c r="E1321" s="61" t="s">
        <v>2006</v>
      </c>
      <c r="F1321" s="37"/>
      <c r="G1321" s="56" t="s">
        <v>1617</v>
      </c>
      <c r="H1321" s="56" t="s">
        <v>2003</v>
      </c>
      <c r="I1321" s="36" t="s">
        <v>384</v>
      </c>
      <c r="J1321" s="37"/>
      <c r="K1321" s="37">
        <v>20</v>
      </c>
      <c r="L1321" s="37"/>
      <c r="M1321" s="37"/>
      <c r="N1321" s="37"/>
      <c r="O1321" s="37"/>
      <c r="P1321" s="37"/>
      <c r="Q1321" s="37"/>
      <c r="R1321" s="37"/>
      <c r="S1321" s="37"/>
      <c r="T1321" s="37"/>
      <c r="U1321" s="37"/>
      <c r="V1321" s="37"/>
      <c r="W1321" s="37">
        <v>20</v>
      </c>
      <c r="X1321" s="37"/>
      <c r="Y1321" s="57">
        <v>223.33</v>
      </c>
      <c r="Z1321" s="38">
        <f t="shared" si="90"/>
        <v>4636.3308000000006</v>
      </c>
      <c r="AA1321" s="37"/>
      <c r="AB1321" s="32" t="s">
        <v>84</v>
      </c>
      <c r="AC1321" s="37" t="s">
        <v>142</v>
      </c>
      <c r="AD1321" s="36" t="s">
        <v>120</v>
      </c>
      <c r="AE1321" s="37"/>
      <c r="AF1321" s="35" t="s">
        <v>1535</v>
      </c>
      <c r="AG1321" s="35" t="s">
        <v>1492</v>
      </c>
      <c r="AH1321" s="58" t="s">
        <v>1495</v>
      </c>
      <c r="AI1321" s="36" t="s">
        <v>1536</v>
      </c>
    </row>
    <row r="1322" spans="1:35" s="43" customFormat="1" ht="42.75" customHeight="1" x14ac:dyDescent="0.25">
      <c r="A1322" s="41" t="s">
        <v>1964</v>
      </c>
      <c r="B1322" s="54" t="s">
        <v>1965</v>
      </c>
      <c r="C1322" s="55" t="s">
        <v>1966</v>
      </c>
      <c r="D1322" s="37"/>
      <c r="E1322" s="61" t="s">
        <v>2007</v>
      </c>
      <c r="F1322" s="37"/>
      <c r="G1322" s="56" t="s">
        <v>1617</v>
      </c>
      <c r="H1322" s="56" t="s">
        <v>2000</v>
      </c>
      <c r="I1322" s="36" t="s">
        <v>384</v>
      </c>
      <c r="J1322" s="37"/>
      <c r="K1322" s="37">
        <v>5</v>
      </c>
      <c r="L1322" s="37"/>
      <c r="M1322" s="37"/>
      <c r="N1322" s="37"/>
      <c r="O1322" s="37"/>
      <c r="P1322" s="37"/>
      <c r="Q1322" s="37"/>
      <c r="R1322" s="37"/>
      <c r="S1322" s="37"/>
      <c r="T1322" s="37"/>
      <c r="U1322" s="37"/>
      <c r="V1322" s="37"/>
      <c r="W1322" s="37">
        <v>5</v>
      </c>
      <c r="X1322" s="37"/>
      <c r="Y1322" s="57">
        <v>114.563</v>
      </c>
      <c r="Z1322" s="38">
        <f t="shared" si="90"/>
        <v>594.58197000000007</v>
      </c>
      <c r="AA1322" s="37"/>
      <c r="AB1322" s="32" t="s">
        <v>84</v>
      </c>
      <c r="AC1322" s="37" t="s">
        <v>142</v>
      </c>
      <c r="AD1322" s="36" t="s">
        <v>120</v>
      </c>
      <c r="AE1322" s="37"/>
      <c r="AF1322" s="35" t="s">
        <v>1535</v>
      </c>
      <c r="AG1322" s="35" t="s">
        <v>1492</v>
      </c>
      <c r="AH1322" s="58" t="s">
        <v>1495</v>
      </c>
      <c r="AI1322" s="36" t="s">
        <v>1536</v>
      </c>
    </row>
    <row r="1323" spans="1:35" s="43" customFormat="1" ht="42.75" customHeight="1" x14ac:dyDescent="0.25">
      <c r="A1323" s="41" t="s">
        <v>1964</v>
      </c>
      <c r="B1323" s="54" t="s">
        <v>1965</v>
      </c>
      <c r="C1323" s="55" t="s">
        <v>1966</v>
      </c>
      <c r="D1323" s="37"/>
      <c r="E1323" s="61" t="s">
        <v>2008</v>
      </c>
      <c r="F1323" s="37"/>
      <c r="G1323" s="56" t="s">
        <v>1617</v>
      </c>
      <c r="H1323" s="56" t="s">
        <v>2003</v>
      </c>
      <c r="I1323" s="36" t="s">
        <v>384</v>
      </c>
      <c r="J1323" s="37"/>
      <c r="K1323" s="37">
        <v>10</v>
      </c>
      <c r="L1323" s="37"/>
      <c r="M1323" s="37"/>
      <c r="N1323" s="37"/>
      <c r="O1323" s="37"/>
      <c r="P1323" s="37"/>
      <c r="Q1323" s="37"/>
      <c r="R1323" s="37"/>
      <c r="S1323" s="37"/>
      <c r="T1323" s="37"/>
      <c r="U1323" s="37"/>
      <c r="V1323" s="37"/>
      <c r="W1323" s="37">
        <v>10</v>
      </c>
      <c r="X1323" s="37"/>
      <c r="Y1323" s="57">
        <v>77.833299999999994</v>
      </c>
      <c r="Z1323" s="38">
        <f t="shared" si="90"/>
        <v>807.90965400000005</v>
      </c>
      <c r="AA1323" s="37"/>
      <c r="AB1323" s="32" t="s">
        <v>84</v>
      </c>
      <c r="AC1323" s="37" t="s">
        <v>142</v>
      </c>
      <c r="AD1323" s="36" t="s">
        <v>120</v>
      </c>
      <c r="AE1323" s="37"/>
      <c r="AF1323" s="35" t="s">
        <v>1535</v>
      </c>
      <c r="AG1323" s="35" t="s">
        <v>1492</v>
      </c>
      <c r="AH1323" s="58" t="s">
        <v>1495</v>
      </c>
      <c r="AI1323" s="36" t="s">
        <v>1536</v>
      </c>
    </row>
    <row r="1324" spans="1:35" s="43" customFormat="1" ht="42.75" customHeight="1" x14ac:dyDescent="0.25">
      <c r="A1324" s="41" t="s">
        <v>1964</v>
      </c>
      <c r="B1324" s="54" t="s">
        <v>1965</v>
      </c>
      <c r="C1324" s="55" t="s">
        <v>1966</v>
      </c>
      <c r="D1324" s="37"/>
      <c r="E1324" s="61" t="s">
        <v>2009</v>
      </c>
      <c r="F1324" s="37"/>
      <c r="G1324" s="56" t="s">
        <v>1617</v>
      </c>
      <c r="H1324" s="56" t="s">
        <v>2010</v>
      </c>
      <c r="I1324" s="36" t="s">
        <v>384</v>
      </c>
      <c r="J1324" s="37"/>
      <c r="K1324" s="37">
        <v>2</v>
      </c>
      <c r="L1324" s="37"/>
      <c r="M1324" s="37"/>
      <c r="N1324" s="37"/>
      <c r="O1324" s="37"/>
      <c r="P1324" s="37"/>
      <c r="Q1324" s="37"/>
      <c r="R1324" s="37"/>
      <c r="S1324" s="37"/>
      <c r="T1324" s="37"/>
      <c r="U1324" s="37"/>
      <c r="V1324" s="37"/>
      <c r="W1324" s="37">
        <v>2</v>
      </c>
      <c r="X1324" s="37"/>
      <c r="Y1324" s="57">
        <v>41.73</v>
      </c>
      <c r="Z1324" s="38">
        <f t="shared" si="90"/>
        <v>86.631479999999996</v>
      </c>
      <c r="AA1324" s="37"/>
      <c r="AB1324" s="32" t="s">
        <v>84</v>
      </c>
      <c r="AC1324" s="37" t="s">
        <v>142</v>
      </c>
      <c r="AD1324" s="36" t="s">
        <v>120</v>
      </c>
      <c r="AE1324" s="37"/>
      <c r="AF1324" s="35" t="s">
        <v>1535</v>
      </c>
      <c r="AG1324" s="35" t="s">
        <v>1492</v>
      </c>
      <c r="AH1324" s="58" t="s">
        <v>1495</v>
      </c>
      <c r="AI1324" s="36" t="s">
        <v>1536</v>
      </c>
    </row>
    <row r="1325" spans="1:35" s="43" customFormat="1" ht="42.75" customHeight="1" x14ac:dyDescent="0.25">
      <c r="A1325" s="41" t="s">
        <v>1964</v>
      </c>
      <c r="B1325" s="54" t="s">
        <v>1965</v>
      </c>
      <c r="C1325" s="55" t="s">
        <v>1966</v>
      </c>
      <c r="D1325" s="37"/>
      <c r="E1325" s="61" t="s">
        <v>2011</v>
      </c>
      <c r="F1325" s="37"/>
      <c r="G1325" s="56" t="s">
        <v>1617</v>
      </c>
      <c r="H1325" s="56" t="s">
        <v>2000</v>
      </c>
      <c r="I1325" s="36" t="s">
        <v>384</v>
      </c>
      <c r="J1325" s="37"/>
      <c r="K1325" s="37">
        <v>3</v>
      </c>
      <c r="L1325" s="37"/>
      <c r="M1325" s="37"/>
      <c r="N1325" s="37"/>
      <c r="O1325" s="37"/>
      <c r="P1325" s="37"/>
      <c r="Q1325" s="37"/>
      <c r="R1325" s="37"/>
      <c r="S1325" s="37"/>
      <c r="T1325" s="37"/>
      <c r="U1325" s="37"/>
      <c r="V1325" s="37"/>
      <c r="W1325" s="37">
        <v>3</v>
      </c>
      <c r="X1325" s="37"/>
      <c r="Y1325" s="57">
        <v>73.239999999999995</v>
      </c>
      <c r="Z1325" s="38">
        <f t="shared" si="90"/>
        <v>228.06935999999999</v>
      </c>
      <c r="AA1325" s="37"/>
      <c r="AB1325" s="32" t="s">
        <v>84</v>
      </c>
      <c r="AC1325" s="37" t="s">
        <v>142</v>
      </c>
      <c r="AD1325" s="36" t="s">
        <v>120</v>
      </c>
      <c r="AE1325" s="37"/>
      <c r="AF1325" s="35" t="s">
        <v>1535</v>
      </c>
      <c r="AG1325" s="35" t="s">
        <v>1492</v>
      </c>
      <c r="AH1325" s="58" t="s">
        <v>1495</v>
      </c>
      <c r="AI1325" s="36" t="s">
        <v>1536</v>
      </c>
    </row>
    <row r="1326" spans="1:35" s="43" customFormat="1" ht="42.75" customHeight="1" x14ac:dyDescent="0.25">
      <c r="A1326" s="41" t="s">
        <v>1964</v>
      </c>
      <c r="B1326" s="54" t="s">
        <v>1965</v>
      </c>
      <c r="C1326" s="55" t="s">
        <v>1966</v>
      </c>
      <c r="D1326" s="37"/>
      <c r="E1326" s="61" t="s">
        <v>2012</v>
      </c>
      <c r="F1326" s="37"/>
      <c r="G1326" s="56" t="s">
        <v>1969</v>
      </c>
      <c r="H1326" s="56" t="s">
        <v>2003</v>
      </c>
      <c r="I1326" s="36" t="s">
        <v>384</v>
      </c>
      <c r="J1326" s="37"/>
      <c r="K1326" s="37">
        <v>20</v>
      </c>
      <c r="L1326" s="37"/>
      <c r="M1326" s="37"/>
      <c r="N1326" s="37"/>
      <c r="O1326" s="37"/>
      <c r="P1326" s="37"/>
      <c r="Q1326" s="37"/>
      <c r="R1326" s="37"/>
      <c r="S1326" s="37"/>
      <c r="T1326" s="37"/>
      <c r="U1326" s="37"/>
      <c r="V1326" s="37"/>
      <c r="W1326" s="37">
        <v>20</v>
      </c>
      <c r="X1326" s="37"/>
      <c r="Y1326" s="57">
        <v>98.166700000000006</v>
      </c>
      <c r="Z1326" s="38">
        <f t="shared" si="90"/>
        <v>2037.9406920000001</v>
      </c>
      <c r="AA1326" s="37"/>
      <c r="AB1326" s="32" t="s">
        <v>84</v>
      </c>
      <c r="AC1326" s="37" t="s">
        <v>142</v>
      </c>
      <c r="AD1326" s="36" t="s">
        <v>120</v>
      </c>
      <c r="AE1326" s="37"/>
      <c r="AF1326" s="35" t="s">
        <v>1535</v>
      </c>
      <c r="AG1326" s="35" t="s">
        <v>1492</v>
      </c>
      <c r="AH1326" s="58" t="s">
        <v>1495</v>
      </c>
      <c r="AI1326" s="36" t="s">
        <v>1536</v>
      </c>
    </row>
    <row r="1327" spans="1:35" s="43" customFormat="1" ht="42.75" customHeight="1" x14ac:dyDescent="0.25">
      <c r="A1327" s="41" t="s">
        <v>1964</v>
      </c>
      <c r="B1327" s="54" t="s">
        <v>1965</v>
      </c>
      <c r="C1327" s="55" t="s">
        <v>1966</v>
      </c>
      <c r="D1327" s="37"/>
      <c r="E1327" s="61" t="s">
        <v>2013</v>
      </c>
      <c r="F1327" s="37"/>
      <c r="G1327" s="56" t="s">
        <v>1969</v>
      </c>
      <c r="H1327" s="56" t="s">
        <v>2000</v>
      </c>
      <c r="I1327" s="36" t="s">
        <v>384</v>
      </c>
      <c r="J1327" s="37"/>
      <c r="K1327" s="37">
        <v>30</v>
      </c>
      <c r="L1327" s="37"/>
      <c r="M1327" s="37"/>
      <c r="N1327" s="37"/>
      <c r="O1327" s="37"/>
      <c r="P1327" s="37"/>
      <c r="Q1327" s="37"/>
      <c r="R1327" s="37"/>
      <c r="S1327" s="37"/>
      <c r="T1327" s="37"/>
      <c r="U1327" s="37"/>
      <c r="V1327" s="37"/>
      <c r="W1327" s="37">
        <v>30</v>
      </c>
      <c r="X1327" s="37"/>
      <c r="Y1327" s="57">
        <v>53</v>
      </c>
      <c r="Z1327" s="38">
        <f t="shared" si="90"/>
        <v>1650.42</v>
      </c>
      <c r="AA1327" s="37"/>
      <c r="AB1327" s="32" t="s">
        <v>84</v>
      </c>
      <c r="AC1327" s="37" t="s">
        <v>142</v>
      </c>
      <c r="AD1327" s="36" t="s">
        <v>120</v>
      </c>
      <c r="AE1327" s="37"/>
      <c r="AF1327" s="35" t="s">
        <v>1535</v>
      </c>
      <c r="AG1327" s="35" t="s">
        <v>1492</v>
      </c>
      <c r="AH1327" s="58" t="s">
        <v>1495</v>
      </c>
      <c r="AI1327" s="36" t="s">
        <v>1536</v>
      </c>
    </row>
    <row r="1328" spans="1:35" s="43" customFormat="1" ht="42.75" customHeight="1" x14ac:dyDescent="0.25">
      <c r="A1328" s="41" t="s">
        <v>1964</v>
      </c>
      <c r="B1328" s="54" t="s">
        <v>1965</v>
      </c>
      <c r="C1328" s="55" t="s">
        <v>1966</v>
      </c>
      <c r="D1328" s="37"/>
      <c r="E1328" s="61" t="s">
        <v>2014</v>
      </c>
      <c r="F1328" s="37"/>
      <c r="G1328" s="56" t="s">
        <v>1617</v>
      </c>
      <c r="H1328" s="56" t="s">
        <v>2000</v>
      </c>
      <c r="I1328" s="36" t="s">
        <v>384</v>
      </c>
      <c r="J1328" s="37"/>
      <c r="K1328" s="37">
        <v>20</v>
      </c>
      <c r="L1328" s="37"/>
      <c r="M1328" s="37"/>
      <c r="N1328" s="37"/>
      <c r="O1328" s="37"/>
      <c r="P1328" s="37"/>
      <c r="Q1328" s="37"/>
      <c r="R1328" s="37"/>
      <c r="S1328" s="37"/>
      <c r="T1328" s="37"/>
      <c r="U1328" s="37"/>
      <c r="V1328" s="37"/>
      <c r="W1328" s="37">
        <v>20</v>
      </c>
      <c r="X1328" s="37"/>
      <c r="Y1328" s="57">
        <v>44.4</v>
      </c>
      <c r="Z1328" s="38">
        <f t="shared" si="90"/>
        <v>921.74400000000003</v>
      </c>
      <c r="AA1328" s="37"/>
      <c r="AB1328" s="32" t="s">
        <v>84</v>
      </c>
      <c r="AC1328" s="37" t="s">
        <v>142</v>
      </c>
      <c r="AD1328" s="36" t="s">
        <v>120</v>
      </c>
      <c r="AE1328" s="37"/>
      <c r="AF1328" s="35" t="s">
        <v>1535</v>
      </c>
      <c r="AG1328" s="35" t="s">
        <v>1492</v>
      </c>
      <c r="AH1328" s="58" t="s">
        <v>1495</v>
      </c>
      <c r="AI1328" s="36" t="s">
        <v>1536</v>
      </c>
    </row>
    <row r="1329" spans="1:35" s="43" customFormat="1" ht="42.75" customHeight="1" x14ac:dyDescent="0.25">
      <c r="A1329" s="41" t="s">
        <v>1964</v>
      </c>
      <c r="B1329" s="54" t="s">
        <v>1965</v>
      </c>
      <c r="C1329" s="55" t="s">
        <v>1966</v>
      </c>
      <c r="D1329" s="37"/>
      <c r="E1329" s="61" t="s">
        <v>2015</v>
      </c>
      <c r="F1329" s="37"/>
      <c r="G1329" s="56" t="s">
        <v>1969</v>
      </c>
      <c r="H1329" s="56" t="s">
        <v>2016</v>
      </c>
      <c r="I1329" s="36" t="s">
        <v>384</v>
      </c>
      <c r="J1329" s="37"/>
      <c r="K1329" s="37">
        <v>10</v>
      </c>
      <c r="L1329" s="37"/>
      <c r="M1329" s="37"/>
      <c r="N1329" s="37"/>
      <c r="O1329" s="37"/>
      <c r="P1329" s="37"/>
      <c r="Q1329" s="37"/>
      <c r="R1329" s="37"/>
      <c r="S1329" s="37"/>
      <c r="T1329" s="37"/>
      <c r="U1329" s="37"/>
      <c r="V1329" s="37"/>
      <c r="W1329" s="37">
        <v>10</v>
      </c>
      <c r="X1329" s="37"/>
      <c r="Y1329" s="57">
        <v>186.833</v>
      </c>
      <c r="Z1329" s="38">
        <f t="shared" si="90"/>
        <v>1939.32654</v>
      </c>
      <c r="AA1329" s="37"/>
      <c r="AB1329" s="32" t="s">
        <v>84</v>
      </c>
      <c r="AC1329" s="37" t="s">
        <v>142</v>
      </c>
      <c r="AD1329" s="36" t="s">
        <v>120</v>
      </c>
      <c r="AE1329" s="37"/>
      <c r="AF1329" s="35" t="s">
        <v>1535</v>
      </c>
      <c r="AG1329" s="35" t="s">
        <v>1492</v>
      </c>
      <c r="AH1329" s="58" t="s">
        <v>1495</v>
      </c>
      <c r="AI1329" s="36" t="s">
        <v>1536</v>
      </c>
    </row>
    <row r="1330" spans="1:35" s="43" customFormat="1" ht="42.75" customHeight="1" x14ac:dyDescent="0.25">
      <c r="A1330" s="41" t="s">
        <v>1964</v>
      </c>
      <c r="B1330" s="54" t="s">
        <v>1965</v>
      </c>
      <c r="C1330" s="55" t="s">
        <v>1966</v>
      </c>
      <c r="D1330" s="37"/>
      <c r="E1330" s="61" t="s">
        <v>2017</v>
      </c>
      <c r="F1330" s="37"/>
      <c r="G1330" s="56" t="s">
        <v>1969</v>
      </c>
      <c r="H1330" s="56" t="s">
        <v>2000</v>
      </c>
      <c r="I1330" s="36" t="s">
        <v>384</v>
      </c>
      <c r="J1330" s="37"/>
      <c r="K1330" s="37">
        <v>6</v>
      </c>
      <c r="L1330" s="37"/>
      <c r="M1330" s="37"/>
      <c r="N1330" s="37"/>
      <c r="O1330" s="37"/>
      <c r="P1330" s="37"/>
      <c r="Q1330" s="37"/>
      <c r="R1330" s="37"/>
      <c r="S1330" s="37"/>
      <c r="T1330" s="37"/>
      <c r="U1330" s="37"/>
      <c r="V1330" s="37"/>
      <c r="W1330" s="37">
        <v>6</v>
      </c>
      <c r="X1330" s="37"/>
      <c r="Y1330" s="57">
        <v>42.86</v>
      </c>
      <c r="Z1330" s="38">
        <f t="shared" si="90"/>
        <v>266.93207999999998</v>
      </c>
      <c r="AA1330" s="37"/>
      <c r="AB1330" s="32" t="s">
        <v>84</v>
      </c>
      <c r="AC1330" s="37" t="s">
        <v>142</v>
      </c>
      <c r="AD1330" s="36" t="s">
        <v>120</v>
      </c>
      <c r="AE1330" s="37"/>
      <c r="AF1330" s="35" t="s">
        <v>1535</v>
      </c>
      <c r="AG1330" s="35" t="s">
        <v>1492</v>
      </c>
      <c r="AH1330" s="58" t="s">
        <v>1495</v>
      </c>
      <c r="AI1330" s="36" t="s">
        <v>1536</v>
      </c>
    </row>
    <row r="1331" spans="1:35" s="43" customFormat="1" ht="42.75" customHeight="1" x14ac:dyDescent="0.25">
      <c r="A1331" s="41" t="s">
        <v>1964</v>
      </c>
      <c r="B1331" s="54" t="s">
        <v>1965</v>
      </c>
      <c r="C1331" s="55" t="s">
        <v>1966</v>
      </c>
      <c r="D1331" s="37"/>
      <c r="E1331" s="61" t="s">
        <v>2018</v>
      </c>
      <c r="F1331" s="37"/>
      <c r="G1331" s="56" t="s">
        <v>1969</v>
      </c>
      <c r="H1331" s="56" t="s">
        <v>2016</v>
      </c>
      <c r="I1331" s="36" t="s">
        <v>384</v>
      </c>
      <c r="J1331" s="37"/>
      <c r="K1331" s="37">
        <v>3</v>
      </c>
      <c r="L1331" s="37"/>
      <c r="M1331" s="37"/>
      <c r="N1331" s="37"/>
      <c r="O1331" s="37"/>
      <c r="P1331" s="37"/>
      <c r="Q1331" s="37"/>
      <c r="R1331" s="37"/>
      <c r="S1331" s="37"/>
      <c r="T1331" s="37"/>
      <c r="U1331" s="37"/>
      <c r="V1331" s="37"/>
      <c r="W1331" s="37">
        <v>3</v>
      </c>
      <c r="X1331" s="37"/>
      <c r="Y1331" s="57">
        <v>19.46</v>
      </c>
      <c r="Z1331" s="38">
        <f t="shared" si="90"/>
        <v>60.598440000000004</v>
      </c>
      <c r="AA1331" s="37"/>
      <c r="AB1331" s="32" t="s">
        <v>84</v>
      </c>
      <c r="AC1331" s="37" t="s">
        <v>142</v>
      </c>
      <c r="AD1331" s="36" t="s">
        <v>120</v>
      </c>
      <c r="AE1331" s="37"/>
      <c r="AF1331" s="35" t="s">
        <v>1535</v>
      </c>
      <c r="AG1331" s="35" t="s">
        <v>1492</v>
      </c>
      <c r="AH1331" s="58" t="s">
        <v>1495</v>
      </c>
      <c r="AI1331" s="36" t="s">
        <v>1536</v>
      </c>
    </row>
    <row r="1332" spans="1:35" s="43" customFormat="1" ht="42.75" customHeight="1" x14ac:dyDescent="0.25">
      <c r="A1332" s="41" t="s">
        <v>1964</v>
      </c>
      <c r="B1332" s="54" t="s">
        <v>1965</v>
      </c>
      <c r="C1332" s="55" t="s">
        <v>1966</v>
      </c>
      <c r="D1332" s="37"/>
      <c r="E1332" s="61" t="s">
        <v>2019</v>
      </c>
      <c r="F1332" s="37"/>
      <c r="G1332" s="56" t="s">
        <v>1617</v>
      </c>
      <c r="H1332" s="56" t="s">
        <v>2000</v>
      </c>
      <c r="I1332" s="36" t="s">
        <v>384</v>
      </c>
      <c r="J1332" s="37"/>
      <c r="K1332" s="37">
        <v>2</v>
      </c>
      <c r="L1332" s="37"/>
      <c r="M1332" s="37"/>
      <c r="N1332" s="37"/>
      <c r="O1332" s="37"/>
      <c r="P1332" s="37"/>
      <c r="Q1332" s="37"/>
      <c r="R1332" s="37"/>
      <c r="S1332" s="37"/>
      <c r="T1332" s="37"/>
      <c r="U1332" s="37"/>
      <c r="V1332" s="37"/>
      <c r="W1332" s="37">
        <v>2</v>
      </c>
      <c r="X1332" s="37"/>
      <c r="Y1332" s="57">
        <v>72.53</v>
      </c>
      <c r="Z1332" s="38">
        <f t="shared" si="90"/>
        <v>150.57228000000001</v>
      </c>
      <c r="AA1332" s="37"/>
      <c r="AB1332" s="32" t="s">
        <v>84</v>
      </c>
      <c r="AC1332" s="37" t="s">
        <v>142</v>
      </c>
      <c r="AD1332" s="36" t="s">
        <v>120</v>
      </c>
      <c r="AE1332" s="37"/>
      <c r="AF1332" s="35" t="s">
        <v>1535</v>
      </c>
      <c r="AG1332" s="35" t="s">
        <v>1492</v>
      </c>
      <c r="AH1332" s="58" t="s">
        <v>1495</v>
      </c>
      <c r="AI1332" s="36" t="s">
        <v>1536</v>
      </c>
    </row>
    <row r="1333" spans="1:35" s="43" customFormat="1" ht="42.75" customHeight="1" x14ac:dyDescent="0.25">
      <c r="A1333" s="41" t="s">
        <v>1964</v>
      </c>
      <c r="B1333" s="54" t="s">
        <v>1965</v>
      </c>
      <c r="C1333" s="55" t="s">
        <v>1966</v>
      </c>
      <c r="D1333" s="37"/>
      <c r="E1333" s="61" t="s">
        <v>2020</v>
      </c>
      <c r="F1333" s="37"/>
      <c r="G1333" s="56" t="s">
        <v>1617</v>
      </c>
      <c r="H1333" s="56" t="s">
        <v>2016</v>
      </c>
      <c r="I1333" s="36" t="s">
        <v>384</v>
      </c>
      <c r="J1333" s="37"/>
      <c r="K1333" s="37">
        <v>4</v>
      </c>
      <c r="L1333" s="37"/>
      <c r="M1333" s="37"/>
      <c r="N1333" s="37"/>
      <c r="O1333" s="37"/>
      <c r="P1333" s="37"/>
      <c r="Q1333" s="37"/>
      <c r="R1333" s="37"/>
      <c r="S1333" s="37"/>
      <c r="T1333" s="37"/>
      <c r="U1333" s="37"/>
      <c r="V1333" s="37"/>
      <c r="W1333" s="37">
        <v>4</v>
      </c>
      <c r="X1333" s="37"/>
      <c r="Y1333" s="57">
        <v>471.1</v>
      </c>
      <c r="Z1333" s="38">
        <f t="shared" si="90"/>
        <v>1956.0072000000002</v>
      </c>
      <c r="AA1333" s="37"/>
      <c r="AB1333" s="32" t="s">
        <v>84</v>
      </c>
      <c r="AC1333" s="37" t="s">
        <v>142</v>
      </c>
      <c r="AD1333" s="36" t="s">
        <v>120</v>
      </c>
      <c r="AE1333" s="37"/>
      <c r="AF1333" s="35" t="s">
        <v>1535</v>
      </c>
      <c r="AG1333" s="35" t="s">
        <v>1492</v>
      </c>
      <c r="AH1333" s="58" t="s">
        <v>1495</v>
      </c>
      <c r="AI1333" s="36" t="s">
        <v>1536</v>
      </c>
    </row>
    <row r="1334" spans="1:35" s="43" customFormat="1" ht="42.75" customHeight="1" x14ac:dyDescent="0.25">
      <c r="A1334" s="41" t="s">
        <v>1964</v>
      </c>
      <c r="B1334" s="54" t="s">
        <v>1965</v>
      </c>
      <c r="C1334" s="55" t="s">
        <v>1966</v>
      </c>
      <c r="D1334" s="37"/>
      <c r="E1334" s="61" t="s">
        <v>2021</v>
      </c>
      <c r="F1334" s="37"/>
      <c r="G1334" s="56" t="s">
        <v>1969</v>
      </c>
      <c r="H1334" s="56" t="s">
        <v>1618</v>
      </c>
      <c r="I1334" s="36" t="s">
        <v>384</v>
      </c>
      <c r="J1334" s="37"/>
      <c r="K1334" s="37">
        <v>4</v>
      </c>
      <c r="L1334" s="37"/>
      <c r="M1334" s="37"/>
      <c r="N1334" s="37"/>
      <c r="O1334" s="37"/>
      <c r="P1334" s="37"/>
      <c r="Q1334" s="37"/>
      <c r="R1334" s="37"/>
      <c r="S1334" s="37"/>
      <c r="T1334" s="37"/>
      <c r="U1334" s="37"/>
      <c r="V1334" s="37"/>
      <c r="W1334" s="37">
        <v>4</v>
      </c>
      <c r="X1334" s="37"/>
      <c r="Y1334" s="57">
        <v>279.93</v>
      </c>
      <c r="Z1334" s="38">
        <f t="shared" si="90"/>
        <v>1162.26936</v>
      </c>
      <c r="AA1334" s="37"/>
      <c r="AB1334" s="32" t="s">
        <v>84</v>
      </c>
      <c r="AC1334" s="37" t="s">
        <v>142</v>
      </c>
      <c r="AD1334" s="36" t="s">
        <v>120</v>
      </c>
      <c r="AE1334" s="37"/>
      <c r="AF1334" s="35" t="s">
        <v>1535</v>
      </c>
      <c r="AG1334" s="35" t="s">
        <v>1492</v>
      </c>
      <c r="AH1334" s="58" t="s">
        <v>1495</v>
      </c>
      <c r="AI1334" s="36" t="s">
        <v>1536</v>
      </c>
    </row>
    <row r="1335" spans="1:35" s="43" customFormat="1" ht="42.75" customHeight="1" x14ac:dyDescent="0.25">
      <c r="A1335" s="41" t="s">
        <v>1964</v>
      </c>
      <c r="B1335" s="54" t="s">
        <v>1965</v>
      </c>
      <c r="C1335" s="55" t="s">
        <v>1966</v>
      </c>
      <c r="D1335" s="37"/>
      <c r="E1335" s="61" t="s">
        <v>2022</v>
      </c>
      <c r="F1335" s="37"/>
      <c r="G1335" s="56" t="s">
        <v>1617</v>
      </c>
      <c r="H1335" s="56" t="s">
        <v>2000</v>
      </c>
      <c r="I1335" s="36" t="s">
        <v>384</v>
      </c>
      <c r="J1335" s="37"/>
      <c r="K1335" s="37">
        <v>5</v>
      </c>
      <c r="L1335" s="37"/>
      <c r="M1335" s="37"/>
      <c r="N1335" s="37"/>
      <c r="O1335" s="37"/>
      <c r="P1335" s="37"/>
      <c r="Q1335" s="37"/>
      <c r="R1335" s="37"/>
      <c r="S1335" s="37"/>
      <c r="T1335" s="37"/>
      <c r="U1335" s="37"/>
      <c r="V1335" s="37"/>
      <c r="W1335" s="37">
        <v>5</v>
      </c>
      <c r="X1335" s="37"/>
      <c r="Y1335" s="57">
        <v>84.13</v>
      </c>
      <c r="Z1335" s="38">
        <f t="shared" si="90"/>
        <v>436.63470000000001</v>
      </c>
      <c r="AA1335" s="37"/>
      <c r="AB1335" s="32" t="s">
        <v>84</v>
      </c>
      <c r="AC1335" s="37" t="s">
        <v>142</v>
      </c>
      <c r="AD1335" s="36" t="s">
        <v>120</v>
      </c>
      <c r="AE1335" s="37"/>
      <c r="AF1335" s="35" t="s">
        <v>1535</v>
      </c>
      <c r="AG1335" s="35" t="s">
        <v>1492</v>
      </c>
      <c r="AH1335" s="58" t="s">
        <v>1495</v>
      </c>
      <c r="AI1335" s="36" t="s">
        <v>1536</v>
      </c>
    </row>
    <row r="1336" spans="1:35" s="43" customFormat="1" ht="42.75" customHeight="1" x14ac:dyDescent="0.25">
      <c r="A1336" s="41" t="s">
        <v>1964</v>
      </c>
      <c r="B1336" s="54" t="s">
        <v>1965</v>
      </c>
      <c r="C1336" s="55" t="s">
        <v>1966</v>
      </c>
      <c r="D1336" s="37"/>
      <c r="E1336" s="61" t="s">
        <v>2023</v>
      </c>
      <c r="F1336" s="37"/>
      <c r="G1336" s="56" t="s">
        <v>1617</v>
      </c>
      <c r="H1336" s="56" t="s">
        <v>2000</v>
      </c>
      <c r="I1336" s="36" t="s">
        <v>384</v>
      </c>
      <c r="J1336" s="37"/>
      <c r="K1336" s="37">
        <v>1</v>
      </c>
      <c r="L1336" s="37"/>
      <c r="M1336" s="37"/>
      <c r="N1336" s="37"/>
      <c r="O1336" s="37"/>
      <c r="P1336" s="37"/>
      <c r="Q1336" s="37"/>
      <c r="R1336" s="37"/>
      <c r="S1336" s="37"/>
      <c r="T1336" s="37"/>
      <c r="U1336" s="37"/>
      <c r="V1336" s="37"/>
      <c r="W1336" s="37">
        <v>1</v>
      </c>
      <c r="X1336" s="37"/>
      <c r="Y1336" s="57">
        <v>410</v>
      </c>
      <c r="Z1336" s="38">
        <f t="shared" si="90"/>
        <v>425.58000000000004</v>
      </c>
      <c r="AA1336" s="37"/>
      <c r="AB1336" s="32" t="s">
        <v>84</v>
      </c>
      <c r="AC1336" s="37" t="s">
        <v>142</v>
      </c>
      <c r="AD1336" s="36" t="s">
        <v>120</v>
      </c>
      <c r="AE1336" s="37"/>
      <c r="AF1336" s="35" t="s">
        <v>1535</v>
      </c>
      <c r="AG1336" s="35" t="s">
        <v>1492</v>
      </c>
      <c r="AH1336" s="58" t="s">
        <v>1495</v>
      </c>
      <c r="AI1336" s="36" t="s">
        <v>1536</v>
      </c>
    </row>
    <row r="1337" spans="1:35" s="43" customFormat="1" ht="42.75" customHeight="1" x14ac:dyDescent="0.25">
      <c r="A1337" s="41" t="s">
        <v>1964</v>
      </c>
      <c r="B1337" s="54" t="s">
        <v>1965</v>
      </c>
      <c r="C1337" s="55" t="s">
        <v>1966</v>
      </c>
      <c r="D1337" s="37"/>
      <c r="E1337" s="61" t="s">
        <v>2024</v>
      </c>
      <c r="F1337" s="37"/>
      <c r="G1337" s="56" t="s">
        <v>1969</v>
      </c>
      <c r="H1337" s="56" t="s">
        <v>1618</v>
      </c>
      <c r="I1337" s="36" t="s">
        <v>384</v>
      </c>
      <c r="J1337" s="37"/>
      <c r="K1337" s="37">
        <v>2</v>
      </c>
      <c r="L1337" s="37"/>
      <c r="M1337" s="37"/>
      <c r="N1337" s="37"/>
      <c r="O1337" s="37"/>
      <c r="P1337" s="37"/>
      <c r="Q1337" s="37"/>
      <c r="R1337" s="37"/>
      <c r="S1337" s="37"/>
      <c r="T1337" s="37"/>
      <c r="U1337" s="37"/>
      <c r="V1337" s="37"/>
      <c r="W1337" s="37">
        <v>2</v>
      </c>
      <c r="X1337" s="37"/>
      <c r="Y1337" s="57">
        <v>279.233</v>
      </c>
      <c r="Z1337" s="38">
        <f t="shared" si="90"/>
        <v>579.68770800000004</v>
      </c>
      <c r="AA1337" s="37"/>
      <c r="AB1337" s="32" t="s">
        <v>84</v>
      </c>
      <c r="AC1337" s="37" t="s">
        <v>142</v>
      </c>
      <c r="AD1337" s="36" t="s">
        <v>120</v>
      </c>
      <c r="AE1337" s="37"/>
      <c r="AF1337" s="35" t="s">
        <v>1535</v>
      </c>
      <c r="AG1337" s="35" t="s">
        <v>1492</v>
      </c>
      <c r="AH1337" s="58" t="s">
        <v>1495</v>
      </c>
      <c r="AI1337" s="36" t="s">
        <v>1536</v>
      </c>
    </row>
    <row r="1338" spans="1:35" s="43" customFormat="1" ht="42.75" customHeight="1" x14ac:dyDescent="0.25">
      <c r="A1338" s="41" t="s">
        <v>1964</v>
      </c>
      <c r="B1338" s="54" t="s">
        <v>1965</v>
      </c>
      <c r="C1338" s="55" t="s">
        <v>1966</v>
      </c>
      <c r="D1338" s="37"/>
      <c r="E1338" s="61" t="s">
        <v>2025</v>
      </c>
      <c r="F1338" s="37"/>
      <c r="G1338" s="56" t="s">
        <v>1969</v>
      </c>
      <c r="H1338" s="56" t="s">
        <v>2000</v>
      </c>
      <c r="I1338" s="36" t="s">
        <v>384</v>
      </c>
      <c r="J1338" s="37"/>
      <c r="K1338" s="37">
        <v>30</v>
      </c>
      <c r="L1338" s="37"/>
      <c r="M1338" s="37"/>
      <c r="N1338" s="37"/>
      <c r="O1338" s="37"/>
      <c r="P1338" s="37"/>
      <c r="Q1338" s="37"/>
      <c r="R1338" s="37"/>
      <c r="S1338" s="37"/>
      <c r="T1338" s="37"/>
      <c r="U1338" s="37"/>
      <c r="V1338" s="37"/>
      <c r="W1338" s="37">
        <v>30</v>
      </c>
      <c r="X1338" s="37"/>
      <c r="Y1338" s="57">
        <v>36.366700000000002</v>
      </c>
      <c r="Z1338" s="38">
        <f t="shared" si="90"/>
        <v>1132.459038</v>
      </c>
      <c r="AA1338" s="37"/>
      <c r="AB1338" s="32" t="s">
        <v>84</v>
      </c>
      <c r="AC1338" s="37" t="s">
        <v>142</v>
      </c>
      <c r="AD1338" s="36" t="s">
        <v>120</v>
      </c>
      <c r="AE1338" s="37"/>
      <c r="AF1338" s="35" t="s">
        <v>1535</v>
      </c>
      <c r="AG1338" s="35" t="s">
        <v>1492</v>
      </c>
      <c r="AH1338" s="58" t="s">
        <v>1495</v>
      </c>
      <c r="AI1338" s="36" t="s">
        <v>1536</v>
      </c>
    </row>
    <row r="1339" spans="1:35" s="43" customFormat="1" ht="42.75" customHeight="1" x14ac:dyDescent="0.25">
      <c r="A1339" s="41" t="s">
        <v>1964</v>
      </c>
      <c r="B1339" s="54" t="s">
        <v>1965</v>
      </c>
      <c r="C1339" s="55" t="s">
        <v>1966</v>
      </c>
      <c r="D1339" s="37"/>
      <c r="E1339" s="61" t="s">
        <v>2026</v>
      </c>
      <c r="F1339" s="37"/>
      <c r="G1339" s="56" t="s">
        <v>1617</v>
      </c>
      <c r="H1339" s="56" t="s">
        <v>2000</v>
      </c>
      <c r="I1339" s="36" t="s">
        <v>384</v>
      </c>
      <c r="J1339" s="37"/>
      <c r="K1339" s="37">
        <v>6</v>
      </c>
      <c r="L1339" s="37"/>
      <c r="M1339" s="37"/>
      <c r="N1339" s="37"/>
      <c r="O1339" s="37"/>
      <c r="P1339" s="37"/>
      <c r="Q1339" s="37"/>
      <c r="R1339" s="37"/>
      <c r="S1339" s="37"/>
      <c r="T1339" s="37"/>
      <c r="U1339" s="37"/>
      <c r="V1339" s="37"/>
      <c r="W1339" s="37">
        <v>6</v>
      </c>
      <c r="X1339" s="37"/>
      <c r="Y1339" s="57">
        <v>299.8</v>
      </c>
      <c r="Z1339" s="38">
        <f t="shared" si="90"/>
        <v>1867.1544000000004</v>
      </c>
      <c r="AA1339" s="37"/>
      <c r="AB1339" s="32" t="s">
        <v>84</v>
      </c>
      <c r="AC1339" s="37" t="s">
        <v>142</v>
      </c>
      <c r="AD1339" s="36" t="s">
        <v>120</v>
      </c>
      <c r="AE1339" s="37"/>
      <c r="AF1339" s="35" t="s">
        <v>1535</v>
      </c>
      <c r="AG1339" s="35" t="s">
        <v>1492</v>
      </c>
      <c r="AH1339" s="58" t="s">
        <v>1495</v>
      </c>
      <c r="AI1339" s="36" t="s">
        <v>1536</v>
      </c>
    </row>
    <row r="1340" spans="1:35" s="43" customFormat="1" ht="42.75" customHeight="1" x14ac:dyDescent="0.25">
      <c r="A1340" s="41" t="s">
        <v>1964</v>
      </c>
      <c r="B1340" s="54" t="s">
        <v>1965</v>
      </c>
      <c r="C1340" s="55" t="s">
        <v>1966</v>
      </c>
      <c r="D1340" s="37"/>
      <c r="E1340" s="61" t="s">
        <v>2027</v>
      </c>
      <c r="F1340" s="37"/>
      <c r="G1340" s="56" t="s">
        <v>1969</v>
      </c>
      <c r="H1340" s="56" t="s">
        <v>1618</v>
      </c>
      <c r="I1340" s="36" t="s">
        <v>384</v>
      </c>
      <c r="J1340" s="37"/>
      <c r="K1340" s="37">
        <v>5</v>
      </c>
      <c r="L1340" s="37"/>
      <c r="M1340" s="37"/>
      <c r="N1340" s="37"/>
      <c r="O1340" s="37"/>
      <c r="P1340" s="37"/>
      <c r="Q1340" s="37"/>
      <c r="R1340" s="37"/>
      <c r="S1340" s="37"/>
      <c r="T1340" s="37"/>
      <c r="U1340" s="37"/>
      <c r="V1340" s="37"/>
      <c r="W1340" s="37">
        <v>5</v>
      </c>
      <c r="X1340" s="37"/>
      <c r="Y1340" s="57">
        <v>182.3</v>
      </c>
      <c r="Z1340" s="38">
        <f t="shared" si="90"/>
        <v>946.13700000000006</v>
      </c>
      <c r="AA1340" s="37"/>
      <c r="AB1340" s="32" t="s">
        <v>84</v>
      </c>
      <c r="AC1340" s="37" t="s">
        <v>142</v>
      </c>
      <c r="AD1340" s="36" t="s">
        <v>120</v>
      </c>
      <c r="AE1340" s="37"/>
      <c r="AF1340" s="35" t="s">
        <v>1535</v>
      </c>
      <c r="AG1340" s="35" t="s">
        <v>1492</v>
      </c>
      <c r="AH1340" s="58" t="s">
        <v>1495</v>
      </c>
      <c r="AI1340" s="36" t="s">
        <v>1536</v>
      </c>
    </row>
    <row r="1341" spans="1:35" s="43" customFormat="1" ht="42.75" customHeight="1" x14ac:dyDescent="0.25">
      <c r="A1341" s="41" t="s">
        <v>1964</v>
      </c>
      <c r="B1341" s="54" t="s">
        <v>1965</v>
      </c>
      <c r="C1341" s="55" t="s">
        <v>1966</v>
      </c>
      <c r="D1341" s="37"/>
      <c r="E1341" s="61" t="s">
        <v>2028</v>
      </c>
      <c r="F1341" s="37"/>
      <c r="G1341" s="56" t="s">
        <v>1969</v>
      </c>
      <c r="H1341" s="56" t="s">
        <v>2010</v>
      </c>
      <c r="I1341" s="36" t="s">
        <v>384</v>
      </c>
      <c r="J1341" s="37"/>
      <c r="K1341" s="37">
        <v>3</v>
      </c>
      <c r="L1341" s="37"/>
      <c r="M1341" s="37"/>
      <c r="N1341" s="37"/>
      <c r="O1341" s="37"/>
      <c r="P1341" s="37"/>
      <c r="Q1341" s="37"/>
      <c r="R1341" s="37"/>
      <c r="S1341" s="37"/>
      <c r="T1341" s="37"/>
      <c r="U1341" s="37"/>
      <c r="V1341" s="37"/>
      <c r="W1341" s="37">
        <v>3</v>
      </c>
      <c r="X1341" s="37"/>
      <c r="Y1341" s="57">
        <v>67.633300000000006</v>
      </c>
      <c r="Z1341" s="38">
        <f t="shared" si="90"/>
        <v>210.61009620000002</v>
      </c>
      <c r="AA1341" s="37"/>
      <c r="AB1341" s="32" t="s">
        <v>84</v>
      </c>
      <c r="AC1341" s="37" t="s">
        <v>142</v>
      </c>
      <c r="AD1341" s="36" t="s">
        <v>120</v>
      </c>
      <c r="AE1341" s="37"/>
      <c r="AF1341" s="35" t="s">
        <v>1535</v>
      </c>
      <c r="AG1341" s="35" t="s">
        <v>1492</v>
      </c>
      <c r="AH1341" s="58" t="s">
        <v>1495</v>
      </c>
      <c r="AI1341" s="36" t="s">
        <v>1536</v>
      </c>
    </row>
    <row r="1342" spans="1:35" s="43" customFormat="1" ht="42.75" customHeight="1" x14ac:dyDescent="0.25">
      <c r="A1342" s="41" t="s">
        <v>1964</v>
      </c>
      <c r="B1342" s="54" t="s">
        <v>1965</v>
      </c>
      <c r="C1342" s="55" t="s">
        <v>1966</v>
      </c>
      <c r="D1342" s="37"/>
      <c r="E1342" s="61" t="s">
        <v>2029</v>
      </c>
      <c r="F1342" s="37"/>
      <c r="G1342" s="56" t="s">
        <v>1969</v>
      </c>
      <c r="H1342" s="56" t="s">
        <v>2000</v>
      </c>
      <c r="I1342" s="36" t="s">
        <v>384</v>
      </c>
      <c r="J1342" s="37"/>
      <c r="K1342" s="37">
        <v>2</v>
      </c>
      <c r="L1342" s="37"/>
      <c r="M1342" s="37"/>
      <c r="N1342" s="37"/>
      <c r="O1342" s="37"/>
      <c r="P1342" s="37"/>
      <c r="Q1342" s="37"/>
      <c r="R1342" s="37"/>
      <c r="S1342" s="37"/>
      <c r="T1342" s="37"/>
      <c r="U1342" s="37"/>
      <c r="V1342" s="37"/>
      <c r="W1342" s="37">
        <v>2</v>
      </c>
      <c r="X1342" s="37"/>
      <c r="Y1342" s="57">
        <v>71.146699999999996</v>
      </c>
      <c r="Z1342" s="38">
        <f t="shared" si="90"/>
        <v>147.70054919999998</v>
      </c>
      <c r="AA1342" s="37"/>
      <c r="AB1342" s="32" t="s">
        <v>84</v>
      </c>
      <c r="AC1342" s="37" t="s">
        <v>142</v>
      </c>
      <c r="AD1342" s="36" t="s">
        <v>120</v>
      </c>
      <c r="AE1342" s="37"/>
      <c r="AF1342" s="35" t="s">
        <v>1535</v>
      </c>
      <c r="AG1342" s="35" t="s">
        <v>1492</v>
      </c>
      <c r="AH1342" s="58" t="s">
        <v>1495</v>
      </c>
      <c r="AI1342" s="36" t="s">
        <v>1536</v>
      </c>
    </row>
    <row r="1343" spans="1:35" s="43" customFormat="1" ht="42.75" customHeight="1" x14ac:dyDescent="0.25">
      <c r="A1343" s="41" t="s">
        <v>2030</v>
      </c>
      <c r="B1343" s="54" t="s">
        <v>1489</v>
      </c>
      <c r="C1343" s="55" t="s">
        <v>344</v>
      </c>
      <c r="D1343" s="37"/>
      <c r="E1343" s="61" t="s">
        <v>2031</v>
      </c>
      <c r="F1343" s="37"/>
      <c r="G1343" s="56" t="s">
        <v>1606</v>
      </c>
      <c r="H1343" s="56" t="s">
        <v>2000</v>
      </c>
      <c r="I1343" s="36" t="s">
        <v>384</v>
      </c>
      <c r="J1343" s="37"/>
      <c r="K1343" s="37">
        <v>2</v>
      </c>
      <c r="L1343" s="37"/>
      <c r="M1343" s="37"/>
      <c r="N1343" s="37"/>
      <c r="O1343" s="37"/>
      <c r="P1343" s="37"/>
      <c r="Q1343" s="37"/>
      <c r="R1343" s="37"/>
      <c r="S1343" s="37"/>
      <c r="T1343" s="37"/>
      <c r="U1343" s="37"/>
      <c r="V1343" s="37"/>
      <c r="W1343" s="37">
        <v>2</v>
      </c>
      <c r="X1343" s="37"/>
      <c r="Y1343" s="57">
        <v>54.526699999999998</v>
      </c>
      <c r="Z1343" s="38">
        <f t="shared" si="90"/>
        <v>113.1974292</v>
      </c>
      <c r="AA1343" s="37"/>
      <c r="AB1343" s="32" t="s">
        <v>84</v>
      </c>
      <c r="AC1343" s="37" t="s">
        <v>142</v>
      </c>
      <c r="AD1343" s="36" t="s">
        <v>120</v>
      </c>
      <c r="AE1343" s="37"/>
      <c r="AF1343" s="35" t="s">
        <v>1535</v>
      </c>
      <c r="AG1343" s="35" t="s">
        <v>1492</v>
      </c>
      <c r="AH1343" s="58" t="s">
        <v>1495</v>
      </c>
      <c r="AI1343" s="36" t="s">
        <v>1536</v>
      </c>
    </row>
    <row r="1344" spans="1:35" s="43" customFormat="1" ht="42.75" customHeight="1" x14ac:dyDescent="0.25">
      <c r="A1344" s="41" t="s">
        <v>2032</v>
      </c>
      <c r="B1344" s="54" t="s">
        <v>2033</v>
      </c>
      <c r="C1344" s="55" t="s">
        <v>2034</v>
      </c>
      <c r="D1344" s="37"/>
      <c r="E1344" s="61" t="s">
        <v>2035</v>
      </c>
      <c r="F1344" s="37"/>
      <c r="G1344" s="56" t="s">
        <v>1606</v>
      </c>
      <c r="H1344" s="56" t="s">
        <v>2000</v>
      </c>
      <c r="I1344" s="36" t="s">
        <v>384</v>
      </c>
      <c r="J1344" s="37"/>
      <c r="K1344" s="37">
        <v>3</v>
      </c>
      <c r="L1344" s="37"/>
      <c r="M1344" s="37"/>
      <c r="N1344" s="37"/>
      <c r="O1344" s="37"/>
      <c r="P1344" s="37"/>
      <c r="Q1344" s="37"/>
      <c r="R1344" s="37"/>
      <c r="S1344" s="37"/>
      <c r="T1344" s="37"/>
      <c r="U1344" s="37"/>
      <c r="V1344" s="37"/>
      <c r="W1344" s="37">
        <v>3</v>
      </c>
      <c r="X1344" s="37"/>
      <c r="Y1344" s="57">
        <v>76.666700000000006</v>
      </c>
      <c r="Z1344" s="38">
        <f t="shared" si="90"/>
        <v>238.74010380000004</v>
      </c>
      <c r="AA1344" s="37"/>
      <c r="AB1344" s="32" t="s">
        <v>84</v>
      </c>
      <c r="AC1344" s="37" t="s">
        <v>142</v>
      </c>
      <c r="AD1344" s="36" t="s">
        <v>120</v>
      </c>
      <c r="AE1344" s="37"/>
      <c r="AF1344" s="35" t="s">
        <v>1535</v>
      </c>
      <c r="AG1344" s="35" t="s">
        <v>1492</v>
      </c>
      <c r="AH1344" s="58" t="s">
        <v>1495</v>
      </c>
      <c r="AI1344" s="36" t="s">
        <v>1536</v>
      </c>
    </row>
    <row r="1345" spans="1:35" s="43" customFormat="1" ht="42.75" customHeight="1" x14ac:dyDescent="0.25">
      <c r="A1345" s="41" t="s">
        <v>2036</v>
      </c>
      <c r="B1345" s="54" t="s">
        <v>175</v>
      </c>
      <c r="C1345" s="55" t="s">
        <v>176</v>
      </c>
      <c r="D1345" s="37"/>
      <c r="E1345" s="61" t="s">
        <v>2037</v>
      </c>
      <c r="F1345" s="37"/>
      <c r="G1345" s="56" t="s">
        <v>1617</v>
      </c>
      <c r="H1345" s="56" t="s">
        <v>2000</v>
      </c>
      <c r="I1345" s="36" t="s">
        <v>384</v>
      </c>
      <c r="J1345" s="37"/>
      <c r="K1345" s="37">
        <v>5</v>
      </c>
      <c r="L1345" s="37"/>
      <c r="M1345" s="37"/>
      <c r="N1345" s="37"/>
      <c r="O1345" s="37"/>
      <c r="P1345" s="37"/>
      <c r="Q1345" s="37"/>
      <c r="R1345" s="37"/>
      <c r="S1345" s="37"/>
      <c r="T1345" s="37"/>
      <c r="U1345" s="37"/>
      <c r="V1345" s="37"/>
      <c r="W1345" s="37">
        <v>5</v>
      </c>
      <c r="X1345" s="37"/>
      <c r="Y1345" s="57">
        <v>55.426699999999997</v>
      </c>
      <c r="Z1345" s="38">
        <f t="shared" si="90"/>
        <v>287.66457299999996</v>
      </c>
      <c r="AA1345" s="37"/>
      <c r="AB1345" s="32" t="s">
        <v>84</v>
      </c>
      <c r="AC1345" s="37" t="s">
        <v>142</v>
      </c>
      <c r="AD1345" s="36" t="s">
        <v>120</v>
      </c>
      <c r="AE1345" s="37"/>
      <c r="AF1345" s="35" t="s">
        <v>1535</v>
      </c>
      <c r="AG1345" s="35" t="s">
        <v>1492</v>
      </c>
      <c r="AH1345" s="58" t="s">
        <v>1495</v>
      </c>
      <c r="AI1345" s="36" t="s">
        <v>1536</v>
      </c>
    </row>
    <row r="1346" spans="1:35" s="43" customFormat="1" ht="42.75" customHeight="1" x14ac:dyDescent="0.25">
      <c r="A1346" s="41" t="s">
        <v>2036</v>
      </c>
      <c r="B1346" s="54" t="s">
        <v>175</v>
      </c>
      <c r="C1346" s="55" t="s">
        <v>176</v>
      </c>
      <c r="D1346" s="37"/>
      <c r="E1346" s="61" t="s">
        <v>2038</v>
      </c>
      <c r="F1346" s="37"/>
      <c r="G1346" s="56" t="s">
        <v>1617</v>
      </c>
      <c r="H1346" s="56" t="s">
        <v>1618</v>
      </c>
      <c r="I1346" s="36" t="s">
        <v>384</v>
      </c>
      <c r="J1346" s="37"/>
      <c r="K1346" s="37">
        <v>15</v>
      </c>
      <c r="L1346" s="37"/>
      <c r="M1346" s="37"/>
      <c r="N1346" s="37"/>
      <c r="O1346" s="37"/>
      <c r="P1346" s="37"/>
      <c r="Q1346" s="37"/>
      <c r="R1346" s="37"/>
      <c r="S1346" s="37"/>
      <c r="T1346" s="37"/>
      <c r="U1346" s="37"/>
      <c r="V1346" s="37"/>
      <c r="W1346" s="37">
        <v>15</v>
      </c>
      <c r="X1346" s="37"/>
      <c r="Y1346" s="57">
        <v>30.806699999999999</v>
      </c>
      <c r="Z1346" s="38">
        <f t="shared" si="90"/>
        <v>479.66031900000002</v>
      </c>
      <c r="AA1346" s="37"/>
      <c r="AB1346" s="32" t="s">
        <v>84</v>
      </c>
      <c r="AC1346" s="37" t="s">
        <v>142</v>
      </c>
      <c r="AD1346" s="36" t="s">
        <v>120</v>
      </c>
      <c r="AE1346" s="37"/>
      <c r="AF1346" s="35" t="s">
        <v>1535</v>
      </c>
      <c r="AG1346" s="35" t="s">
        <v>1492</v>
      </c>
      <c r="AH1346" s="58" t="s">
        <v>1495</v>
      </c>
      <c r="AI1346" s="36" t="s">
        <v>1536</v>
      </c>
    </row>
    <row r="1347" spans="1:35" s="43" customFormat="1" ht="42.75" customHeight="1" x14ac:dyDescent="0.25">
      <c r="A1347" s="41" t="s">
        <v>2036</v>
      </c>
      <c r="B1347" s="54" t="s">
        <v>175</v>
      </c>
      <c r="C1347" s="55" t="s">
        <v>176</v>
      </c>
      <c r="D1347" s="37"/>
      <c r="E1347" s="61" t="s">
        <v>2039</v>
      </c>
      <c r="F1347" s="37"/>
      <c r="G1347" s="56" t="s">
        <v>1617</v>
      </c>
      <c r="H1347" s="56" t="s">
        <v>1618</v>
      </c>
      <c r="I1347" s="36" t="s">
        <v>384</v>
      </c>
      <c r="J1347" s="37"/>
      <c r="K1347" s="37">
        <v>3</v>
      </c>
      <c r="L1347" s="37"/>
      <c r="M1347" s="37"/>
      <c r="N1347" s="37"/>
      <c r="O1347" s="37"/>
      <c r="P1347" s="37"/>
      <c r="Q1347" s="37"/>
      <c r="R1347" s="37"/>
      <c r="S1347" s="37"/>
      <c r="T1347" s="37"/>
      <c r="U1347" s="37"/>
      <c r="V1347" s="37"/>
      <c r="W1347" s="37">
        <v>3</v>
      </c>
      <c r="X1347" s="37"/>
      <c r="Y1347" s="57">
        <v>99.866669999999999</v>
      </c>
      <c r="Z1347" s="38">
        <f t="shared" si="90"/>
        <v>310.98481038</v>
      </c>
      <c r="AA1347" s="37"/>
      <c r="AB1347" s="32" t="s">
        <v>84</v>
      </c>
      <c r="AC1347" s="37" t="s">
        <v>142</v>
      </c>
      <c r="AD1347" s="36" t="s">
        <v>120</v>
      </c>
      <c r="AE1347" s="37"/>
      <c r="AF1347" s="35" t="s">
        <v>1535</v>
      </c>
      <c r="AG1347" s="35" t="s">
        <v>1492</v>
      </c>
      <c r="AH1347" s="58" t="s">
        <v>1495</v>
      </c>
      <c r="AI1347" s="36" t="s">
        <v>1536</v>
      </c>
    </row>
    <row r="1348" spans="1:35" s="43" customFormat="1" ht="42.75" customHeight="1" x14ac:dyDescent="0.25">
      <c r="A1348" s="41" t="s">
        <v>2036</v>
      </c>
      <c r="B1348" s="54" t="s">
        <v>175</v>
      </c>
      <c r="C1348" s="55" t="s">
        <v>176</v>
      </c>
      <c r="D1348" s="37"/>
      <c r="E1348" s="61" t="s">
        <v>2040</v>
      </c>
      <c r="F1348" s="37"/>
      <c r="G1348" s="56" t="s">
        <v>1617</v>
      </c>
      <c r="H1348" s="56" t="s">
        <v>2000</v>
      </c>
      <c r="I1348" s="36" t="s">
        <v>384</v>
      </c>
      <c r="J1348" s="37"/>
      <c r="K1348" s="37">
        <v>5</v>
      </c>
      <c r="L1348" s="37"/>
      <c r="M1348" s="37"/>
      <c r="N1348" s="37"/>
      <c r="O1348" s="37"/>
      <c r="P1348" s="37"/>
      <c r="Q1348" s="37"/>
      <c r="R1348" s="37"/>
      <c r="S1348" s="37"/>
      <c r="T1348" s="37"/>
      <c r="U1348" s="37"/>
      <c r="V1348" s="37"/>
      <c r="W1348" s="37">
        <v>5</v>
      </c>
      <c r="X1348" s="37"/>
      <c r="Y1348" s="57">
        <v>57</v>
      </c>
      <c r="Z1348" s="38">
        <f t="shared" si="90"/>
        <v>295.83</v>
      </c>
      <c r="AA1348" s="37"/>
      <c r="AB1348" s="32" t="s">
        <v>84</v>
      </c>
      <c r="AC1348" s="37" t="s">
        <v>142</v>
      </c>
      <c r="AD1348" s="36" t="s">
        <v>120</v>
      </c>
      <c r="AE1348" s="37"/>
      <c r="AF1348" s="35" t="s">
        <v>1535</v>
      </c>
      <c r="AG1348" s="35" t="s">
        <v>1492</v>
      </c>
      <c r="AH1348" s="58" t="s">
        <v>1495</v>
      </c>
      <c r="AI1348" s="36" t="s">
        <v>1536</v>
      </c>
    </row>
    <row r="1349" spans="1:35" s="43" customFormat="1" ht="42.75" customHeight="1" x14ac:dyDescent="0.25">
      <c r="A1349" s="41" t="s">
        <v>2036</v>
      </c>
      <c r="B1349" s="54" t="s">
        <v>175</v>
      </c>
      <c r="C1349" s="55" t="s">
        <v>176</v>
      </c>
      <c r="D1349" s="37"/>
      <c r="E1349" s="61" t="s">
        <v>2041</v>
      </c>
      <c r="F1349" s="37"/>
      <c r="G1349" s="56" t="s">
        <v>1617</v>
      </c>
      <c r="H1349" s="56" t="s">
        <v>2016</v>
      </c>
      <c r="I1349" s="36" t="s">
        <v>384</v>
      </c>
      <c r="J1349" s="37"/>
      <c r="K1349" s="37">
        <v>5</v>
      </c>
      <c r="L1349" s="37"/>
      <c r="M1349" s="37"/>
      <c r="N1349" s="37"/>
      <c r="O1349" s="37"/>
      <c r="P1349" s="37"/>
      <c r="Q1349" s="37"/>
      <c r="R1349" s="37"/>
      <c r="S1349" s="37"/>
      <c r="T1349" s="37"/>
      <c r="U1349" s="37"/>
      <c r="V1349" s="37"/>
      <c r="W1349" s="37">
        <v>5</v>
      </c>
      <c r="X1349" s="37"/>
      <c r="Y1349" s="57">
        <v>45.046700000000001</v>
      </c>
      <c r="Z1349" s="38">
        <f t="shared" si="90"/>
        <v>233.792373</v>
      </c>
      <c r="AA1349" s="37"/>
      <c r="AB1349" s="32" t="s">
        <v>84</v>
      </c>
      <c r="AC1349" s="37" t="s">
        <v>142</v>
      </c>
      <c r="AD1349" s="36" t="s">
        <v>120</v>
      </c>
      <c r="AE1349" s="37"/>
      <c r="AF1349" s="35" t="s">
        <v>1535</v>
      </c>
      <c r="AG1349" s="35" t="s">
        <v>1492</v>
      </c>
      <c r="AH1349" s="58" t="s">
        <v>1495</v>
      </c>
      <c r="AI1349" s="36" t="s">
        <v>1536</v>
      </c>
    </row>
    <row r="1350" spans="1:35" s="43" customFormat="1" ht="42.75" customHeight="1" x14ac:dyDescent="0.25">
      <c r="A1350" s="41" t="s">
        <v>2036</v>
      </c>
      <c r="B1350" s="54" t="s">
        <v>175</v>
      </c>
      <c r="C1350" s="55" t="s">
        <v>176</v>
      </c>
      <c r="D1350" s="37"/>
      <c r="E1350" s="61" t="s">
        <v>2042</v>
      </c>
      <c r="F1350" s="37"/>
      <c r="G1350" s="56" t="s">
        <v>1617</v>
      </c>
      <c r="H1350" s="56" t="s">
        <v>1618</v>
      </c>
      <c r="I1350" s="36" t="s">
        <v>384</v>
      </c>
      <c r="J1350" s="37"/>
      <c r="K1350" s="37">
        <v>5</v>
      </c>
      <c r="L1350" s="37"/>
      <c r="M1350" s="37"/>
      <c r="N1350" s="37"/>
      <c r="O1350" s="37"/>
      <c r="P1350" s="37"/>
      <c r="Q1350" s="37"/>
      <c r="R1350" s="37"/>
      <c r="S1350" s="37"/>
      <c r="T1350" s="37"/>
      <c r="U1350" s="37"/>
      <c r="V1350" s="37"/>
      <c r="W1350" s="37">
        <v>5</v>
      </c>
      <c r="X1350" s="37"/>
      <c r="Y1350" s="57">
        <v>78.566699999999997</v>
      </c>
      <c r="Z1350" s="38">
        <f t="shared" si="90"/>
        <v>407.76117299999999</v>
      </c>
      <c r="AA1350" s="37"/>
      <c r="AB1350" s="32" t="s">
        <v>84</v>
      </c>
      <c r="AC1350" s="37" t="s">
        <v>142</v>
      </c>
      <c r="AD1350" s="36" t="s">
        <v>120</v>
      </c>
      <c r="AE1350" s="37"/>
      <c r="AF1350" s="35" t="s">
        <v>1535</v>
      </c>
      <c r="AG1350" s="35" t="s">
        <v>1492</v>
      </c>
      <c r="AH1350" s="58" t="s">
        <v>1495</v>
      </c>
      <c r="AI1350" s="36" t="s">
        <v>1536</v>
      </c>
    </row>
    <row r="1351" spans="1:35" s="43" customFormat="1" ht="42.75" customHeight="1" x14ac:dyDescent="0.25">
      <c r="A1351" s="41" t="s">
        <v>2036</v>
      </c>
      <c r="B1351" s="54" t="s">
        <v>175</v>
      </c>
      <c r="C1351" s="55" t="s">
        <v>176</v>
      </c>
      <c r="D1351" s="37"/>
      <c r="E1351" s="61" t="s">
        <v>2043</v>
      </c>
      <c r="F1351" s="37"/>
      <c r="G1351" s="56" t="s">
        <v>1617</v>
      </c>
      <c r="H1351" s="56" t="s">
        <v>2000</v>
      </c>
      <c r="I1351" s="36" t="s">
        <v>384</v>
      </c>
      <c r="J1351" s="37"/>
      <c r="K1351" s="37">
        <v>10</v>
      </c>
      <c r="L1351" s="37"/>
      <c r="M1351" s="37"/>
      <c r="N1351" s="37"/>
      <c r="O1351" s="37"/>
      <c r="P1351" s="37"/>
      <c r="Q1351" s="37"/>
      <c r="R1351" s="37"/>
      <c r="S1351" s="37"/>
      <c r="T1351" s="37"/>
      <c r="U1351" s="37"/>
      <c r="V1351" s="37"/>
      <c r="W1351" s="37">
        <v>10</v>
      </c>
      <c r="X1351" s="37"/>
      <c r="Y1351" s="57">
        <v>39.86</v>
      </c>
      <c r="Z1351" s="38">
        <f t="shared" si="90"/>
        <v>413.74680000000006</v>
      </c>
      <c r="AA1351" s="37"/>
      <c r="AB1351" s="32" t="s">
        <v>84</v>
      </c>
      <c r="AC1351" s="37" t="s">
        <v>142</v>
      </c>
      <c r="AD1351" s="36" t="s">
        <v>120</v>
      </c>
      <c r="AE1351" s="37"/>
      <c r="AF1351" s="35" t="s">
        <v>1535</v>
      </c>
      <c r="AG1351" s="35" t="s">
        <v>1492</v>
      </c>
      <c r="AH1351" s="58" t="s">
        <v>1495</v>
      </c>
      <c r="AI1351" s="36" t="s">
        <v>1536</v>
      </c>
    </row>
    <row r="1352" spans="1:35" s="43" customFormat="1" ht="42.75" customHeight="1" x14ac:dyDescent="0.25">
      <c r="A1352" s="41" t="s">
        <v>2036</v>
      </c>
      <c r="B1352" s="54" t="s">
        <v>175</v>
      </c>
      <c r="C1352" s="55" t="s">
        <v>176</v>
      </c>
      <c r="D1352" s="37"/>
      <c r="E1352" s="61" t="s">
        <v>2044</v>
      </c>
      <c r="F1352" s="37"/>
      <c r="G1352" s="56" t="s">
        <v>1617</v>
      </c>
      <c r="H1352" s="56" t="s">
        <v>2000</v>
      </c>
      <c r="I1352" s="36" t="s">
        <v>384</v>
      </c>
      <c r="J1352" s="37"/>
      <c r="K1352" s="37">
        <v>30</v>
      </c>
      <c r="L1352" s="37"/>
      <c r="M1352" s="37"/>
      <c r="N1352" s="37"/>
      <c r="O1352" s="37"/>
      <c r="P1352" s="37"/>
      <c r="Q1352" s="37"/>
      <c r="R1352" s="37"/>
      <c r="S1352" s="37"/>
      <c r="T1352" s="37"/>
      <c r="U1352" s="37"/>
      <c r="V1352" s="37"/>
      <c r="W1352" s="37">
        <v>30</v>
      </c>
      <c r="X1352" s="37"/>
      <c r="Y1352" s="57">
        <v>226.9</v>
      </c>
      <c r="Z1352" s="38">
        <f t="shared" si="90"/>
        <v>7065.6660000000002</v>
      </c>
      <c r="AA1352" s="37"/>
      <c r="AB1352" s="32" t="s">
        <v>84</v>
      </c>
      <c r="AC1352" s="37" t="s">
        <v>142</v>
      </c>
      <c r="AD1352" s="36" t="s">
        <v>120</v>
      </c>
      <c r="AE1352" s="37"/>
      <c r="AF1352" s="35" t="s">
        <v>1535</v>
      </c>
      <c r="AG1352" s="35" t="s">
        <v>1492</v>
      </c>
      <c r="AH1352" s="58" t="s">
        <v>1495</v>
      </c>
      <c r="AI1352" s="36" t="s">
        <v>1536</v>
      </c>
    </row>
    <row r="1353" spans="1:35" s="43" customFormat="1" ht="42.75" customHeight="1" x14ac:dyDescent="0.25">
      <c r="A1353" s="41" t="s">
        <v>2036</v>
      </c>
      <c r="B1353" s="54" t="s">
        <v>175</v>
      </c>
      <c r="C1353" s="55" t="s">
        <v>176</v>
      </c>
      <c r="D1353" s="37"/>
      <c r="E1353" s="61" t="s">
        <v>2045</v>
      </c>
      <c r="F1353" s="37"/>
      <c r="G1353" s="56" t="s">
        <v>1617</v>
      </c>
      <c r="H1353" s="56" t="s">
        <v>2000</v>
      </c>
      <c r="I1353" s="36" t="s">
        <v>384</v>
      </c>
      <c r="J1353" s="37"/>
      <c r="K1353" s="37">
        <v>40</v>
      </c>
      <c r="L1353" s="37"/>
      <c r="M1353" s="37"/>
      <c r="N1353" s="37"/>
      <c r="O1353" s="37"/>
      <c r="P1353" s="37"/>
      <c r="Q1353" s="37"/>
      <c r="R1353" s="37"/>
      <c r="S1353" s="37"/>
      <c r="T1353" s="37"/>
      <c r="U1353" s="37"/>
      <c r="V1353" s="37"/>
      <c r="W1353" s="37">
        <v>40</v>
      </c>
      <c r="X1353" s="37"/>
      <c r="Y1353" s="57">
        <v>57.56</v>
      </c>
      <c r="Z1353" s="38">
        <f t="shared" si="90"/>
        <v>2389.8912</v>
      </c>
      <c r="AA1353" s="37"/>
      <c r="AB1353" s="32" t="s">
        <v>84</v>
      </c>
      <c r="AC1353" s="37" t="s">
        <v>142</v>
      </c>
      <c r="AD1353" s="36" t="s">
        <v>120</v>
      </c>
      <c r="AE1353" s="37"/>
      <c r="AF1353" s="35" t="s">
        <v>1535</v>
      </c>
      <c r="AG1353" s="35" t="s">
        <v>1492</v>
      </c>
      <c r="AH1353" s="58" t="s">
        <v>1495</v>
      </c>
      <c r="AI1353" s="36" t="s">
        <v>1536</v>
      </c>
    </row>
    <row r="1354" spans="1:35" s="43" customFormat="1" ht="42.75" customHeight="1" x14ac:dyDescent="0.25">
      <c r="A1354" s="41" t="s">
        <v>2036</v>
      </c>
      <c r="B1354" s="54" t="s">
        <v>175</v>
      </c>
      <c r="C1354" s="55" t="s">
        <v>176</v>
      </c>
      <c r="D1354" s="37"/>
      <c r="E1354" s="61" t="s">
        <v>2046</v>
      </c>
      <c r="F1354" s="37"/>
      <c r="G1354" s="56" t="s">
        <v>1617</v>
      </c>
      <c r="H1354" s="56" t="s">
        <v>1618</v>
      </c>
      <c r="I1354" s="36" t="s">
        <v>384</v>
      </c>
      <c r="J1354" s="37"/>
      <c r="K1354" s="37">
        <v>10</v>
      </c>
      <c r="L1354" s="37"/>
      <c r="M1354" s="37"/>
      <c r="N1354" s="37"/>
      <c r="O1354" s="37"/>
      <c r="P1354" s="37"/>
      <c r="Q1354" s="37"/>
      <c r="R1354" s="37"/>
      <c r="S1354" s="37"/>
      <c r="T1354" s="37"/>
      <c r="U1354" s="37"/>
      <c r="V1354" s="37"/>
      <c r="W1354" s="37">
        <v>10</v>
      </c>
      <c r="X1354" s="37"/>
      <c r="Y1354" s="57">
        <v>76.73</v>
      </c>
      <c r="Z1354" s="38">
        <f t="shared" si="90"/>
        <v>796.45740000000012</v>
      </c>
      <c r="AA1354" s="37"/>
      <c r="AB1354" s="32" t="s">
        <v>84</v>
      </c>
      <c r="AC1354" s="37" t="s">
        <v>142</v>
      </c>
      <c r="AD1354" s="36" t="s">
        <v>120</v>
      </c>
      <c r="AE1354" s="37"/>
      <c r="AF1354" s="35" t="s">
        <v>1535</v>
      </c>
      <c r="AG1354" s="35" t="s">
        <v>1492</v>
      </c>
      <c r="AH1354" s="58" t="s">
        <v>1495</v>
      </c>
      <c r="AI1354" s="36" t="s">
        <v>1536</v>
      </c>
    </row>
    <row r="1355" spans="1:35" s="43" customFormat="1" ht="42.75" customHeight="1" x14ac:dyDescent="0.25">
      <c r="A1355" s="41" t="s">
        <v>2036</v>
      </c>
      <c r="B1355" s="54" t="s">
        <v>175</v>
      </c>
      <c r="C1355" s="55" t="s">
        <v>176</v>
      </c>
      <c r="D1355" s="37"/>
      <c r="E1355" s="61" t="s">
        <v>2047</v>
      </c>
      <c r="F1355" s="37"/>
      <c r="G1355" s="56" t="s">
        <v>1617</v>
      </c>
      <c r="H1355" s="56" t="s">
        <v>2000</v>
      </c>
      <c r="I1355" s="36" t="s">
        <v>384</v>
      </c>
      <c r="J1355" s="37"/>
      <c r="K1355" s="37">
        <v>3</v>
      </c>
      <c r="L1355" s="37"/>
      <c r="M1355" s="37"/>
      <c r="N1355" s="37"/>
      <c r="O1355" s="37"/>
      <c r="P1355" s="37"/>
      <c r="Q1355" s="37"/>
      <c r="R1355" s="37"/>
      <c r="S1355" s="37"/>
      <c r="T1355" s="37"/>
      <c r="U1355" s="37"/>
      <c r="V1355" s="37"/>
      <c r="W1355" s="37">
        <v>3</v>
      </c>
      <c r="X1355" s="37"/>
      <c r="Y1355" s="57">
        <v>123.3</v>
      </c>
      <c r="Z1355" s="38">
        <f t="shared" si="90"/>
        <v>383.95619999999997</v>
      </c>
      <c r="AA1355" s="37"/>
      <c r="AB1355" s="32" t="s">
        <v>84</v>
      </c>
      <c r="AC1355" s="37" t="s">
        <v>142</v>
      </c>
      <c r="AD1355" s="36" t="s">
        <v>120</v>
      </c>
      <c r="AE1355" s="37"/>
      <c r="AF1355" s="35" t="s">
        <v>1535</v>
      </c>
      <c r="AG1355" s="35" t="s">
        <v>1492</v>
      </c>
      <c r="AH1355" s="58" t="s">
        <v>1495</v>
      </c>
      <c r="AI1355" s="36" t="s">
        <v>1536</v>
      </c>
    </row>
    <row r="1356" spans="1:35" s="43" customFormat="1" ht="42.75" customHeight="1" x14ac:dyDescent="0.25">
      <c r="A1356" s="41" t="s">
        <v>2036</v>
      </c>
      <c r="B1356" s="54" t="s">
        <v>175</v>
      </c>
      <c r="C1356" s="55" t="s">
        <v>176</v>
      </c>
      <c r="D1356" s="37"/>
      <c r="E1356" s="61" t="s">
        <v>2048</v>
      </c>
      <c r="F1356" s="37"/>
      <c r="G1356" s="56" t="s">
        <v>1617</v>
      </c>
      <c r="H1356" s="56" t="s">
        <v>2000</v>
      </c>
      <c r="I1356" s="36" t="s">
        <v>384</v>
      </c>
      <c r="J1356" s="37"/>
      <c r="K1356" s="37">
        <v>4</v>
      </c>
      <c r="L1356" s="37"/>
      <c r="M1356" s="37"/>
      <c r="N1356" s="37"/>
      <c r="O1356" s="37"/>
      <c r="P1356" s="37"/>
      <c r="Q1356" s="37"/>
      <c r="R1356" s="37"/>
      <c r="S1356" s="37"/>
      <c r="T1356" s="37"/>
      <c r="U1356" s="37"/>
      <c r="V1356" s="37"/>
      <c r="W1356" s="37">
        <v>4</v>
      </c>
      <c r="X1356" s="37"/>
      <c r="Y1356" s="57">
        <v>334.96</v>
      </c>
      <c r="Z1356" s="38">
        <f t="shared" si="90"/>
        <v>1390.7539199999999</v>
      </c>
      <c r="AA1356" s="37"/>
      <c r="AB1356" s="32" t="s">
        <v>84</v>
      </c>
      <c r="AC1356" s="37" t="s">
        <v>142</v>
      </c>
      <c r="AD1356" s="36" t="s">
        <v>120</v>
      </c>
      <c r="AE1356" s="37"/>
      <c r="AF1356" s="35" t="s">
        <v>1535</v>
      </c>
      <c r="AG1356" s="35" t="s">
        <v>1492</v>
      </c>
      <c r="AH1356" s="58" t="s">
        <v>1495</v>
      </c>
      <c r="AI1356" s="36" t="s">
        <v>1536</v>
      </c>
    </row>
    <row r="1357" spans="1:35" s="43" customFormat="1" ht="42.75" customHeight="1" x14ac:dyDescent="0.25">
      <c r="A1357" s="41" t="s">
        <v>2036</v>
      </c>
      <c r="B1357" s="54" t="s">
        <v>175</v>
      </c>
      <c r="C1357" s="55" t="s">
        <v>176</v>
      </c>
      <c r="D1357" s="37"/>
      <c r="E1357" s="61" t="s">
        <v>2049</v>
      </c>
      <c r="F1357" s="37"/>
      <c r="G1357" s="56" t="s">
        <v>1617</v>
      </c>
      <c r="H1357" s="56" t="s">
        <v>2000</v>
      </c>
      <c r="I1357" s="36" t="s">
        <v>384</v>
      </c>
      <c r="J1357" s="37"/>
      <c r="K1357" s="37">
        <v>3</v>
      </c>
      <c r="L1357" s="37"/>
      <c r="M1357" s="37"/>
      <c r="N1357" s="37"/>
      <c r="O1357" s="37"/>
      <c r="P1357" s="37"/>
      <c r="Q1357" s="37"/>
      <c r="R1357" s="37"/>
      <c r="S1357" s="37"/>
      <c r="T1357" s="37"/>
      <c r="U1357" s="37"/>
      <c r="V1357" s="37"/>
      <c r="W1357" s="37">
        <v>3</v>
      </c>
      <c r="X1357" s="37"/>
      <c r="Y1357" s="57">
        <v>482.13</v>
      </c>
      <c r="Z1357" s="38">
        <f t="shared" si="90"/>
        <v>1501.3528199999998</v>
      </c>
      <c r="AA1357" s="37"/>
      <c r="AB1357" s="32" t="s">
        <v>84</v>
      </c>
      <c r="AC1357" s="37" t="s">
        <v>142</v>
      </c>
      <c r="AD1357" s="36" t="s">
        <v>120</v>
      </c>
      <c r="AE1357" s="37"/>
      <c r="AF1357" s="35" t="s">
        <v>1535</v>
      </c>
      <c r="AG1357" s="35" t="s">
        <v>1492</v>
      </c>
      <c r="AH1357" s="58" t="s">
        <v>1495</v>
      </c>
      <c r="AI1357" s="36" t="s">
        <v>1536</v>
      </c>
    </row>
    <row r="1358" spans="1:35" s="43" customFormat="1" ht="42.75" customHeight="1" x14ac:dyDescent="0.25">
      <c r="A1358" s="41" t="s">
        <v>2036</v>
      </c>
      <c r="B1358" s="54" t="s">
        <v>175</v>
      </c>
      <c r="C1358" s="55" t="s">
        <v>176</v>
      </c>
      <c r="D1358" s="37"/>
      <c r="E1358" s="61" t="s">
        <v>2050</v>
      </c>
      <c r="F1358" s="37"/>
      <c r="G1358" s="56" t="s">
        <v>1617</v>
      </c>
      <c r="H1358" s="56" t="s">
        <v>1618</v>
      </c>
      <c r="I1358" s="36" t="s">
        <v>384</v>
      </c>
      <c r="J1358" s="37"/>
      <c r="K1358" s="37">
        <v>2</v>
      </c>
      <c r="L1358" s="37"/>
      <c r="M1358" s="37"/>
      <c r="N1358" s="37"/>
      <c r="O1358" s="37"/>
      <c r="P1358" s="37"/>
      <c r="Q1358" s="37"/>
      <c r="R1358" s="37"/>
      <c r="S1358" s="37"/>
      <c r="T1358" s="37"/>
      <c r="U1358" s="37"/>
      <c r="V1358" s="37"/>
      <c r="W1358" s="37">
        <v>2</v>
      </c>
      <c r="X1358" s="37"/>
      <c r="Y1358" s="57">
        <v>173.38</v>
      </c>
      <c r="Z1358" s="38">
        <f t="shared" si="90"/>
        <v>359.93688000000003</v>
      </c>
      <c r="AA1358" s="37"/>
      <c r="AB1358" s="32" t="s">
        <v>84</v>
      </c>
      <c r="AC1358" s="37" t="s">
        <v>142</v>
      </c>
      <c r="AD1358" s="36" t="s">
        <v>120</v>
      </c>
      <c r="AE1358" s="37"/>
      <c r="AF1358" s="35" t="s">
        <v>1535</v>
      </c>
      <c r="AG1358" s="35" t="s">
        <v>1492</v>
      </c>
      <c r="AH1358" s="58" t="s">
        <v>1495</v>
      </c>
      <c r="AI1358" s="36" t="s">
        <v>1536</v>
      </c>
    </row>
    <row r="1359" spans="1:35" s="43" customFormat="1" ht="42.75" customHeight="1" x14ac:dyDescent="0.25">
      <c r="A1359" s="41" t="s">
        <v>2036</v>
      </c>
      <c r="B1359" s="54" t="s">
        <v>175</v>
      </c>
      <c r="C1359" s="55" t="s">
        <v>176</v>
      </c>
      <c r="D1359" s="37"/>
      <c r="E1359" s="61" t="s">
        <v>2051</v>
      </c>
      <c r="F1359" s="37"/>
      <c r="G1359" s="56" t="s">
        <v>1617</v>
      </c>
      <c r="H1359" s="56" t="s">
        <v>1618</v>
      </c>
      <c r="I1359" s="36" t="s">
        <v>384</v>
      </c>
      <c r="J1359" s="37"/>
      <c r="K1359" s="37">
        <v>1</v>
      </c>
      <c r="L1359" s="37"/>
      <c r="M1359" s="37"/>
      <c r="N1359" s="37"/>
      <c r="O1359" s="37"/>
      <c r="P1359" s="37"/>
      <c r="Q1359" s="37"/>
      <c r="R1359" s="37"/>
      <c r="S1359" s="37"/>
      <c r="T1359" s="37"/>
      <c r="U1359" s="37"/>
      <c r="V1359" s="37"/>
      <c r="W1359" s="37">
        <v>1</v>
      </c>
      <c r="X1359" s="37"/>
      <c r="Y1359" s="57">
        <v>843.48</v>
      </c>
      <c r="Z1359" s="38">
        <f t="shared" si="90"/>
        <v>875.53224</v>
      </c>
      <c r="AA1359" s="37"/>
      <c r="AB1359" s="32" t="s">
        <v>84</v>
      </c>
      <c r="AC1359" s="37" t="s">
        <v>142</v>
      </c>
      <c r="AD1359" s="36" t="s">
        <v>120</v>
      </c>
      <c r="AE1359" s="37"/>
      <c r="AF1359" s="35" t="s">
        <v>1535</v>
      </c>
      <c r="AG1359" s="35" t="s">
        <v>1492</v>
      </c>
      <c r="AH1359" s="58" t="s">
        <v>1495</v>
      </c>
      <c r="AI1359" s="36" t="s">
        <v>1536</v>
      </c>
    </row>
    <row r="1360" spans="1:35" s="43" customFormat="1" ht="42.75" customHeight="1" x14ac:dyDescent="0.25">
      <c r="A1360" s="41" t="s">
        <v>2036</v>
      </c>
      <c r="B1360" s="54" t="s">
        <v>175</v>
      </c>
      <c r="C1360" s="55" t="s">
        <v>176</v>
      </c>
      <c r="D1360" s="37"/>
      <c r="E1360" s="61" t="s">
        <v>2052</v>
      </c>
      <c r="F1360" s="37"/>
      <c r="G1360" s="56" t="s">
        <v>1617</v>
      </c>
      <c r="H1360" s="56" t="s">
        <v>2000</v>
      </c>
      <c r="I1360" s="36" t="s">
        <v>384</v>
      </c>
      <c r="J1360" s="37"/>
      <c r="K1360" s="37">
        <v>2</v>
      </c>
      <c r="L1360" s="37"/>
      <c r="M1360" s="37"/>
      <c r="N1360" s="37"/>
      <c r="O1360" s="37"/>
      <c r="P1360" s="37"/>
      <c r="Q1360" s="37"/>
      <c r="R1360" s="37"/>
      <c r="S1360" s="37"/>
      <c r="T1360" s="37"/>
      <c r="U1360" s="37"/>
      <c r="V1360" s="37"/>
      <c r="W1360" s="37">
        <v>2</v>
      </c>
      <c r="X1360" s="37"/>
      <c r="Y1360" s="57">
        <v>229.86</v>
      </c>
      <c r="Z1360" s="38">
        <f t="shared" si="90"/>
        <v>477.18936000000002</v>
      </c>
      <c r="AA1360" s="37"/>
      <c r="AB1360" s="32" t="s">
        <v>84</v>
      </c>
      <c r="AC1360" s="37" t="s">
        <v>142</v>
      </c>
      <c r="AD1360" s="36" t="s">
        <v>120</v>
      </c>
      <c r="AE1360" s="37"/>
      <c r="AF1360" s="35" t="s">
        <v>1535</v>
      </c>
      <c r="AG1360" s="35" t="s">
        <v>1492</v>
      </c>
      <c r="AH1360" s="58" t="s">
        <v>1495</v>
      </c>
      <c r="AI1360" s="36" t="s">
        <v>1536</v>
      </c>
    </row>
    <row r="1361" spans="1:35" s="43" customFormat="1" ht="42.75" customHeight="1" x14ac:dyDescent="0.25">
      <c r="A1361" s="41" t="s">
        <v>2036</v>
      </c>
      <c r="B1361" s="54" t="s">
        <v>175</v>
      </c>
      <c r="C1361" s="55" t="s">
        <v>176</v>
      </c>
      <c r="D1361" s="37"/>
      <c r="E1361" s="61" t="s">
        <v>2053</v>
      </c>
      <c r="F1361" s="37"/>
      <c r="G1361" s="56" t="s">
        <v>1617</v>
      </c>
      <c r="H1361" s="56" t="s">
        <v>2000</v>
      </c>
      <c r="I1361" s="36" t="s">
        <v>384</v>
      </c>
      <c r="J1361" s="37"/>
      <c r="K1361" s="37">
        <v>10</v>
      </c>
      <c r="L1361" s="37"/>
      <c r="M1361" s="37"/>
      <c r="N1361" s="37"/>
      <c r="O1361" s="37"/>
      <c r="P1361" s="37"/>
      <c r="Q1361" s="37"/>
      <c r="R1361" s="37"/>
      <c r="S1361" s="37"/>
      <c r="T1361" s="37"/>
      <c r="U1361" s="37"/>
      <c r="V1361" s="37"/>
      <c r="W1361" s="37">
        <v>10</v>
      </c>
      <c r="X1361" s="37"/>
      <c r="Y1361" s="57">
        <v>58.77</v>
      </c>
      <c r="Z1361" s="38">
        <f t="shared" si="90"/>
        <v>610.03260000000012</v>
      </c>
      <c r="AA1361" s="37"/>
      <c r="AB1361" s="32" t="s">
        <v>84</v>
      </c>
      <c r="AC1361" s="37" t="s">
        <v>142</v>
      </c>
      <c r="AD1361" s="36" t="s">
        <v>120</v>
      </c>
      <c r="AE1361" s="37"/>
      <c r="AF1361" s="35" t="s">
        <v>1535</v>
      </c>
      <c r="AG1361" s="35" t="s">
        <v>1492</v>
      </c>
      <c r="AH1361" s="58" t="s">
        <v>1495</v>
      </c>
      <c r="AI1361" s="36" t="s">
        <v>1536</v>
      </c>
    </row>
    <row r="1362" spans="1:35" s="43" customFormat="1" ht="42.75" customHeight="1" x14ac:dyDescent="0.25">
      <c r="A1362" s="41" t="s">
        <v>2036</v>
      </c>
      <c r="B1362" s="54" t="s">
        <v>175</v>
      </c>
      <c r="C1362" s="55" t="s">
        <v>176</v>
      </c>
      <c r="D1362" s="37"/>
      <c r="E1362" s="61" t="s">
        <v>2054</v>
      </c>
      <c r="F1362" s="37"/>
      <c r="G1362" s="56" t="s">
        <v>1617</v>
      </c>
      <c r="H1362" s="56" t="s">
        <v>2000</v>
      </c>
      <c r="I1362" s="36" t="s">
        <v>384</v>
      </c>
      <c r="J1362" s="37"/>
      <c r="K1362" s="37">
        <v>5</v>
      </c>
      <c r="L1362" s="37"/>
      <c r="M1362" s="37"/>
      <c r="N1362" s="37"/>
      <c r="O1362" s="37"/>
      <c r="P1362" s="37"/>
      <c r="Q1362" s="37"/>
      <c r="R1362" s="37"/>
      <c r="S1362" s="37"/>
      <c r="T1362" s="37"/>
      <c r="U1362" s="37"/>
      <c r="V1362" s="37"/>
      <c r="W1362" s="37">
        <v>5</v>
      </c>
      <c r="X1362" s="37"/>
      <c r="Y1362" s="57">
        <v>54.86</v>
      </c>
      <c r="Z1362" s="38">
        <f t="shared" si="90"/>
        <v>284.72340000000003</v>
      </c>
      <c r="AA1362" s="37"/>
      <c r="AB1362" s="32" t="s">
        <v>84</v>
      </c>
      <c r="AC1362" s="37" t="s">
        <v>142</v>
      </c>
      <c r="AD1362" s="36" t="s">
        <v>120</v>
      </c>
      <c r="AE1362" s="37"/>
      <c r="AF1362" s="35" t="s">
        <v>1535</v>
      </c>
      <c r="AG1362" s="35" t="s">
        <v>1492</v>
      </c>
      <c r="AH1362" s="58" t="s">
        <v>1495</v>
      </c>
      <c r="AI1362" s="36" t="s">
        <v>1536</v>
      </c>
    </row>
    <row r="1363" spans="1:35" s="43" customFormat="1" ht="42.75" customHeight="1" x14ac:dyDescent="0.25">
      <c r="A1363" s="41" t="s">
        <v>2036</v>
      </c>
      <c r="B1363" s="54" t="s">
        <v>175</v>
      </c>
      <c r="C1363" s="55" t="s">
        <v>176</v>
      </c>
      <c r="D1363" s="37"/>
      <c r="E1363" s="61" t="s">
        <v>2055</v>
      </c>
      <c r="F1363" s="37"/>
      <c r="G1363" s="56" t="s">
        <v>1617</v>
      </c>
      <c r="H1363" s="56" t="s">
        <v>2000</v>
      </c>
      <c r="I1363" s="36" t="s">
        <v>384</v>
      </c>
      <c r="J1363" s="37"/>
      <c r="K1363" s="37">
        <v>1</v>
      </c>
      <c r="L1363" s="37"/>
      <c r="M1363" s="37"/>
      <c r="N1363" s="37"/>
      <c r="O1363" s="37"/>
      <c r="P1363" s="37"/>
      <c r="Q1363" s="37"/>
      <c r="R1363" s="37"/>
      <c r="S1363" s="37"/>
      <c r="T1363" s="37"/>
      <c r="U1363" s="37"/>
      <c r="V1363" s="37"/>
      <c r="W1363" s="37">
        <v>1</v>
      </c>
      <c r="X1363" s="37"/>
      <c r="Y1363" s="57">
        <v>331.3</v>
      </c>
      <c r="Z1363" s="38">
        <f t="shared" si="90"/>
        <v>343.88940000000002</v>
      </c>
      <c r="AA1363" s="37"/>
      <c r="AB1363" s="32" t="s">
        <v>84</v>
      </c>
      <c r="AC1363" s="37" t="s">
        <v>142</v>
      </c>
      <c r="AD1363" s="36" t="s">
        <v>120</v>
      </c>
      <c r="AE1363" s="37"/>
      <c r="AF1363" s="35" t="s">
        <v>1535</v>
      </c>
      <c r="AG1363" s="35" t="s">
        <v>1492</v>
      </c>
      <c r="AH1363" s="58" t="s">
        <v>1495</v>
      </c>
      <c r="AI1363" s="36" t="s">
        <v>1536</v>
      </c>
    </row>
    <row r="1364" spans="1:35" s="43" customFormat="1" ht="42.75" customHeight="1" x14ac:dyDescent="0.25">
      <c r="A1364" s="41" t="s">
        <v>2036</v>
      </c>
      <c r="B1364" s="54" t="s">
        <v>175</v>
      </c>
      <c r="C1364" s="55" t="s">
        <v>176</v>
      </c>
      <c r="D1364" s="37"/>
      <c r="E1364" s="61" t="s">
        <v>2056</v>
      </c>
      <c r="F1364" s="37"/>
      <c r="G1364" s="56" t="s">
        <v>1617</v>
      </c>
      <c r="H1364" s="56" t="s">
        <v>2000</v>
      </c>
      <c r="I1364" s="36" t="s">
        <v>384</v>
      </c>
      <c r="J1364" s="37"/>
      <c r="K1364" s="37">
        <v>5</v>
      </c>
      <c r="L1364" s="37"/>
      <c r="M1364" s="37"/>
      <c r="N1364" s="37"/>
      <c r="O1364" s="37"/>
      <c r="P1364" s="37"/>
      <c r="Q1364" s="37"/>
      <c r="R1364" s="37"/>
      <c r="S1364" s="37"/>
      <c r="T1364" s="37"/>
      <c r="U1364" s="37"/>
      <c r="V1364" s="37"/>
      <c r="W1364" s="37">
        <v>5</v>
      </c>
      <c r="X1364" s="37"/>
      <c r="Y1364" s="57">
        <v>33.090000000000003</v>
      </c>
      <c r="Z1364" s="38">
        <f t="shared" si="90"/>
        <v>171.73710000000003</v>
      </c>
      <c r="AA1364" s="37"/>
      <c r="AB1364" s="32" t="s">
        <v>84</v>
      </c>
      <c r="AC1364" s="37" t="s">
        <v>142</v>
      </c>
      <c r="AD1364" s="36" t="s">
        <v>120</v>
      </c>
      <c r="AE1364" s="37"/>
      <c r="AF1364" s="35" t="s">
        <v>1535</v>
      </c>
      <c r="AG1364" s="35" t="s">
        <v>1492</v>
      </c>
      <c r="AH1364" s="58" t="s">
        <v>1495</v>
      </c>
      <c r="AI1364" s="36" t="s">
        <v>1536</v>
      </c>
    </row>
    <row r="1365" spans="1:35" s="43" customFormat="1" ht="42.75" customHeight="1" x14ac:dyDescent="0.25">
      <c r="A1365" s="41" t="s">
        <v>2036</v>
      </c>
      <c r="B1365" s="54" t="s">
        <v>175</v>
      </c>
      <c r="C1365" s="55" t="s">
        <v>176</v>
      </c>
      <c r="D1365" s="37"/>
      <c r="E1365" s="61" t="s">
        <v>2057</v>
      </c>
      <c r="F1365" s="37"/>
      <c r="G1365" s="56" t="s">
        <v>1617</v>
      </c>
      <c r="H1365" s="56" t="s">
        <v>1618</v>
      </c>
      <c r="I1365" s="36" t="s">
        <v>384</v>
      </c>
      <c r="J1365" s="37"/>
      <c r="K1365" s="37">
        <v>50</v>
      </c>
      <c r="L1365" s="37"/>
      <c r="M1365" s="37"/>
      <c r="N1365" s="37"/>
      <c r="O1365" s="37"/>
      <c r="P1365" s="37"/>
      <c r="Q1365" s="37"/>
      <c r="R1365" s="37"/>
      <c r="S1365" s="37"/>
      <c r="T1365" s="37"/>
      <c r="U1365" s="37"/>
      <c r="V1365" s="37"/>
      <c r="W1365" s="37">
        <v>50</v>
      </c>
      <c r="X1365" s="37"/>
      <c r="Y1365" s="57">
        <v>14.3</v>
      </c>
      <c r="Z1365" s="38">
        <f t="shared" si="90"/>
        <v>742.17000000000007</v>
      </c>
      <c r="AA1365" s="37"/>
      <c r="AB1365" s="32" t="s">
        <v>84</v>
      </c>
      <c r="AC1365" s="37" t="s">
        <v>142</v>
      </c>
      <c r="AD1365" s="36" t="s">
        <v>120</v>
      </c>
      <c r="AE1365" s="37"/>
      <c r="AF1365" s="35" t="s">
        <v>1535</v>
      </c>
      <c r="AG1365" s="35" t="s">
        <v>1492</v>
      </c>
      <c r="AH1365" s="58" t="s">
        <v>1495</v>
      </c>
      <c r="AI1365" s="36" t="s">
        <v>1536</v>
      </c>
    </row>
    <row r="1366" spans="1:35" s="43" customFormat="1" ht="42.75" customHeight="1" x14ac:dyDescent="0.25">
      <c r="A1366" s="41" t="s">
        <v>2036</v>
      </c>
      <c r="B1366" s="54" t="s">
        <v>175</v>
      </c>
      <c r="C1366" s="55" t="s">
        <v>176</v>
      </c>
      <c r="D1366" s="37"/>
      <c r="E1366" s="61" t="s">
        <v>2058</v>
      </c>
      <c r="F1366" s="37"/>
      <c r="G1366" s="56" t="s">
        <v>1617</v>
      </c>
      <c r="H1366" s="56" t="s">
        <v>1618</v>
      </c>
      <c r="I1366" s="36" t="s">
        <v>384</v>
      </c>
      <c r="J1366" s="37"/>
      <c r="K1366" s="37">
        <v>100</v>
      </c>
      <c r="L1366" s="37"/>
      <c r="M1366" s="37"/>
      <c r="N1366" s="37"/>
      <c r="O1366" s="37"/>
      <c r="P1366" s="37"/>
      <c r="Q1366" s="37"/>
      <c r="R1366" s="37"/>
      <c r="S1366" s="37"/>
      <c r="T1366" s="37"/>
      <c r="U1366" s="37"/>
      <c r="V1366" s="37"/>
      <c r="W1366" s="37">
        <v>100</v>
      </c>
      <c r="X1366" s="37"/>
      <c r="Y1366" s="57">
        <v>51.66</v>
      </c>
      <c r="Z1366" s="38">
        <f t="shared" si="90"/>
        <v>5362.308</v>
      </c>
      <c r="AA1366" s="37"/>
      <c r="AB1366" s="32" t="s">
        <v>84</v>
      </c>
      <c r="AC1366" s="37" t="s">
        <v>142</v>
      </c>
      <c r="AD1366" s="36" t="s">
        <v>120</v>
      </c>
      <c r="AE1366" s="37"/>
      <c r="AF1366" s="35" t="s">
        <v>1535</v>
      </c>
      <c r="AG1366" s="35" t="s">
        <v>1492</v>
      </c>
      <c r="AH1366" s="58" t="s">
        <v>1495</v>
      </c>
      <c r="AI1366" s="36" t="s">
        <v>1536</v>
      </c>
    </row>
    <row r="1367" spans="1:35" s="43" customFormat="1" ht="42.75" customHeight="1" x14ac:dyDescent="0.25">
      <c r="A1367" s="41" t="s">
        <v>2036</v>
      </c>
      <c r="B1367" s="54" t="s">
        <v>175</v>
      </c>
      <c r="C1367" s="55" t="s">
        <v>176</v>
      </c>
      <c r="D1367" s="37"/>
      <c r="E1367" s="61" t="s">
        <v>2059</v>
      </c>
      <c r="F1367" s="37"/>
      <c r="G1367" s="56" t="s">
        <v>1617</v>
      </c>
      <c r="H1367" s="56" t="s">
        <v>1618</v>
      </c>
      <c r="I1367" s="36" t="s">
        <v>384</v>
      </c>
      <c r="J1367" s="37"/>
      <c r="K1367" s="37">
        <v>2</v>
      </c>
      <c r="L1367" s="37"/>
      <c r="M1367" s="37"/>
      <c r="N1367" s="37"/>
      <c r="O1367" s="37"/>
      <c r="P1367" s="37"/>
      <c r="Q1367" s="37"/>
      <c r="R1367" s="37"/>
      <c r="S1367" s="37"/>
      <c r="T1367" s="37"/>
      <c r="U1367" s="37"/>
      <c r="V1367" s="37"/>
      <c r="W1367" s="37">
        <v>2</v>
      </c>
      <c r="X1367" s="37"/>
      <c r="Y1367" s="57">
        <v>116.967</v>
      </c>
      <c r="Z1367" s="38">
        <f t="shared" si="90"/>
        <v>242.82349200000002</v>
      </c>
      <c r="AA1367" s="37"/>
      <c r="AB1367" s="32" t="s">
        <v>84</v>
      </c>
      <c r="AC1367" s="37" t="s">
        <v>142</v>
      </c>
      <c r="AD1367" s="36" t="s">
        <v>120</v>
      </c>
      <c r="AE1367" s="37"/>
      <c r="AF1367" s="35" t="s">
        <v>1535</v>
      </c>
      <c r="AG1367" s="35" t="s">
        <v>1492</v>
      </c>
      <c r="AH1367" s="58" t="s">
        <v>1495</v>
      </c>
      <c r="AI1367" s="36" t="s">
        <v>1536</v>
      </c>
    </row>
    <row r="1368" spans="1:35" s="43" customFormat="1" ht="42.75" customHeight="1" x14ac:dyDescent="0.25">
      <c r="A1368" s="41" t="s">
        <v>2036</v>
      </c>
      <c r="B1368" s="54" t="s">
        <v>175</v>
      </c>
      <c r="C1368" s="55" t="s">
        <v>176</v>
      </c>
      <c r="D1368" s="37"/>
      <c r="E1368" s="61" t="s">
        <v>2060</v>
      </c>
      <c r="F1368" s="37"/>
      <c r="G1368" s="56" t="s">
        <v>1617</v>
      </c>
      <c r="H1368" s="56" t="s">
        <v>1618</v>
      </c>
      <c r="I1368" s="36" t="s">
        <v>384</v>
      </c>
      <c r="J1368" s="37"/>
      <c r="K1368" s="37">
        <v>10</v>
      </c>
      <c r="L1368" s="37"/>
      <c r="M1368" s="37"/>
      <c r="N1368" s="37"/>
      <c r="O1368" s="37"/>
      <c r="P1368" s="37"/>
      <c r="Q1368" s="37"/>
      <c r="R1368" s="37"/>
      <c r="S1368" s="37"/>
      <c r="T1368" s="37"/>
      <c r="U1368" s="37"/>
      <c r="V1368" s="37"/>
      <c r="W1368" s="37">
        <v>10</v>
      </c>
      <c r="X1368" s="37"/>
      <c r="Y1368" s="57">
        <v>61</v>
      </c>
      <c r="Z1368" s="38">
        <f t="shared" si="90"/>
        <v>633.18000000000006</v>
      </c>
      <c r="AA1368" s="37"/>
      <c r="AB1368" s="32" t="s">
        <v>84</v>
      </c>
      <c r="AC1368" s="37" t="s">
        <v>142</v>
      </c>
      <c r="AD1368" s="36" t="s">
        <v>120</v>
      </c>
      <c r="AE1368" s="37"/>
      <c r="AF1368" s="35" t="s">
        <v>1535</v>
      </c>
      <c r="AG1368" s="35" t="s">
        <v>1492</v>
      </c>
      <c r="AH1368" s="58" t="s">
        <v>1495</v>
      </c>
      <c r="AI1368" s="36" t="s">
        <v>1536</v>
      </c>
    </row>
    <row r="1369" spans="1:35" s="43" customFormat="1" ht="42.75" customHeight="1" x14ac:dyDescent="0.25">
      <c r="A1369" s="41" t="s">
        <v>2036</v>
      </c>
      <c r="B1369" s="54" t="s">
        <v>175</v>
      </c>
      <c r="C1369" s="55" t="s">
        <v>176</v>
      </c>
      <c r="D1369" s="37"/>
      <c r="E1369" s="61" t="s">
        <v>2061</v>
      </c>
      <c r="F1369" s="37"/>
      <c r="G1369" s="56" t="s">
        <v>1617</v>
      </c>
      <c r="H1369" s="56" t="s">
        <v>2000</v>
      </c>
      <c r="I1369" s="36" t="s">
        <v>384</v>
      </c>
      <c r="J1369" s="37"/>
      <c r="K1369" s="37">
        <v>3</v>
      </c>
      <c r="L1369" s="37"/>
      <c r="M1369" s="37"/>
      <c r="N1369" s="37"/>
      <c r="O1369" s="37"/>
      <c r="P1369" s="37"/>
      <c r="Q1369" s="37"/>
      <c r="R1369" s="37"/>
      <c r="S1369" s="37"/>
      <c r="T1369" s="37"/>
      <c r="U1369" s="37"/>
      <c r="V1369" s="37"/>
      <c r="W1369" s="37">
        <v>3</v>
      </c>
      <c r="X1369" s="37"/>
      <c r="Y1369" s="57">
        <v>33.51</v>
      </c>
      <c r="Z1369" s="38">
        <f t="shared" si="90"/>
        <v>104.35014000000001</v>
      </c>
      <c r="AA1369" s="37"/>
      <c r="AB1369" s="32" t="s">
        <v>84</v>
      </c>
      <c r="AC1369" s="37" t="s">
        <v>142</v>
      </c>
      <c r="AD1369" s="36" t="s">
        <v>120</v>
      </c>
      <c r="AE1369" s="37"/>
      <c r="AF1369" s="35" t="s">
        <v>1535</v>
      </c>
      <c r="AG1369" s="35" t="s">
        <v>1492</v>
      </c>
      <c r="AH1369" s="58" t="s">
        <v>1495</v>
      </c>
      <c r="AI1369" s="36" t="s">
        <v>1536</v>
      </c>
    </row>
    <row r="1370" spans="1:35" s="43" customFormat="1" ht="42.75" customHeight="1" x14ac:dyDescent="0.25">
      <c r="A1370" s="41" t="s">
        <v>2036</v>
      </c>
      <c r="B1370" s="54" t="s">
        <v>175</v>
      </c>
      <c r="C1370" s="55" t="s">
        <v>176</v>
      </c>
      <c r="D1370" s="37"/>
      <c r="E1370" s="61" t="s">
        <v>2062</v>
      </c>
      <c r="F1370" s="37"/>
      <c r="G1370" s="56" t="s">
        <v>1617</v>
      </c>
      <c r="H1370" s="56" t="s">
        <v>1618</v>
      </c>
      <c r="I1370" s="36" t="s">
        <v>384</v>
      </c>
      <c r="J1370" s="37"/>
      <c r="K1370" s="37">
        <v>10</v>
      </c>
      <c r="L1370" s="37"/>
      <c r="M1370" s="37"/>
      <c r="N1370" s="37"/>
      <c r="O1370" s="37"/>
      <c r="P1370" s="37"/>
      <c r="Q1370" s="37"/>
      <c r="R1370" s="37"/>
      <c r="S1370" s="37"/>
      <c r="T1370" s="37"/>
      <c r="U1370" s="37"/>
      <c r="V1370" s="37"/>
      <c r="W1370" s="37">
        <v>10</v>
      </c>
      <c r="X1370" s="37"/>
      <c r="Y1370" s="57">
        <v>119.917</v>
      </c>
      <c r="Z1370" s="38">
        <f t="shared" si="90"/>
        <v>1244.73846</v>
      </c>
      <c r="AA1370" s="37"/>
      <c r="AB1370" s="32" t="s">
        <v>84</v>
      </c>
      <c r="AC1370" s="37" t="s">
        <v>142</v>
      </c>
      <c r="AD1370" s="36" t="s">
        <v>120</v>
      </c>
      <c r="AE1370" s="37"/>
      <c r="AF1370" s="35" t="s">
        <v>1535</v>
      </c>
      <c r="AG1370" s="35" t="s">
        <v>1492</v>
      </c>
      <c r="AH1370" s="58" t="s">
        <v>1495</v>
      </c>
      <c r="AI1370" s="36" t="s">
        <v>1536</v>
      </c>
    </row>
    <row r="1371" spans="1:35" s="43" customFormat="1" ht="42.75" customHeight="1" x14ac:dyDescent="0.25">
      <c r="A1371" s="41" t="s">
        <v>2036</v>
      </c>
      <c r="B1371" s="54" t="s">
        <v>175</v>
      </c>
      <c r="C1371" s="55" t="s">
        <v>176</v>
      </c>
      <c r="D1371" s="37"/>
      <c r="E1371" s="61" t="s">
        <v>2063</v>
      </c>
      <c r="F1371" s="37"/>
      <c r="G1371" s="56" t="s">
        <v>1617</v>
      </c>
      <c r="H1371" s="56" t="s">
        <v>1618</v>
      </c>
      <c r="I1371" s="36" t="s">
        <v>384</v>
      </c>
      <c r="J1371" s="37"/>
      <c r="K1371" s="37">
        <v>7</v>
      </c>
      <c r="L1371" s="37"/>
      <c r="M1371" s="37"/>
      <c r="N1371" s="37"/>
      <c r="O1371" s="37"/>
      <c r="P1371" s="37"/>
      <c r="Q1371" s="37"/>
      <c r="R1371" s="37"/>
      <c r="S1371" s="37"/>
      <c r="T1371" s="37"/>
      <c r="U1371" s="37"/>
      <c r="V1371" s="37"/>
      <c r="W1371" s="37">
        <v>7</v>
      </c>
      <c r="X1371" s="37"/>
      <c r="Y1371" s="57">
        <v>39.332999999999998</v>
      </c>
      <c r="Z1371" s="38">
        <f t="shared" si="90"/>
        <v>285.79357800000002</v>
      </c>
      <c r="AA1371" s="37"/>
      <c r="AB1371" s="32" t="s">
        <v>84</v>
      </c>
      <c r="AC1371" s="37" t="s">
        <v>142</v>
      </c>
      <c r="AD1371" s="36" t="s">
        <v>120</v>
      </c>
      <c r="AE1371" s="37"/>
      <c r="AF1371" s="35" t="s">
        <v>1535</v>
      </c>
      <c r="AG1371" s="35" t="s">
        <v>1492</v>
      </c>
      <c r="AH1371" s="58" t="s">
        <v>1495</v>
      </c>
      <c r="AI1371" s="36" t="s">
        <v>1536</v>
      </c>
    </row>
    <row r="1372" spans="1:35" s="43" customFormat="1" ht="42.75" customHeight="1" x14ac:dyDescent="0.25">
      <c r="A1372" s="41" t="s">
        <v>2036</v>
      </c>
      <c r="B1372" s="54" t="s">
        <v>175</v>
      </c>
      <c r="C1372" s="55" t="s">
        <v>176</v>
      </c>
      <c r="D1372" s="37"/>
      <c r="E1372" s="61" t="s">
        <v>2064</v>
      </c>
      <c r="F1372" s="37"/>
      <c r="G1372" s="56" t="s">
        <v>1617</v>
      </c>
      <c r="H1372" s="56" t="s">
        <v>2000</v>
      </c>
      <c r="I1372" s="36" t="s">
        <v>384</v>
      </c>
      <c r="J1372" s="37"/>
      <c r="K1372" s="37">
        <v>4</v>
      </c>
      <c r="L1372" s="37"/>
      <c r="M1372" s="37"/>
      <c r="N1372" s="37"/>
      <c r="O1372" s="37"/>
      <c r="P1372" s="37"/>
      <c r="Q1372" s="37"/>
      <c r="R1372" s="37"/>
      <c r="S1372" s="37"/>
      <c r="T1372" s="37"/>
      <c r="U1372" s="37"/>
      <c r="V1372" s="37"/>
      <c r="W1372" s="37">
        <v>4</v>
      </c>
      <c r="X1372" s="37"/>
      <c r="Y1372" s="57">
        <v>50.833300000000001</v>
      </c>
      <c r="Z1372" s="38">
        <f t="shared" si="90"/>
        <v>211.0598616</v>
      </c>
      <c r="AA1372" s="37"/>
      <c r="AB1372" s="32" t="s">
        <v>84</v>
      </c>
      <c r="AC1372" s="37" t="s">
        <v>142</v>
      </c>
      <c r="AD1372" s="36" t="s">
        <v>120</v>
      </c>
      <c r="AE1372" s="37"/>
      <c r="AF1372" s="35" t="s">
        <v>1535</v>
      </c>
      <c r="AG1372" s="35" t="s">
        <v>1492</v>
      </c>
      <c r="AH1372" s="58" t="s">
        <v>1495</v>
      </c>
      <c r="AI1372" s="36" t="s">
        <v>1536</v>
      </c>
    </row>
    <row r="1373" spans="1:35" s="43" customFormat="1" ht="42.75" customHeight="1" x14ac:dyDescent="0.25">
      <c r="A1373" s="41" t="s">
        <v>2036</v>
      </c>
      <c r="B1373" s="54" t="s">
        <v>175</v>
      </c>
      <c r="C1373" s="55" t="s">
        <v>176</v>
      </c>
      <c r="D1373" s="37"/>
      <c r="E1373" s="61" t="s">
        <v>2065</v>
      </c>
      <c r="F1373" s="37"/>
      <c r="G1373" s="56" t="s">
        <v>1617</v>
      </c>
      <c r="H1373" s="56" t="s">
        <v>2000</v>
      </c>
      <c r="I1373" s="36" t="s">
        <v>384</v>
      </c>
      <c r="J1373" s="37"/>
      <c r="K1373" s="37">
        <v>10</v>
      </c>
      <c r="L1373" s="37"/>
      <c r="M1373" s="37"/>
      <c r="N1373" s="37"/>
      <c r="O1373" s="37"/>
      <c r="P1373" s="37"/>
      <c r="Q1373" s="37"/>
      <c r="R1373" s="37"/>
      <c r="S1373" s="37"/>
      <c r="T1373" s="37"/>
      <c r="U1373" s="37"/>
      <c r="V1373" s="37"/>
      <c r="W1373" s="37">
        <v>10</v>
      </c>
      <c r="X1373" s="37"/>
      <c r="Y1373" s="57">
        <v>44.493299999999998</v>
      </c>
      <c r="Z1373" s="38">
        <f t="shared" si="90"/>
        <v>461.84045400000002</v>
      </c>
      <c r="AA1373" s="37"/>
      <c r="AB1373" s="32" t="s">
        <v>84</v>
      </c>
      <c r="AC1373" s="37" t="s">
        <v>142</v>
      </c>
      <c r="AD1373" s="36" t="s">
        <v>120</v>
      </c>
      <c r="AE1373" s="37"/>
      <c r="AF1373" s="35" t="s">
        <v>1535</v>
      </c>
      <c r="AG1373" s="35" t="s">
        <v>1492</v>
      </c>
      <c r="AH1373" s="58" t="s">
        <v>1495</v>
      </c>
      <c r="AI1373" s="36" t="s">
        <v>1536</v>
      </c>
    </row>
    <row r="1374" spans="1:35" s="43" customFormat="1" ht="42.75" customHeight="1" x14ac:dyDescent="0.25">
      <c r="A1374" s="41" t="s">
        <v>2036</v>
      </c>
      <c r="B1374" s="54" t="s">
        <v>175</v>
      </c>
      <c r="C1374" s="55" t="s">
        <v>176</v>
      </c>
      <c r="D1374" s="37"/>
      <c r="E1374" s="61" t="s">
        <v>2066</v>
      </c>
      <c r="F1374" s="37"/>
      <c r="G1374" s="56" t="s">
        <v>1617</v>
      </c>
      <c r="H1374" s="56" t="s">
        <v>2010</v>
      </c>
      <c r="I1374" s="36" t="s">
        <v>384</v>
      </c>
      <c r="J1374" s="37"/>
      <c r="K1374" s="37">
        <v>10</v>
      </c>
      <c r="L1374" s="37"/>
      <c r="M1374" s="37"/>
      <c r="N1374" s="37"/>
      <c r="O1374" s="37"/>
      <c r="P1374" s="37"/>
      <c r="Q1374" s="37"/>
      <c r="R1374" s="37"/>
      <c r="S1374" s="37"/>
      <c r="T1374" s="37"/>
      <c r="U1374" s="37"/>
      <c r="V1374" s="37"/>
      <c r="W1374" s="37">
        <v>10</v>
      </c>
      <c r="X1374" s="37"/>
      <c r="Y1374" s="57">
        <v>64.666700000000006</v>
      </c>
      <c r="Z1374" s="38">
        <f t="shared" si="90"/>
        <v>671.24034600000005</v>
      </c>
      <c r="AA1374" s="37"/>
      <c r="AB1374" s="32" t="s">
        <v>84</v>
      </c>
      <c r="AC1374" s="37" t="s">
        <v>142</v>
      </c>
      <c r="AD1374" s="36" t="s">
        <v>120</v>
      </c>
      <c r="AE1374" s="37"/>
      <c r="AF1374" s="35" t="s">
        <v>1535</v>
      </c>
      <c r="AG1374" s="35" t="s">
        <v>1492</v>
      </c>
      <c r="AH1374" s="58" t="s">
        <v>1495</v>
      </c>
      <c r="AI1374" s="36" t="s">
        <v>1536</v>
      </c>
    </row>
    <row r="1375" spans="1:35" s="43" customFormat="1" ht="42.75" customHeight="1" x14ac:dyDescent="0.25">
      <c r="A1375" s="41" t="s">
        <v>2036</v>
      </c>
      <c r="B1375" s="54" t="s">
        <v>175</v>
      </c>
      <c r="C1375" s="55" t="s">
        <v>176</v>
      </c>
      <c r="D1375" s="37"/>
      <c r="E1375" s="61" t="s">
        <v>2067</v>
      </c>
      <c r="F1375" s="37"/>
      <c r="G1375" s="56" t="s">
        <v>1617</v>
      </c>
      <c r="H1375" s="56" t="s">
        <v>1618</v>
      </c>
      <c r="I1375" s="36" t="s">
        <v>384</v>
      </c>
      <c r="J1375" s="37"/>
      <c r="K1375" s="37">
        <v>10</v>
      </c>
      <c r="L1375" s="37"/>
      <c r="M1375" s="37"/>
      <c r="N1375" s="37"/>
      <c r="O1375" s="37"/>
      <c r="P1375" s="37"/>
      <c r="Q1375" s="37"/>
      <c r="R1375" s="37"/>
      <c r="S1375" s="37"/>
      <c r="T1375" s="37"/>
      <c r="U1375" s="37"/>
      <c r="V1375" s="37"/>
      <c r="W1375" s="37">
        <v>10</v>
      </c>
      <c r="X1375" s="37"/>
      <c r="Y1375" s="57">
        <v>64.5</v>
      </c>
      <c r="Z1375" s="38">
        <f t="shared" si="90"/>
        <v>669.51</v>
      </c>
      <c r="AA1375" s="37"/>
      <c r="AB1375" s="32" t="s">
        <v>84</v>
      </c>
      <c r="AC1375" s="37" t="s">
        <v>142</v>
      </c>
      <c r="AD1375" s="36" t="s">
        <v>120</v>
      </c>
      <c r="AE1375" s="37"/>
      <c r="AF1375" s="35" t="s">
        <v>1535</v>
      </c>
      <c r="AG1375" s="35" t="s">
        <v>1492</v>
      </c>
      <c r="AH1375" s="58" t="s">
        <v>1495</v>
      </c>
      <c r="AI1375" s="36" t="s">
        <v>1536</v>
      </c>
    </row>
    <row r="1376" spans="1:35" s="43" customFormat="1" ht="42.75" customHeight="1" x14ac:dyDescent="0.25">
      <c r="A1376" s="41" t="s">
        <v>2036</v>
      </c>
      <c r="B1376" s="54" t="s">
        <v>175</v>
      </c>
      <c r="C1376" s="55" t="s">
        <v>176</v>
      </c>
      <c r="D1376" s="37"/>
      <c r="E1376" s="61" t="s">
        <v>2068</v>
      </c>
      <c r="F1376" s="37"/>
      <c r="G1376" s="56" t="s">
        <v>1617</v>
      </c>
      <c r="H1376" s="56" t="s">
        <v>1618</v>
      </c>
      <c r="I1376" s="36" t="s">
        <v>384</v>
      </c>
      <c r="J1376" s="37"/>
      <c r="K1376" s="37">
        <v>2</v>
      </c>
      <c r="L1376" s="37"/>
      <c r="M1376" s="37"/>
      <c r="N1376" s="37"/>
      <c r="O1376" s="37"/>
      <c r="P1376" s="37"/>
      <c r="Q1376" s="37"/>
      <c r="R1376" s="37"/>
      <c r="S1376" s="37"/>
      <c r="T1376" s="37"/>
      <c r="U1376" s="37"/>
      <c r="V1376" s="37"/>
      <c r="W1376" s="37">
        <v>2</v>
      </c>
      <c r="X1376" s="37"/>
      <c r="Y1376" s="57">
        <v>94.666700000000006</v>
      </c>
      <c r="Z1376" s="38">
        <f t="shared" si="90"/>
        <v>196.5280692</v>
      </c>
      <c r="AA1376" s="37"/>
      <c r="AB1376" s="32" t="s">
        <v>84</v>
      </c>
      <c r="AC1376" s="37" t="s">
        <v>142</v>
      </c>
      <c r="AD1376" s="36" t="s">
        <v>120</v>
      </c>
      <c r="AE1376" s="37"/>
      <c r="AF1376" s="35" t="s">
        <v>1535</v>
      </c>
      <c r="AG1376" s="35" t="s">
        <v>1492</v>
      </c>
      <c r="AH1376" s="58" t="s">
        <v>1495</v>
      </c>
      <c r="AI1376" s="36" t="s">
        <v>1536</v>
      </c>
    </row>
    <row r="1377" spans="1:35" s="43" customFormat="1" ht="42.75" customHeight="1" x14ac:dyDescent="0.25">
      <c r="A1377" s="41" t="s">
        <v>2036</v>
      </c>
      <c r="B1377" s="54" t="s">
        <v>175</v>
      </c>
      <c r="C1377" s="55" t="s">
        <v>176</v>
      </c>
      <c r="D1377" s="37"/>
      <c r="E1377" s="61" t="s">
        <v>2069</v>
      </c>
      <c r="F1377" s="37"/>
      <c r="G1377" s="56" t="s">
        <v>1617</v>
      </c>
      <c r="H1377" s="56" t="s">
        <v>2003</v>
      </c>
      <c r="I1377" s="36" t="s">
        <v>384</v>
      </c>
      <c r="J1377" s="37"/>
      <c r="K1377" s="37">
        <v>30</v>
      </c>
      <c r="L1377" s="37"/>
      <c r="M1377" s="37"/>
      <c r="N1377" s="37"/>
      <c r="O1377" s="37"/>
      <c r="P1377" s="37"/>
      <c r="Q1377" s="37"/>
      <c r="R1377" s="37"/>
      <c r="S1377" s="37"/>
      <c r="T1377" s="37"/>
      <c r="U1377" s="37"/>
      <c r="V1377" s="37"/>
      <c r="W1377" s="37">
        <v>30</v>
      </c>
      <c r="X1377" s="37"/>
      <c r="Y1377" s="57">
        <v>70.790000000000006</v>
      </c>
      <c r="Z1377" s="38">
        <f t="shared" si="90"/>
        <v>2204.4006000000004</v>
      </c>
      <c r="AA1377" s="37"/>
      <c r="AB1377" s="32" t="s">
        <v>84</v>
      </c>
      <c r="AC1377" s="37" t="s">
        <v>142</v>
      </c>
      <c r="AD1377" s="36" t="s">
        <v>120</v>
      </c>
      <c r="AE1377" s="37"/>
      <c r="AF1377" s="35" t="s">
        <v>1535</v>
      </c>
      <c r="AG1377" s="35" t="s">
        <v>1492</v>
      </c>
      <c r="AH1377" s="58" t="s">
        <v>1495</v>
      </c>
      <c r="AI1377" s="36" t="s">
        <v>1536</v>
      </c>
    </row>
    <row r="1378" spans="1:35" s="43" customFormat="1" ht="42.75" customHeight="1" x14ac:dyDescent="0.25">
      <c r="A1378" s="41" t="s">
        <v>2036</v>
      </c>
      <c r="B1378" s="54" t="s">
        <v>175</v>
      </c>
      <c r="C1378" s="55" t="s">
        <v>176</v>
      </c>
      <c r="D1378" s="37"/>
      <c r="E1378" s="61" t="s">
        <v>2070</v>
      </c>
      <c r="F1378" s="37"/>
      <c r="G1378" s="56" t="s">
        <v>1617</v>
      </c>
      <c r="H1378" s="56" t="s">
        <v>2010</v>
      </c>
      <c r="I1378" s="36" t="s">
        <v>384</v>
      </c>
      <c r="J1378" s="37"/>
      <c r="K1378" s="37">
        <v>300</v>
      </c>
      <c r="L1378" s="37"/>
      <c r="M1378" s="37"/>
      <c r="N1378" s="37"/>
      <c r="O1378" s="37"/>
      <c r="P1378" s="37"/>
      <c r="Q1378" s="37"/>
      <c r="R1378" s="37"/>
      <c r="S1378" s="37"/>
      <c r="T1378" s="37"/>
      <c r="U1378" s="37"/>
      <c r="V1378" s="37"/>
      <c r="W1378" s="37">
        <v>300</v>
      </c>
      <c r="X1378" s="37"/>
      <c r="Y1378" s="57">
        <v>11.3667</v>
      </c>
      <c r="Z1378" s="38">
        <f t="shared" si="90"/>
        <v>3539.5903800000001</v>
      </c>
      <c r="AA1378" s="37"/>
      <c r="AB1378" s="32" t="s">
        <v>84</v>
      </c>
      <c r="AC1378" s="37" t="s">
        <v>142</v>
      </c>
      <c r="AD1378" s="36" t="s">
        <v>120</v>
      </c>
      <c r="AE1378" s="37"/>
      <c r="AF1378" s="35" t="s">
        <v>1535</v>
      </c>
      <c r="AG1378" s="35" t="s">
        <v>1492</v>
      </c>
      <c r="AH1378" s="58" t="s">
        <v>1495</v>
      </c>
      <c r="AI1378" s="36" t="s">
        <v>1536</v>
      </c>
    </row>
    <row r="1379" spans="1:35" s="43" customFormat="1" ht="42.75" customHeight="1" x14ac:dyDescent="0.25">
      <c r="A1379" s="41" t="s">
        <v>2036</v>
      </c>
      <c r="B1379" s="54" t="s">
        <v>175</v>
      </c>
      <c r="C1379" s="55" t="s">
        <v>176</v>
      </c>
      <c r="D1379" s="37"/>
      <c r="E1379" s="61" t="s">
        <v>2071</v>
      </c>
      <c r="F1379" s="37"/>
      <c r="G1379" s="56" t="s">
        <v>1617</v>
      </c>
      <c r="H1379" s="56" t="s">
        <v>2000</v>
      </c>
      <c r="I1379" s="36" t="s">
        <v>384</v>
      </c>
      <c r="J1379" s="37"/>
      <c r="K1379" s="37">
        <v>6</v>
      </c>
      <c r="L1379" s="37"/>
      <c r="M1379" s="37"/>
      <c r="N1379" s="37"/>
      <c r="O1379" s="37"/>
      <c r="P1379" s="37"/>
      <c r="Q1379" s="37"/>
      <c r="R1379" s="37"/>
      <c r="S1379" s="37"/>
      <c r="T1379" s="37"/>
      <c r="U1379" s="37"/>
      <c r="V1379" s="37"/>
      <c r="W1379" s="37">
        <v>6</v>
      </c>
      <c r="X1379" s="37"/>
      <c r="Y1379" s="57">
        <v>52.933300000000003</v>
      </c>
      <c r="Z1379" s="38">
        <f t="shared" si="90"/>
        <v>329.66859240000002</v>
      </c>
      <c r="AA1379" s="37"/>
      <c r="AB1379" s="32" t="s">
        <v>84</v>
      </c>
      <c r="AC1379" s="37" t="s">
        <v>142</v>
      </c>
      <c r="AD1379" s="36" t="s">
        <v>120</v>
      </c>
      <c r="AE1379" s="37"/>
      <c r="AF1379" s="35" t="s">
        <v>1535</v>
      </c>
      <c r="AG1379" s="35" t="s">
        <v>1492</v>
      </c>
      <c r="AH1379" s="58" t="s">
        <v>1495</v>
      </c>
      <c r="AI1379" s="36" t="s">
        <v>1536</v>
      </c>
    </row>
    <row r="1380" spans="1:35" s="43" customFormat="1" ht="42.75" customHeight="1" x14ac:dyDescent="0.25">
      <c r="A1380" s="41" t="s">
        <v>2036</v>
      </c>
      <c r="B1380" s="54" t="s">
        <v>175</v>
      </c>
      <c r="C1380" s="55" t="s">
        <v>176</v>
      </c>
      <c r="D1380" s="37"/>
      <c r="E1380" s="61" t="s">
        <v>2072</v>
      </c>
      <c r="F1380" s="37"/>
      <c r="G1380" s="56" t="s">
        <v>1617</v>
      </c>
      <c r="H1380" s="56" t="s">
        <v>1618</v>
      </c>
      <c r="I1380" s="36" t="s">
        <v>384</v>
      </c>
      <c r="J1380" s="37"/>
      <c r="K1380" s="37">
        <v>1</v>
      </c>
      <c r="L1380" s="37"/>
      <c r="M1380" s="37"/>
      <c r="N1380" s="37"/>
      <c r="O1380" s="37"/>
      <c r="P1380" s="37"/>
      <c r="Q1380" s="37"/>
      <c r="R1380" s="37"/>
      <c r="S1380" s="37"/>
      <c r="T1380" s="37"/>
      <c r="U1380" s="37"/>
      <c r="V1380" s="37"/>
      <c r="W1380" s="37">
        <v>1</v>
      </c>
      <c r="X1380" s="37"/>
      <c r="Y1380" s="57">
        <v>402</v>
      </c>
      <c r="Z1380" s="38">
        <f t="shared" ref="Z1380:Z1443" si="91">(Y1380*W1380)*1.038</f>
        <v>417.27600000000001</v>
      </c>
      <c r="AA1380" s="37"/>
      <c r="AB1380" s="32" t="s">
        <v>84</v>
      </c>
      <c r="AC1380" s="37" t="s">
        <v>142</v>
      </c>
      <c r="AD1380" s="36" t="s">
        <v>120</v>
      </c>
      <c r="AE1380" s="37"/>
      <c r="AF1380" s="35" t="s">
        <v>1535</v>
      </c>
      <c r="AG1380" s="35" t="s">
        <v>1492</v>
      </c>
      <c r="AH1380" s="58" t="s">
        <v>1495</v>
      </c>
      <c r="AI1380" s="36" t="s">
        <v>1536</v>
      </c>
    </row>
    <row r="1381" spans="1:35" s="43" customFormat="1" ht="42.75" customHeight="1" x14ac:dyDescent="0.25">
      <c r="A1381" s="41" t="s">
        <v>2036</v>
      </c>
      <c r="B1381" s="54" t="s">
        <v>175</v>
      </c>
      <c r="C1381" s="55" t="s">
        <v>176</v>
      </c>
      <c r="D1381" s="37"/>
      <c r="E1381" s="61" t="s">
        <v>2073</v>
      </c>
      <c r="F1381" s="37"/>
      <c r="G1381" s="56" t="s">
        <v>1617</v>
      </c>
      <c r="H1381" s="56" t="s">
        <v>2000</v>
      </c>
      <c r="I1381" s="36" t="s">
        <v>384</v>
      </c>
      <c r="J1381" s="37"/>
      <c r="K1381" s="37">
        <v>10</v>
      </c>
      <c r="L1381" s="37"/>
      <c r="M1381" s="37"/>
      <c r="N1381" s="37"/>
      <c r="O1381" s="37"/>
      <c r="P1381" s="37"/>
      <c r="Q1381" s="37"/>
      <c r="R1381" s="37"/>
      <c r="S1381" s="37"/>
      <c r="T1381" s="37"/>
      <c r="U1381" s="37"/>
      <c r="V1381" s="37"/>
      <c r="W1381" s="37">
        <v>10</v>
      </c>
      <c r="X1381" s="37"/>
      <c r="Y1381" s="57">
        <v>37.61</v>
      </c>
      <c r="Z1381" s="38">
        <f t="shared" si="91"/>
        <v>390.39180000000005</v>
      </c>
      <c r="AA1381" s="37"/>
      <c r="AB1381" s="32" t="s">
        <v>84</v>
      </c>
      <c r="AC1381" s="37" t="s">
        <v>142</v>
      </c>
      <c r="AD1381" s="36" t="s">
        <v>120</v>
      </c>
      <c r="AE1381" s="37"/>
      <c r="AF1381" s="35" t="s">
        <v>1535</v>
      </c>
      <c r="AG1381" s="35" t="s">
        <v>1492</v>
      </c>
      <c r="AH1381" s="58" t="s">
        <v>1495</v>
      </c>
      <c r="AI1381" s="36" t="s">
        <v>1536</v>
      </c>
    </row>
    <row r="1382" spans="1:35" s="43" customFormat="1" ht="42.75" customHeight="1" x14ac:dyDescent="0.25">
      <c r="A1382" s="41" t="s">
        <v>2036</v>
      </c>
      <c r="B1382" s="54" t="s">
        <v>175</v>
      </c>
      <c r="C1382" s="55" t="s">
        <v>176</v>
      </c>
      <c r="D1382" s="37"/>
      <c r="E1382" s="61" t="s">
        <v>2074</v>
      </c>
      <c r="F1382" s="37"/>
      <c r="G1382" s="56" t="s">
        <v>1617</v>
      </c>
      <c r="H1382" s="56" t="s">
        <v>2003</v>
      </c>
      <c r="I1382" s="36" t="s">
        <v>384</v>
      </c>
      <c r="J1382" s="37"/>
      <c r="K1382" s="37">
        <v>30</v>
      </c>
      <c r="L1382" s="37"/>
      <c r="M1382" s="37"/>
      <c r="N1382" s="37"/>
      <c r="O1382" s="37"/>
      <c r="P1382" s="37"/>
      <c r="Q1382" s="37"/>
      <c r="R1382" s="37"/>
      <c r="S1382" s="37"/>
      <c r="T1382" s="37"/>
      <c r="U1382" s="37"/>
      <c r="V1382" s="37"/>
      <c r="W1382" s="37">
        <v>30</v>
      </c>
      <c r="X1382" s="37"/>
      <c r="Y1382" s="57">
        <v>53.9</v>
      </c>
      <c r="Z1382" s="38">
        <f t="shared" si="91"/>
        <v>1678.4460000000001</v>
      </c>
      <c r="AA1382" s="37"/>
      <c r="AB1382" s="32" t="s">
        <v>84</v>
      </c>
      <c r="AC1382" s="37" t="s">
        <v>142</v>
      </c>
      <c r="AD1382" s="36" t="s">
        <v>120</v>
      </c>
      <c r="AE1382" s="37"/>
      <c r="AF1382" s="35" t="s">
        <v>1535</v>
      </c>
      <c r="AG1382" s="35" t="s">
        <v>1492</v>
      </c>
      <c r="AH1382" s="58" t="s">
        <v>1495</v>
      </c>
      <c r="AI1382" s="36" t="s">
        <v>1536</v>
      </c>
    </row>
    <row r="1383" spans="1:35" s="43" customFormat="1" ht="42.75" customHeight="1" x14ac:dyDescent="0.25">
      <c r="A1383" s="41" t="s">
        <v>2036</v>
      </c>
      <c r="B1383" s="54" t="s">
        <v>175</v>
      </c>
      <c r="C1383" s="55" t="s">
        <v>176</v>
      </c>
      <c r="D1383" s="37"/>
      <c r="E1383" s="61" t="s">
        <v>2075</v>
      </c>
      <c r="F1383" s="37"/>
      <c r="G1383" s="56" t="s">
        <v>1617</v>
      </c>
      <c r="H1383" s="56" t="s">
        <v>2000</v>
      </c>
      <c r="I1383" s="36" t="s">
        <v>384</v>
      </c>
      <c r="J1383" s="37"/>
      <c r="K1383" s="37">
        <v>150</v>
      </c>
      <c r="L1383" s="37"/>
      <c r="M1383" s="37"/>
      <c r="N1383" s="37"/>
      <c r="O1383" s="37"/>
      <c r="P1383" s="37"/>
      <c r="Q1383" s="37"/>
      <c r="R1383" s="37"/>
      <c r="S1383" s="37"/>
      <c r="T1383" s="37"/>
      <c r="U1383" s="37"/>
      <c r="V1383" s="37"/>
      <c r="W1383" s="37">
        <v>150</v>
      </c>
      <c r="X1383" s="37"/>
      <c r="Y1383" s="57">
        <v>234.63300000000001</v>
      </c>
      <c r="Z1383" s="38">
        <f t="shared" si="91"/>
        <v>36532.358100000005</v>
      </c>
      <c r="AA1383" s="37"/>
      <c r="AB1383" s="32" t="s">
        <v>84</v>
      </c>
      <c r="AC1383" s="37" t="s">
        <v>142</v>
      </c>
      <c r="AD1383" s="36" t="s">
        <v>120</v>
      </c>
      <c r="AE1383" s="37"/>
      <c r="AF1383" s="35" t="s">
        <v>1535</v>
      </c>
      <c r="AG1383" s="35" t="s">
        <v>1492</v>
      </c>
      <c r="AH1383" s="58" t="s">
        <v>1495</v>
      </c>
      <c r="AI1383" s="36" t="s">
        <v>1536</v>
      </c>
    </row>
    <row r="1384" spans="1:35" s="43" customFormat="1" ht="42.75" customHeight="1" x14ac:dyDescent="0.25">
      <c r="A1384" s="41" t="s">
        <v>2036</v>
      </c>
      <c r="B1384" s="54" t="s">
        <v>175</v>
      </c>
      <c r="C1384" s="55" t="s">
        <v>176</v>
      </c>
      <c r="D1384" s="37"/>
      <c r="E1384" s="61" t="s">
        <v>2076</v>
      </c>
      <c r="F1384" s="37"/>
      <c r="G1384" s="56" t="s">
        <v>1617</v>
      </c>
      <c r="H1384" s="56" t="s">
        <v>2000</v>
      </c>
      <c r="I1384" s="36" t="s">
        <v>384</v>
      </c>
      <c r="J1384" s="37"/>
      <c r="K1384" s="37">
        <v>50</v>
      </c>
      <c r="L1384" s="37"/>
      <c r="M1384" s="37"/>
      <c r="N1384" s="37"/>
      <c r="O1384" s="37"/>
      <c r="P1384" s="37"/>
      <c r="Q1384" s="37"/>
      <c r="R1384" s="37"/>
      <c r="S1384" s="37"/>
      <c r="T1384" s="37"/>
      <c r="U1384" s="37"/>
      <c r="V1384" s="37"/>
      <c r="W1384" s="37">
        <v>50</v>
      </c>
      <c r="X1384" s="37"/>
      <c r="Y1384" s="57">
        <v>12.1</v>
      </c>
      <c r="Z1384" s="38">
        <f t="shared" si="91"/>
        <v>627.99</v>
      </c>
      <c r="AA1384" s="37"/>
      <c r="AB1384" s="32" t="s">
        <v>84</v>
      </c>
      <c r="AC1384" s="37" t="s">
        <v>142</v>
      </c>
      <c r="AD1384" s="36" t="s">
        <v>120</v>
      </c>
      <c r="AE1384" s="37"/>
      <c r="AF1384" s="35" t="s">
        <v>1535</v>
      </c>
      <c r="AG1384" s="35" t="s">
        <v>1492</v>
      </c>
      <c r="AH1384" s="58" t="s">
        <v>1495</v>
      </c>
      <c r="AI1384" s="36" t="s">
        <v>1536</v>
      </c>
    </row>
    <row r="1385" spans="1:35" s="43" customFormat="1" ht="42.75" customHeight="1" x14ac:dyDescent="0.25">
      <c r="A1385" s="41" t="s">
        <v>2036</v>
      </c>
      <c r="B1385" s="54" t="s">
        <v>175</v>
      </c>
      <c r="C1385" s="55" t="s">
        <v>176</v>
      </c>
      <c r="D1385" s="37"/>
      <c r="E1385" s="61" t="s">
        <v>2077</v>
      </c>
      <c r="F1385" s="37"/>
      <c r="G1385" s="56" t="s">
        <v>1617</v>
      </c>
      <c r="H1385" s="56" t="s">
        <v>1618</v>
      </c>
      <c r="I1385" s="36" t="s">
        <v>384</v>
      </c>
      <c r="J1385" s="37"/>
      <c r="K1385" s="37">
        <v>3</v>
      </c>
      <c r="L1385" s="37"/>
      <c r="M1385" s="37"/>
      <c r="N1385" s="37"/>
      <c r="O1385" s="37"/>
      <c r="P1385" s="37"/>
      <c r="Q1385" s="37"/>
      <c r="R1385" s="37"/>
      <c r="S1385" s="37"/>
      <c r="T1385" s="37"/>
      <c r="U1385" s="37"/>
      <c r="V1385" s="37"/>
      <c r="W1385" s="37">
        <v>3</v>
      </c>
      <c r="X1385" s="37"/>
      <c r="Y1385" s="57">
        <v>21.433299999999999</v>
      </c>
      <c r="Z1385" s="38">
        <f t="shared" si="91"/>
        <v>66.743296199999989</v>
      </c>
      <c r="AA1385" s="37"/>
      <c r="AB1385" s="32" t="s">
        <v>84</v>
      </c>
      <c r="AC1385" s="37" t="s">
        <v>142</v>
      </c>
      <c r="AD1385" s="36" t="s">
        <v>120</v>
      </c>
      <c r="AE1385" s="37"/>
      <c r="AF1385" s="35" t="s">
        <v>1535</v>
      </c>
      <c r="AG1385" s="35" t="s">
        <v>1492</v>
      </c>
      <c r="AH1385" s="58" t="s">
        <v>1495</v>
      </c>
      <c r="AI1385" s="36" t="s">
        <v>1536</v>
      </c>
    </row>
    <row r="1386" spans="1:35" s="43" customFormat="1" ht="42.75" customHeight="1" x14ac:dyDescent="0.25">
      <c r="A1386" s="41" t="s">
        <v>2036</v>
      </c>
      <c r="B1386" s="54" t="s">
        <v>175</v>
      </c>
      <c r="C1386" s="55" t="s">
        <v>176</v>
      </c>
      <c r="D1386" s="37"/>
      <c r="E1386" s="61" t="s">
        <v>2078</v>
      </c>
      <c r="F1386" s="37"/>
      <c r="G1386" s="56" t="s">
        <v>1617</v>
      </c>
      <c r="H1386" s="56" t="s">
        <v>1618</v>
      </c>
      <c r="I1386" s="36" t="s">
        <v>384</v>
      </c>
      <c r="J1386" s="37"/>
      <c r="K1386" s="37">
        <v>50</v>
      </c>
      <c r="L1386" s="37"/>
      <c r="M1386" s="37"/>
      <c r="N1386" s="37"/>
      <c r="O1386" s="37"/>
      <c r="P1386" s="37"/>
      <c r="Q1386" s="37"/>
      <c r="R1386" s="37"/>
      <c r="S1386" s="37"/>
      <c r="T1386" s="37"/>
      <c r="U1386" s="37"/>
      <c r="V1386" s="37"/>
      <c r="W1386" s="37">
        <v>50</v>
      </c>
      <c r="X1386" s="37"/>
      <c r="Y1386" s="57">
        <v>40.659999999999997</v>
      </c>
      <c r="Z1386" s="38">
        <f t="shared" si="91"/>
        <v>2110.2539999999999</v>
      </c>
      <c r="AA1386" s="37"/>
      <c r="AB1386" s="32" t="s">
        <v>84</v>
      </c>
      <c r="AC1386" s="37" t="s">
        <v>142</v>
      </c>
      <c r="AD1386" s="36" t="s">
        <v>120</v>
      </c>
      <c r="AE1386" s="37"/>
      <c r="AF1386" s="35" t="s">
        <v>1535</v>
      </c>
      <c r="AG1386" s="35" t="s">
        <v>1492</v>
      </c>
      <c r="AH1386" s="58" t="s">
        <v>1495</v>
      </c>
      <c r="AI1386" s="36" t="s">
        <v>1536</v>
      </c>
    </row>
    <row r="1387" spans="1:35" s="43" customFormat="1" ht="42.75" customHeight="1" x14ac:dyDescent="0.25">
      <c r="A1387" s="41" t="s">
        <v>2036</v>
      </c>
      <c r="B1387" s="54" t="s">
        <v>175</v>
      </c>
      <c r="C1387" s="55" t="s">
        <v>176</v>
      </c>
      <c r="D1387" s="37"/>
      <c r="E1387" s="61" t="s">
        <v>2079</v>
      </c>
      <c r="F1387" s="37"/>
      <c r="G1387" s="56" t="s">
        <v>1617</v>
      </c>
      <c r="H1387" s="56" t="s">
        <v>2010</v>
      </c>
      <c r="I1387" s="36" t="s">
        <v>384</v>
      </c>
      <c r="J1387" s="37"/>
      <c r="K1387" s="37">
        <v>50</v>
      </c>
      <c r="L1387" s="37"/>
      <c r="M1387" s="37"/>
      <c r="N1387" s="37"/>
      <c r="O1387" s="37"/>
      <c r="P1387" s="37"/>
      <c r="Q1387" s="37"/>
      <c r="R1387" s="37"/>
      <c r="S1387" s="37"/>
      <c r="T1387" s="37"/>
      <c r="U1387" s="37"/>
      <c r="V1387" s="37"/>
      <c r="W1387" s="37">
        <v>50</v>
      </c>
      <c r="X1387" s="37"/>
      <c r="Y1387" s="57">
        <v>43.51</v>
      </c>
      <c r="Z1387" s="38">
        <f t="shared" si="91"/>
        <v>2258.1689999999999</v>
      </c>
      <c r="AA1387" s="37"/>
      <c r="AB1387" s="32" t="s">
        <v>84</v>
      </c>
      <c r="AC1387" s="37" t="s">
        <v>142</v>
      </c>
      <c r="AD1387" s="36" t="s">
        <v>120</v>
      </c>
      <c r="AE1387" s="37"/>
      <c r="AF1387" s="35" t="s">
        <v>1535</v>
      </c>
      <c r="AG1387" s="35" t="s">
        <v>1492</v>
      </c>
      <c r="AH1387" s="58" t="s">
        <v>1495</v>
      </c>
      <c r="AI1387" s="36" t="s">
        <v>1536</v>
      </c>
    </row>
    <row r="1388" spans="1:35" s="43" customFormat="1" ht="42.75" customHeight="1" x14ac:dyDescent="0.25">
      <c r="A1388" s="41" t="s">
        <v>2036</v>
      </c>
      <c r="B1388" s="54" t="s">
        <v>175</v>
      </c>
      <c r="C1388" s="55" t="s">
        <v>176</v>
      </c>
      <c r="D1388" s="37"/>
      <c r="E1388" s="61" t="s">
        <v>2080</v>
      </c>
      <c r="F1388" s="37"/>
      <c r="G1388" s="56" t="s">
        <v>1617</v>
      </c>
      <c r="H1388" s="56" t="s">
        <v>2000</v>
      </c>
      <c r="I1388" s="36" t="s">
        <v>384</v>
      </c>
      <c r="J1388" s="37"/>
      <c r="K1388" s="37">
        <v>2</v>
      </c>
      <c r="L1388" s="37"/>
      <c r="M1388" s="37"/>
      <c r="N1388" s="37"/>
      <c r="O1388" s="37"/>
      <c r="P1388" s="37"/>
      <c r="Q1388" s="37"/>
      <c r="R1388" s="37"/>
      <c r="S1388" s="37"/>
      <c r="T1388" s="37"/>
      <c r="U1388" s="37"/>
      <c r="V1388" s="37"/>
      <c r="W1388" s="37">
        <v>2</v>
      </c>
      <c r="X1388" s="37"/>
      <c r="Y1388" s="57">
        <v>118.467</v>
      </c>
      <c r="Z1388" s="38">
        <f t="shared" si="91"/>
        <v>245.93749199999999</v>
      </c>
      <c r="AA1388" s="37"/>
      <c r="AB1388" s="32" t="s">
        <v>84</v>
      </c>
      <c r="AC1388" s="37" t="s">
        <v>142</v>
      </c>
      <c r="AD1388" s="36" t="s">
        <v>120</v>
      </c>
      <c r="AE1388" s="37"/>
      <c r="AF1388" s="35" t="s">
        <v>1535</v>
      </c>
      <c r="AG1388" s="35" t="s">
        <v>1492</v>
      </c>
      <c r="AH1388" s="58" t="s">
        <v>1495</v>
      </c>
      <c r="AI1388" s="36" t="s">
        <v>1536</v>
      </c>
    </row>
    <row r="1389" spans="1:35" s="43" customFormat="1" ht="42.75" customHeight="1" x14ac:dyDescent="0.25">
      <c r="A1389" s="41" t="s">
        <v>2036</v>
      </c>
      <c r="B1389" s="54" t="s">
        <v>175</v>
      </c>
      <c r="C1389" s="55" t="s">
        <v>176</v>
      </c>
      <c r="D1389" s="37"/>
      <c r="E1389" s="61" t="s">
        <v>2081</v>
      </c>
      <c r="F1389" s="37"/>
      <c r="G1389" s="56" t="s">
        <v>1617</v>
      </c>
      <c r="H1389" s="56" t="s">
        <v>2000</v>
      </c>
      <c r="I1389" s="36" t="s">
        <v>384</v>
      </c>
      <c r="J1389" s="37"/>
      <c r="K1389" s="37">
        <v>3</v>
      </c>
      <c r="L1389" s="37"/>
      <c r="M1389" s="37"/>
      <c r="N1389" s="37"/>
      <c r="O1389" s="37"/>
      <c r="P1389" s="37"/>
      <c r="Q1389" s="37"/>
      <c r="R1389" s="37"/>
      <c r="S1389" s="37"/>
      <c r="T1389" s="37"/>
      <c r="U1389" s="37"/>
      <c r="V1389" s="37"/>
      <c r="W1389" s="37">
        <v>3</v>
      </c>
      <c r="X1389" s="37"/>
      <c r="Y1389" s="57">
        <v>46.97</v>
      </c>
      <c r="Z1389" s="38">
        <f t="shared" si="91"/>
        <v>146.26458</v>
      </c>
      <c r="AA1389" s="37"/>
      <c r="AB1389" s="32" t="s">
        <v>84</v>
      </c>
      <c r="AC1389" s="37" t="s">
        <v>142</v>
      </c>
      <c r="AD1389" s="36" t="s">
        <v>120</v>
      </c>
      <c r="AE1389" s="37"/>
      <c r="AF1389" s="35" t="s">
        <v>1535</v>
      </c>
      <c r="AG1389" s="35" t="s">
        <v>1492</v>
      </c>
      <c r="AH1389" s="58" t="s">
        <v>1495</v>
      </c>
      <c r="AI1389" s="36" t="s">
        <v>1536</v>
      </c>
    </row>
    <row r="1390" spans="1:35" s="43" customFormat="1" ht="42.75" customHeight="1" x14ac:dyDescent="0.25">
      <c r="A1390" s="41" t="s">
        <v>2036</v>
      </c>
      <c r="B1390" s="54" t="s">
        <v>175</v>
      </c>
      <c r="C1390" s="55" t="s">
        <v>176</v>
      </c>
      <c r="D1390" s="37"/>
      <c r="E1390" s="61" t="s">
        <v>2082</v>
      </c>
      <c r="F1390" s="37"/>
      <c r="G1390" s="56" t="s">
        <v>1617</v>
      </c>
      <c r="H1390" s="56" t="s">
        <v>2016</v>
      </c>
      <c r="I1390" s="36" t="s">
        <v>384</v>
      </c>
      <c r="J1390" s="37"/>
      <c r="K1390" s="37">
        <v>5</v>
      </c>
      <c r="L1390" s="37"/>
      <c r="M1390" s="37"/>
      <c r="N1390" s="37"/>
      <c r="O1390" s="37"/>
      <c r="P1390" s="37"/>
      <c r="Q1390" s="37"/>
      <c r="R1390" s="37"/>
      <c r="S1390" s="37"/>
      <c r="T1390" s="37"/>
      <c r="U1390" s="37"/>
      <c r="V1390" s="37"/>
      <c r="W1390" s="37">
        <v>5</v>
      </c>
      <c r="X1390" s="37"/>
      <c r="Y1390" s="57">
        <v>62</v>
      </c>
      <c r="Z1390" s="38">
        <f t="shared" si="91"/>
        <v>321.78000000000003</v>
      </c>
      <c r="AA1390" s="37"/>
      <c r="AB1390" s="32" t="s">
        <v>84</v>
      </c>
      <c r="AC1390" s="37" t="s">
        <v>142</v>
      </c>
      <c r="AD1390" s="36" t="s">
        <v>120</v>
      </c>
      <c r="AE1390" s="37"/>
      <c r="AF1390" s="35" t="s">
        <v>1535</v>
      </c>
      <c r="AG1390" s="35" t="s">
        <v>1492</v>
      </c>
      <c r="AH1390" s="58" t="s">
        <v>1495</v>
      </c>
      <c r="AI1390" s="36" t="s">
        <v>1536</v>
      </c>
    </row>
    <row r="1391" spans="1:35" s="43" customFormat="1" ht="42.75" customHeight="1" x14ac:dyDescent="0.25">
      <c r="A1391" s="41" t="s">
        <v>2036</v>
      </c>
      <c r="B1391" s="54" t="s">
        <v>175</v>
      </c>
      <c r="C1391" s="55" t="s">
        <v>176</v>
      </c>
      <c r="D1391" s="37"/>
      <c r="E1391" s="61" t="s">
        <v>2083</v>
      </c>
      <c r="F1391" s="37"/>
      <c r="G1391" s="56" t="s">
        <v>1617</v>
      </c>
      <c r="H1391" s="56" t="s">
        <v>2000</v>
      </c>
      <c r="I1391" s="36" t="s">
        <v>384</v>
      </c>
      <c r="J1391" s="37"/>
      <c r="K1391" s="37">
        <v>5</v>
      </c>
      <c r="L1391" s="37"/>
      <c r="M1391" s="37"/>
      <c r="N1391" s="37"/>
      <c r="O1391" s="37"/>
      <c r="P1391" s="37"/>
      <c r="Q1391" s="37"/>
      <c r="R1391" s="37"/>
      <c r="S1391" s="37"/>
      <c r="T1391" s="37"/>
      <c r="U1391" s="37"/>
      <c r="V1391" s="37"/>
      <c r="W1391" s="37">
        <v>5</v>
      </c>
      <c r="X1391" s="37"/>
      <c r="Y1391" s="57">
        <v>84.86</v>
      </c>
      <c r="Z1391" s="38">
        <f t="shared" si="91"/>
        <v>440.42340000000002</v>
      </c>
      <c r="AA1391" s="37"/>
      <c r="AB1391" s="32" t="s">
        <v>84</v>
      </c>
      <c r="AC1391" s="37" t="s">
        <v>142</v>
      </c>
      <c r="AD1391" s="36" t="s">
        <v>120</v>
      </c>
      <c r="AE1391" s="37"/>
      <c r="AF1391" s="35" t="s">
        <v>1535</v>
      </c>
      <c r="AG1391" s="35" t="s">
        <v>1492</v>
      </c>
      <c r="AH1391" s="58" t="s">
        <v>1495</v>
      </c>
      <c r="AI1391" s="36" t="s">
        <v>1536</v>
      </c>
    </row>
    <row r="1392" spans="1:35" s="43" customFormat="1" ht="42.75" customHeight="1" x14ac:dyDescent="0.25">
      <c r="A1392" s="41" t="s">
        <v>2036</v>
      </c>
      <c r="B1392" s="54" t="s">
        <v>175</v>
      </c>
      <c r="C1392" s="55" t="s">
        <v>176</v>
      </c>
      <c r="D1392" s="37"/>
      <c r="E1392" s="61" t="s">
        <v>2084</v>
      </c>
      <c r="F1392" s="37"/>
      <c r="G1392" s="56" t="s">
        <v>1617</v>
      </c>
      <c r="H1392" s="56" t="s">
        <v>2000</v>
      </c>
      <c r="I1392" s="36" t="s">
        <v>384</v>
      </c>
      <c r="J1392" s="37"/>
      <c r="K1392" s="37">
        <v>1</v>
      </c>
      <c r="L1392" s="37"/>
      <c r="M1392" s="37"/>
      <c r="N1392" s="37"/>
      <c r="O1392" s="37"/>
      <c r="P1392" s="37"/>
      <c r="Q1392" s="37"/>
      <c r="R1392" s="37"/>
      <c r="S1392" s="37"/>
      <c r="T1392" s="37"/>
      <c r="U1392" s="37"/>
      <c r="V1392" s="37"/>
      <c r="W1392" s="37">
        <v>1</v>
      </c>
      <c r="X1392" s="37"/>
      <c r="Y1392" s="57">
        <v>108</v>
      </c>
      <c r="Z1392" s="38">
        <f t="shared" si="91"/>
        <v>112.104</v>
      </c>
      <c r="AA1392" s="37"/>
      <c r="AB1392" s="32" t="s">
        <v>84</v>
      </c>
      <c r="AC1392" s="37" t="s">
        <v>142</v>
      </c>
      <c r="AD1392" s="36" t="s">
        <v>120</v>
      </c>
      <c r="AE1392" s="37"/>
      <c r="AF1392" s="35" t="s">
        <v>1535</v>
      </c>
      <c r="AG1392" s="35" t="s">
        <v>1492</v>
      </c>
      <c r="AH1392" s="58" t="s">
        <v>1495</v>
      </c>
      <c r="AI1392" s="36" t="s">
        <v>1536</v>
      </c>
    </row>
    <row r="1393" spans="1:35" s="43" customFormat="1" ht="42.75" customHeight="1" x14ac:dyDescent="0.25">
      <c r="A1393" s="41" t="s">
        <v>2036</v>
      </c>
      <c r="B1393" s="54" t="s">
        <v>175</v>
      </c>
      <c r="C1393" s="55" t="s">
        <v>176</v>
      </c>
      <c r="D1393" s="37"/>
      <c r="E1393" s="61" t="s">
        <v>2085</v>
      </c>
      <c r="F1393" s="37"/>
      <c r="G1393" s="56" t="s">
        <v>1617</v>
      </c>
      <c r="H1393" s="56" t="s">
        <v>2000</v>
      </c>
      <c r="I1393" s="36" t="s">
        <v>384</v>
      </c>
      <c r="J1393" s="37"/>
      <c r="K1393" s="37">
        <v>30</v>
      </c>
      <c r="L1393" s="37"/>
      <c r="M1393" s="37"/>
      <c r="N1393" s="37"/>
      <c r="O1393" s="37"/>
      <c r="P1393" s="37"/>
      <c r="Q1393" s="37"/>
      <c r="R1393" s="37"/>
      <c r="S1393" s="37"/>
      <c r="T1393" s="37"/>
      <c r="U1393" s="37"/>
      <c r="V1393" s="37"/>
      <c r="W1393" s="37">
        <v>30</v>
      </c>
      <c r="X1393" s="37"/>
      <c r="Y1393" s="57">
        <v>101.667</v>
      </c>
      <c r="Z1393" s="38">
        <f t="shared" si="91"/>
        <v>3165.9103800000003</v>
      </c>
      <c r="AA1393" s="37"/>
      <c r="AB1393" s="32" t="s">
        <v>84</v>
      </c>
      <c r="AC1393" s="37" t="s">
        <v>142</v>
      </c>
      <c r="AD1393" s="36" t="s">
        <v>120</v>
      </c>
      <c r="AE1393" s="37"/>
      <c r="AF1393" s="35" t="s">
        <v>1535</v>
      </c>
      <c r="AG1393" s="35" t="s">
        <v>1492</v>
      </c>
      <c r="AH1393" s="58" t="s">
        <v>1495</v>
      </c>
      <c r="AI1393" s="36" t="s">
        <v>1536</v>
      </c>
    </row>
    <row r="1394" spans="1:35" s="43" customFormat="1" ht="42.75" customHeight="1" x14ac:dyDescent="0.25">
      <c r="A1394" s="41" t="s">
        <v>2036</v>
      </c>
      <c r="B1394" s="54" t="s">
        <v>175</v>
      </c>
      <c r="C1394" s="55" t="s">
        <v>176</v>
      </c>
      <c r="D1394" s="37"/>
      <c r="E1394" s="61" t="s">
        <v>2086</v>
      </c>
      <c r="F1394" s="37"/>
      <c r="G1394" s="56" t="s">
        <v>1617</v>
      </c>
      <c r="H1394" s="56" t="s">
        <v>2000</v>
      </c>
      <c r="I1394" s="36" t="s">
        <v>384</v>
      </c>
      <c r="J1394" s="37"/>
      <c r="K1394" s="37">
        <v>20</v>
      </c>
      <c r="L1394" s="37"/>
      <c r="M1394" s="37"/>
      <c r="N1394" s="37"/>
      <c r="O1394" s="37"/>
      <c r="P1394" s="37"/>
      <c r="Q1394" s="37"/>
      <c r="R1394" s="37"/>
      <c r="S1394" s="37"/>
      <c r="T1394" s="37"/>
      <c r="U1394" s="37"/>
      <c r="V1394" s="37"/>
      <c r="W1394" s="37">
        <v>20</v>
      </c>
      <c r="X1394" s="37"/>
      <c r="Y1394" s="57">
        <v>28.632999999999999</v>
      </c>
      <c r="Z1394" s="38">
        <f t="shared" si="91"/>
        <v>594.42107999999996</v>
      </c>
      <c r="AA1394" s="37"/>
      <c r="AB1394" s="32" t="s">
        <v>84</v>
      </c>
      <c r="AC1394" s="37" t="s">
        <v>142</v>
      </c>
      <c r="AD1394" s="36" t="s">
        <v>120</v>
      </c>
      <c r="AE1394" s="37"/>
      <c r="AF1394" s="35" t="s">
        <v>1535</v>
      </c>
      <c r="AG1394" s="35" t="s">
        <v>1492</v>
      </c>
      <c r="AH1394" s="58" t="s">
        <v>1495</v>
      </c>
      <c r="AI1394" s="36" t="s">
        <v>1536</v>
      </c>
    </row>
    <row r="1395" spans="1:35" s="43" customFormat="1" ht="42.75" customHeight="1" x14ac:dyDescent="0.25">
      <c r="A1395" s="41" t="s">
        <v>2036</v>
      </c>
      <c r="B1395" s="54" t="s">
        <v>175</v>
      </c>
      <c r="C1395" s="55" t="s">
        <v>176</v>
      </c>
      <c r="D1395" s="37"/>
      <c r="E1395" s="61" t="s">
        <v>2087</v>
      </c>
      <c r="F1395" s="37"/>
      <c r="G1395" s="56" t="s">
        <v>1617</v>
      </c>
      <c r="H1395" s="56" t="s">
        <v>2000</v>
      </c>
      <c r="I1395" s="36" t="s">
        <v>384</v>
      </c>
      <c r="J1395" s="37"/>
      <c r="K1395" s="37">
        <v>3</v>
      </c>
      <c r="L1395" s="37"/>
      <c r="M1395" s="37"/>
      <c r="N1395" s="37"/>
      <c r="O1395" s="37"/>
      <c r="P1395" s="37"/>
      <c r="Q1395" s="37"/>
      <c r="R1395" s="37"/>
      <c r="S1395" s="37"/>
      <c r="T1395" s="37"/>
      <c r="U1395" s="37"/>
      <c r="V1395" s="37"/>
      <c r="W1395" s="37">
        <v>3</v>
      </c>
      <c r="X1395" s="37"/>
      <c r="Y1395" s="57">
        <v>42.96</v>
      </c>
      <c r="Z1395" s="38">
        <f t="shared" si="91"/>
        <v>133.77744000000001</v>
      </c>
      <c r="AA1395" s="37"/>
      <c r="AB1395" s="32" t="s">
        <v>84</v>
      </c>
      <c r="AC1395" s="37" t="s">
        <v>142</v>
      </c>
      <c r="AD1395" s="36" t="s">
        <v>120</v>
      </c>
      <c r="AE1395" s="37"/>
      <c r="AF1395" s="35" t="s">
        <v>1535</v>
      </c>
      <c r="AG1395" s="35" t="s">
        <v>1492</v>
      </c>
      <c r="AH1395" s="58" t="s">
        <v>1495</v>
      </c>
      <c r="AI1395" s="36" t="s">
        <v>1536</v>
      </c>
    </row>
    <row r="1396" spans="1:35" s="43" customFormat="1" ht="42.75" customHeight="1" x14ac:dyDescent="0.25">
      <c r="A1396" s="41" t="s">
        <v>2036</v>
      </c>
      <c r="B1396" s="54" t="s">
        <v>175</v>
      </c>
      <c r="C1396" s="55" t="s">
        <v>176</v>
      </c>
      <c r="D1396" s="37"/>
      <c r="E1396" s="61" t="s">
        <v>2088</v>
      </c>
      <c r="F1396" s="37"/>
      <c r="G1396" s="56" t="s">
        <v>1617</v>
      </c>
      <c r="H1396" s="56" t="s">
        <v>2000</v>
      </c>
      <c r="I1396" s="36" t="s">
        <v>384</v>
      </c>
      <c r="J1396" s="37"/>
      <c r="K1396" s="37">
        <v>1</v>
      </c>
      <c r="L1396" s="37"/>
      <c r="M1396" s="37"/>
      <c r="N1396" s="37"/>
      <c r="O1396" s="37"/>
      <c r="P1396" s="37"/>
      <c r="Q1396" s="37"/>
      <c r="R1396" s="37"/>
      <c r="S1396" s="37"/>
      <c r="T1396" s="37"/>
      <c r="U1396" s="37"/>
      <c r="V1396" s="37"/>
      <c r="W1396" s="37">
        <v>1</v>
      </c>
      <c r="X1396" s="37"/>
      <c r="Y1396" s="57">
        <v>352.63299999999998</v>
      </c>
      <c r="Z1396" s="38">
        <f t="shared" si="91"/>
        <v>366.03305399999999</v>
      </c>
      <c r="AA1396" s="37"/>
      <c r="AB1396" s="32" t="s">
        <v>84</v>
      </c>
      <c r="AC1396" s="37" t="s">
        <v>142</v>
      </c>
      <c r="AD1396" s="36" t="s">
        <v>120</v>
      </c>
      <c r="AE1396" s="37"/>
      <c r="AF1396" s="35" t="s">
        <v>1535</v>
      </c>
      <c r="AG1396" s="35" t="s">
        <v>1492</v>
      </c>
      <c r="AH1396" s="58" t="s">
        <v>1495</v>
      </c>
      <c r="AI1396" s="36" t="s">
        <v>1536</v>
      </c>
    </row>
    <row r="1397" spans="1:35" s="43" customFormat="1" ht="42.75" customHeight="1" x14ac:dyDescent="0.25">
      <c r="A1397" s="41" t="s">
        <v>2036</v>
      </c>
      <c r="B1397" s="54" t="s">
        <v>175</v>
      </c>
      <c r="C1397" s="55" t="s">
        <v>176</v>
      </c>
      <c r="D1397" s="37"/>
      <c r="E1397" s="61" t="s">
        <v>2089</v>
      </c>
      <c r="F1397" s="37"/>
      <c r="G1397" s="56" t="s">
        <v>1617</v>
      </c>
      <c r="H1397" s="56" t="s">
        <v>2016</v>
      </c>
      <c r="I1397" s="36" t="s">
        <v>384</v>
      </c>
      <c r="J1397" s="37"/>
      <c r="K1397" s="37">
        <v>1</v>
      </c>
      <c r="L1397" s="37"/>
      <c r="M1397" s="37"/>
      <c r="N1397" s="37"/>
      <c r="O1397" s="37"/>
      <c r="P1397" s="37"/>
      <c r="Q1397" s="37"/>
      <c r="R1397" s="37"/>
      <c r="S1397" s="37"/>
      <c r="T1397" s="37"/>
      <c r="U1397" s="37"/>
      <c r="V1397" s="37"/>
      <c r="W1397" s="37">
        <v>1</v>
      </c>
      <c r="X1397" s="37"/>
      <c r="Y1397" s="57">
        <v>264.93</v>
      </c>
      <c r="Z1397" s="38">
        <f t="shared" si="91"/>
        <v>274.99734000000001</v>
      </c>
      <c r="AA1397" s="37"/>
      <c r="AB1397" s="32" t="s">
        <v>84</v>
      </c>
      <c r="AC1397" s="37" t="s">
        <v>142</v>
      </c>
      <c r="AD1397" s="36" t="s">
        <v>120</v>
      </c>
      <c r="AE1397" s="37"/>
      <c r="AF1397" s="35" t="s">
        <v>1535</v>
      </c>
      <c r="AG1397" s="35" t="s">
        <v>1492</v>
      </c>
      <c r="AH1397" s="58" t="s">
        <v>1495</v>
      </c>
      <c r="AI1397" s="36" t="s">
        <v>1536</v>
      </c>
    </row>
    <row r="1398" spans="1:35" s="43" customFormat="1" ht="42.75" customHeight="1" x14ac:dyDescent="0.25">
      <c r="A1398" s="41" t="s">
        <v>2036</v>
      </c>
      <c r="B1398" s="54" t="s">
        <v>175</v>
      </c>
      <c r="C1398" s="55" t="s">
        <v>176</v>
      </c>
      <c r="D1398" s="37"/>
      <c r="E1398" s="61" t="s">
        <v>2090</v>
      </c>
      <c r="F1398" s="37"/>
      <c r="G1398" s="56" t="s">
        <v>1617</v>
      </c>
      <c r="H1398" s="56" t="s">
        <v>2000</v>
      </c>
      <c r="I1398" s="36" t="s">
        <v>384</v>
      </c>
      <c r="J1398" s="37"/>
      <c r="K1398" s="37">
        <v>20</v>
      </c>
      <c r="L1398" s="37"/>
      <c r="M1398" s="37"/>
      <c r="N1398" s="37"/>
      <c r="O1398" s="37"/>
      <c r="P1398" s="37"/>
      <c r="Q1398" s="37"/>
      <c r="R1398" s="37"/>
      <c r="S1398" s="37"/>
      <c r="T1398" s="37"/>
      <c r="U1398" s="37"/>
      <c r="V1398" s="37"/>
      <c r="W1398" s="37">
        <v>20</v>
      </c>
      <c r="X1398" s="37"/>
      <c r="Y1398" s="57">
        <v>45.832999999999998</v>
      </c>
      <c r="Z1398" s="38">
        <f t="shared" si="91"/>
        <v>951.49307999999996</v>
      </c>
      <c r="AA1398" s="37"/>
      <c r="AB1398" s="32" t="s">
        <v>84</v>
      </c>
      <c r="AC1398" s="37" t="s">
        <v>142</v>
      </c>
      <c r="AD1398" s="36" t="s">
        <v>120</v>
      </c>
      <c r="AE1398" s="37"/>
      <c r="AF1398" s="35" t="s">
        <v>1535</v>
      </c>
      <c r="AG1398" s="35" t="s">
        <v>1492</v>
      </c>
      <c r="AH1398" s="58" t="s">
        <v>1495</v>
      </c>
      <c r="AI1398" s="36" t="s">
        <v>1536</v>
      </c>
    </row>
    <row r="1399" spans="1:35" s="43" customFormat="1" ht="42.75" customHeight="1" x14ac:dyDescent="0.25">
      <c r="A1399" s="41" t="s">
        <v>2036</v>
      </c>
      <c r="B1399" s="54" t="s">
        <v>175</v>
      </c>
      <c r="C1399" s="55" t="s">
        <v>176</v>
      </c>
      <c r="D1399" s="37"/>
      <c r="E1399" s="61" t="s">
        <v>2091</v>
      </c>
      <c r="F1399" s="37"/>
      <c r="G1399" s="56" t="s">
        <v>1617</v>
      </c>
      <c r="H1399" s="56" t="s">
        <v>1618</v>
      </c>
      <c r="I1399" s="36" t="s">
        <v>384</v>
      </c>
      <c r="J1399" s="37"/>
      <c r="K1399" s="37">
        <v>4</v>
      </c>
      <c r="L1399" s="37"/>
      <c r="M1399" s="37"/>
      <c r="N1399" s="37"/>
      <c r="O1399" s="37"/>
      <c r="P1399" s="37"/>
      <c r="Q1399" s="37"/>
      <c r="R1399" s="37"/>
      <c r="S1399" s="37"/>
      <c r="T1399" s="37"/>
      <c r="U1399" s="37"/>
      <c r="V1399" s="37"/>
      <c r="W1399" s="37">
        <v>4</v>
      </c>
      <c r="X1399" s="37"/>
      <c r="Y1399" s="57">
        <v>120.633</v>
      </c>
      <c r="Z1399" s="38">
        <f t="shared" si="91"/>
        <v>500.86821600000002</v>
      </c>
      <c r="AA1399" s="37"/>
      <c r="AB1399" s="32" t="s">
        <v>84</v>
      </c>
      <c r="AC1399" s="37" t="s">
        <v>142</v>
      </c>
      <c r="AD1399" s="36" t="s">
        <v>120</v>
      </c>
      <c r="AE1399" s="37"/>
      <c r="AF1399" s="35" t="s">
        <v>1535</v>
      </c>
      <c r="AG1399" s="35" t="s">
        <v>1492</v>
      </c>
      <c r="AH1399" s="58" t="s">
        <v>1495</v>
      </c>
      <c r="AI1399" s="36" t="s">
        <v>1536</v>
      </c>
    </row>
    <row r="1400" spans="1:35" s="43" customFormat="1" ht="42.75" customHeight="1" x14ac:dyDescent="0.25">
      <c r="A1400" s="41" t="s">
        <v>2036</v>
      </c>
      <c r="B1400" s="54" t="s">
        <v>175</v>
      </c>
      <c r="C1400" s="55" t="s">
        <v>176</v>
      </c>
      <c r="D1400" s="37"/>
      <c r="E1400" s="61" t="s">
        <v>2092</v>
      </c>
      <c r="F1400" s="37"/>
      <c r="G1400" s="56" t="s">
        <v>1617</v>
      </c>
      <c r="H1400" s="56" t="s">
        <v>1618</v>
      </c>
      <c r="I1400" s="36" t="s">
        <v>384</v>
      </c>
      <c r="J1400" s="37"/>
      <c r="K1400" s="37">
        <v>50</v>
      </c>
      <c r="L1400" s="37"/>
      <c r="M1400" s="37"/>
      <c r="N1400" s="37"/>
      <c r="O1400" s="37"/>
      <c r="P1400" s="37"/>
      <c r="Q1400" s="37"/>
      <c r="R1400" s="37"/>
      <c r="S1400" s="37"/>
      <c r="T1400" s="37"/>
      <c r="U1400" s="37"/>
      <c r="V1400" s="37"/>
      <c r="W1400" s="37">
        <v>50</v>
      </c>
      <c r="X1400" s="37"/>
      <c r="Y1400" s="57">
        <v>51.71</v>
      </c>
      <c r="Z1400" s="38">
        <f t="shared" si="91"/>
        <v>2683.7490000000003</v>
      </c>
      <c r="AA1400" s="37"/>
      <c r="AB1400" s="32" t="s">
        <v>84</v>
      </c>
      <c r="AC1400" s="37" t="s">
        <v>142</v>
      </c>
      <c r="AD1400" s="36" t="s">
        <v>120</v>
      </c>
      <c r="AE1400" s="37"/>
      <c r="AF1400" s="35" t="s">
        <v>1535</v>
      </c>
      <c r="AG1400" s="35" t="s">
        <v>1492</v>
      </c>
      <c r="AH1400" s="58" t="s">
        <v>1495</v>
      </c>
      <c r="AI1400" s="36" t="s">
        <v>1536</v>
      </c>
    </row>
    <row r="1401" spans="1:35" s="43" customFormat="1" ht="42.75" customHeight="1" x14ac:dyDescent="0.25">
      <c r="A1401" s="41" t="s">
        <v>2036</v>
      </c>
      <c r="B1401" s="54" t="s">
        <v>175</v>
      </c>
      <c r="C1401" s="55" t="s">
        <v>176</v>
      </c>
      <c r="D1401" s="37"/>
      <c r="E1401" s="61" t="s">
        <v>2093</v>
      </c>
      <c r="F1401" s="37"/>
      <c r="G1401" s="56" t="s">
        <v>1617</v>
      </c>
      <c r="H1401" s="56" t="s">
        <v>2000</v>
      </c>
      <c r="I1401" s="36" t="s">
        <v>384</v>
      </c>
      <c r="J1401" s="37"/>
      <c r="K1401" s="37">
        <v>5</v>
      </c>
      <c r="L1401" s="37"/>
      <c r="M1401" s="37"/>
      <c r="N1401" s="37"/>
      <c r="O1401" s="37"/>
      <c r="P1401" s="37"/>
      <c r="Q1401" s="37"/>
      <c r="R1401" s="37"/>
      <c r="S1401" s="37"/>
      <c r="T1401" s="37"/>
      <c r="U1401" s="37"/>
      <c r="V1401" s="37"/>
      <c r="W1401" s="37">
        <v>5</v>
      </c>
      <c r="X1401" s="37"/>
      <c r="Y1401" s="57">
        <v>37.57</v>
      </c>
      <c r="Z1401" s="38">
        <f t="shared" si="91"/>
        <v>194.98830000000001</v>
      </c>
      <c r="AA1401" s="37"/>
      <c r="AB1401" s="32" t="s">
        <v>84</v>
      </c>
      <c r="AC1401" s="37" t="s">
        <v>142</v>
      </c>
      <c r="AD1401" s="36" t="s">
        <v>120</v>
      </c>
      <c r="AE1401" s="37"/>
      <c r="AF1401" s="35" t="s">
        <v>1535</v>
      </c>
      <c r="AG1401" s="35" t="s">
        <v>1492</v>
      </c>
      <c r="AH1401" s="58" t="s">
        <v>1495</v>
      </c>
      <c r="AI1401" s="36" t="s">
        <v>1536</v>
      </c>
    </row>
    <row r="1402" spans="1:35" s="43" customFormat="1" ht="42.75" customHeight="1" x14ac:dyDescent="0.25">
      <c r="A1402" s="41" t="s">
        <v>2036</v>
      </c>
      <c r="B1402" s="54" t="s">
        <v>175</v>
      </c>
      <c r="C1402" s="55" t="s">
        <v>176</v>
      </c>
      <c r="D1402" s="37"/>
      <c r="E1402" s="61" t="s">
        <v>2094</v>
      </c>
      <c r="F1402" s="37"/>
      <c r="G1402" s="56" t="s">
        <v>1617</v>
      </c>
      <c r="H1402" s="56" t="s">
        <v>2000</v>
      </c>
      <c r="I1402" s="36" t="s">
        <v>384</v>
      </c>
      <c r="J1402" s="37"/>
      <c r="K1402" s="37">
        <v>40</v>
      </c>
      <c r="L1402" s="37"/>
      <c r="M1402" s="37"/>
      <c r="N1402" s="37"/>
      <c r="O1402" s="37"/>
      <c r="P1402" s="37"/>
      <c r="Q1402" s="37"/>
      <c r="R1402" s="37"/>
      <c r="S1402" s="37"/>
      <c r="T1402" s="37"/>
      <c r="U1402" s="37"/>
      <c r="V1402" s="37"/>
      <c r="W1402" s="37">
        <v>40</v>
      </c>
      <c r="X1402" s="37"/>
      <c r="Y1402" s="57">
        <v>47.466000000000001</v>
      </c>
      <c r="Z1402" s="38">
        <f t="shared" si="91"/>
        <v>1970.7883200000001</v>
      </c>
      <c r="AA1402" s="37"/>
      <c r="AB1402" s="32" t="s">
        <v>84</v>
      </c>
      <c r="AC1402" s="37" t="s">
        <v>142</v>
      </c>
      <c r="AD1402" s="36" t="s">
        <v>120</v>
      </c>
      <c r="AE1402" s="37"/>
      <c r="AF1402" s="35" t="s">
        <v>1535</v>
      </c>
      <c r="AG1402" s="35" t="s">
        <v>1492</v>
      </c>
      <c r="AH1402" s="58" t="s">
        <v>1495</v>
      </c>
      <c r="AI1402" s="36" t="s">
        <v>1536</v>
      </c>
    </row>
    <row r="1403" spans="1:35" s="43" customFormat="1" ht="42.75" customHeight="1" x14ac:dyDescent="0.25">
      <c r="A1403" s="41" t="s">
        <v>2036</v>
      </c>
      <c r="B1403" s="54" t="s">
        <v>175</v>
      </c>
      <c r="C1403" s="55" t="s">
        <v>176</v>
      </c>
      <c r="D1403" s="37"/>
      <c r="E1403" s="61" t="s">
        <v>2095</v>
      </c>
      <c r="F1403" s="37"/>
      <c r="G1403" s="56" t="s">
        <v>1617</v>
      </c>
      <c r="H1403" s="56" t="s">
        <v>2000</v>
      </c>
      <c r="I1403" s="36" t="s">
        <v>384</v>
      </c>
      <c r="J1403" s="37"/>
      <c r="K1403" s="37">
        <v>20</v>
      </c>
      <c r="L1403" s="37"/>
      <c r="M1403" s="37"/>
      <c r="N1403" s="37"/>
      <c r="O1403" s="37"/>
      <c r="P1403" s="37"/>
      <c r="Q1403" s="37"/>
      <c r="R1403" s="37"/>
      <c r="S1403" s="37"/>
      <c r="T1403" s="37"/>
      <c r="U1403" s="37"/>
      <c r="V1403" s="37"/>
      <c r="W1403" s="37">
        <v>20</v>
      </c>
      <c r="X1403" s="37"/>
      <c r="Y1403" s="57">
        <v>61.06</v>
      </c>
      <c r="Z1403" s="38">
        <f t="shared" si="91"/>
        <v>1267.6056000000001</v>
      </c>
      <c r="AA1403" s="37"/>
      <c r="AB1403" s="32" t="s">
        <v>84</v>
      </c>
      <c r="AC1403" s="37" t="s">
        <v>142</v>
      </c>
      <c r="AD1403" s="36" t="s">
        <v>120</v>
      </c>
      <c r="AE1403" s="37"/>
      <c r="AF1403" s="35" t="s">
        <v>1535</v>
      </c>
      <c r="AG1403" s="35" t="s">
        <v>1492</v>
      </c>
      <c r="AH1403" s="58" t="s">
        <v>1495</v>
      </c>
      <c r="AI1403" s="36" t="s">
        <v>1536</v>
      </c>
    </row>
    <row r="1404" spans="1:35" s="43" customFormat="1" ht="42.75" customHeight="1" x14ac:dyDescent="0.25">
      <c r="A1404" s="41" t="s">
        <v>2036</v>
      </c>
      <c r="B1404" s="54" t="s">
        <v>175</v>
      </c>
      <c r="C1404" s="55" t="s">
        <v>176</v>
      </c>
      <c r="D1404" s="37"/>
      <c r="E1404" s="61" t="s">
        <v>2096</v>
      </c>
      <c r="F1404" s="37"/>
      <c r="G1404" s="56" t="s">
        <v>1617</v>
      </c>
      <c r="H1404" s="56" t="s">
        <v>2000</v>
      </c>
      <c r="I1404" s="36" t="s">
        <v>384</v>
      </c>
      <c r="J1404" s="37"/>
      <c r="K1404" s="37">
        <v>3</v>
      </c>
      <c r="L1404" s="37"/>
      <c r="M1404" s="37"/>
      <c r="N1404" s="37"/>
      <c r="O1404" s="37"/>
      <c r="P1404" s="37"/>
      <c r="Q1404" s="37"/>
      <c r="R1404" s="37"/>
      <c r="S1404" s="37"/>
      <c r="T1404" s="37"/>
      <c r="U1404" s="37"/>
      <c r="V1404" s="37"/>
      <c r="W1404" s="37">
        <v>3</v>
      </c>
      <c r="X1404" s="37"/>
      <c r="Y1404" s="57">
        <v>77.400000000000006</v>
      </c>
      <c r="Z1404" s="38">
        <f t="shared" si="91"/>
        <v>241.02360000000002</v>
      </c>
      <c r="AA1404" s="37"/>
      <c r="AB1404" s="32" t="s">
        <v>84</v>
      </c>
      <c r="AC1404" s="37" t="s">
        <v>142</v>
      </c>
      <c r="AD1404" s="36" t="s">
        <v>120</v>
      </c>
      <c r="AE1404" s="37"/>
      <c r="AF1404" s="35" t="s">
        <v>1535</v>
      </c>
      <c r="AG1404" s="35" t="s">
        <v>1492</v>
      </c>
      <c r="AH1404" s="58" t="s">
        <v>1495</v>
      </c>
      <c r="AI1404" s="36" t="s">
        <v>1536</v>
      </c>
    </row>
    <row r="1405" spans="1:35" s="43" customFormat="1" ht="42.75" customHeight="1" x14ac:dyDescent="0.25">
      <c r="A1405" s="41" t="s">
        <v>2036</v>
      </c>
      <c r="B1405" s="54" t="s">
        <v>175</v>
      </c>
      <c r="C1405" s="55" t="s">
        <v>176</v>
      </c>
      <c r="D1405" s="37"/>
      <c r="E1405" s="61" t="s">
        <v>2097</v>
      </c>
      <c r="F1405" s="37"/>
      <c r="G1405" s="56" t="s">
        <v>1617</v>
      </c>
      <c r="H1405" s="56" t="s">
        <v>2000</v>
      </c>
      <c r="I1405" s="36" t="s">
        <v>384</v>
      </c>
      <c r="J1405" s="37"/>
      <c r="K1405" s="37">
        <v>5</v>
      </c>
      <c r="L1405" s="37"/>
      <c r="M1405" s="37"/>
      <c r="N1405" s="37"/>
      <c r="O1405" s="37"/>
      <c r="P1405" s="37"/>
      <c r="Q1405" s="37"/>
      <c r="R1405" s="37"/>
      <c r="S1405" s="37"/>
      <c r="T1405" s="37"/>
      <c r="U1405" s="37"/>
      <c r="V1405" s="37"/>
      <c r="W1405" s="37">
        <v>5</v>
      </c>
      <c r="X1405" s="37"/>
      <c r="Y1405" s="57">
        <v>61.4</v>
      </c>
      <c r="Z1405" s="38">
        <f t="shared" si="91"/>
        <v>318.666</v>
      </c>
      <c r="AA1405" s="37"/>
      <c r="AB1405" s="32" t="s">
        <v>84</v>
      </c>
      <c r="AC1405" s="37" t="s">
        <v>142</v>
      </c>
      <c r="AD1405" s="36" t="s">
        <v>120</v>
      </c>
      <c r="AE1405" s="37"/>
      <c r="AF1405" s="35" t="s">
        <v>1535</v>
      </c>
      <c r="AG1405" s="35" t="s">
        <v>1492</v>
      </c>
      <c r="AH1405" s="58" t="s">
        <v>1495</v>
      </c>
      <c r="AI1405" s="36" t="s">
        <v>1536</v>
      </c>
    </row>
    <row r="1406" spans="1:35" s="43" customFormat="1" ht="42.75" customHeight="1" x14ac:dyDescent="0.25">
      <c r="A1406" s="41" t="s">
        <v>2036</v>
      </c>
      <c r="B1406" s="54" t="s">
        <v>175</v>
      </c>
      <c r="C1406" s="55" t="s">
        <v>176</v>
      </c>
      <c r="D1406" s="37"/>
      <c r="E1406" s="61" t="s">
        <v>2098</v>
      </c>
      <c r="F1406" s="37"/>
      <c r="G1406" s="56" t="s">
        <v>1617</v>
      </c>
      <c r="H1406" s="56" t="s">
        <v>2000</v>
      </c>
      <c r="I1406" s="36" t="s">
        <v>384</v>
      </c>
      <c r="J1406" s="37"/>
      <c r="K1406" s="37">
        <v>5</v>
      </c>
      <c r="L1406" s="37"/>
      <c r="M1406" s="37"/>
      <c r="N1406" s="37"/>
      <c r="O1406" s="37"/>
      <c r="P1406" s="37"/>
      <c r="Q1406" s="37"/>
      <c r="R1406" s="37"/>
      <c r="S1406" s="37"/>
      <c r="T1406" s="37"/>
      <c r="U1406" s="37"/>
      <c r="V1406" s="37"/>
      <c r="W1406" s="37">
        <v>5</v>
      </c>
      <c r="X1406" s="37"/>
      <c r="Y1406" s="57">
        <v>104.867</v>
      </c>
      <c r="Z1406" s="38">
        <f t="shared" si="91"/>
        <v>544.2597300000001</v>
      </c>
      <c r="AA1406" s="37"/>
      <c r="AB1406" s="32" t="s">
        <v>84</v>
      </c>
      <c r="AC1406" s="37" t="s">
        <v>142</v>
      </c>
      <c r="AD1406" s="36" t="s">
        <v>120</v>
      </c>
      <c r="AE1406" s="37"/>
      <c r="AF1406" s="35" t="s">
        <v>1535</v>
      </c>
      <c r="AG1406" s="35" t="s">
        <v>1492</v>
      </c>
      <c r="AH1406" s="58" t="s">
        <v>1495</v>
      </c>
      <c r="AI1406" s="36" t="s">
        <v>1536</v>
      </c>
    </row>
    <row r="1407" spans="1:35" s="43" customFormat="1" ht="42.75" customHeight="1" x14ac:dyDescent="0.25">
      <c r="A1407" s="41" t="s">
        <v>2036</v>
      </c>
      <c r="B1407" s="54" t="s">
        <v>175</v>
      </c>
      <c r="C1407" s="55" t="s">
        <v>176</v>
      </c>
      <c r="D1407" s="37"/>
      <c r="E1407" s="61" t="s">
        <v>2099</v>
      </c>
      <c r="F1407" s="37"/>
      <c r="G1407" s="56" t="s">
        <v>1617</v>
      </c>
      <c r="H1407" s="56" t="s">
        <v>2016</v>
      </c>
      <c r="I1407" s="36" t="s">
        <v>384</v>
      </c>
      <c r="J1407" s="37"/>
      <c r="K1407" s="37">
        <v>5</v>
      </c>
      <c r="L1407" s="37"/>
      <c r="M1407" s="37"/>
      <c r="N1407" s="37"/>
      <c r="O1407" s="37"/>
      <c r="P1407" s="37"/>
      <c r="Q1407" s="37"/>
      <c r="R1407" s="37"/>
      <c r="S1407" s="37"/>
      <c r="T1407" s="37"/>
      <c r="U1407" s="37"/>
      <c r="V1407" s="37"/>
      <c r="W1407" s="37">
        <v>5</v>
      </c>
      <c r="X1407" s="37"/>
      <c r="Y1407" s="57">
        <v>87.933300000000003</v>
      </c>
      <c r="Z1407" s="38">
        <f t="shared" si="91"/>
        <v>456.37382700000006</v>
      </c>
      <c r="AA1407" s="37"/>
      <c r="AB1407" s="32" t="s">
        <v>84</v>
      </c>
      <c r="AC1407" s="37" t="s">
        <v>142</v>
      </c>
      <c r="AD1407" s="36" t="s">
        <v>120</v>
      </c>
      <c r="AE1407" s="37"/>
      <c r="AF1407" s="35" t="s">
        <v>1535</v>
      </c>
      <c r="AG1407" s="35" t="s">
        <v>1492</v>
      </c>
      <c r="AH1407" s="58" t="s">
        <v>1495</v>
      </c>
      <c r="AI1407" s="36" t="s">
        <v>1536</v>
      </c>
    </row>
    <row r="1408" spans="1:35" s="43" customFormat="1" ht="42.75" customHeight="1" x14ac:dyDescent="0.25">
      <c r="A1408" s="41" t="s">
        <v>2036</v>
      </c>
      <c r="B1408" s="54" t="s">
        <v>175</v>
      </c>
      <c r="C1408" s="55" t="s">
        <v>176</v>
      </c>
      <c r="D1408" s="37"/>
      <c r="E1408" s="61" t="s">
        <v>2100</v>
      </c>
      <c r="F1408" s="37"/>
      <c r="G1408" s="56" t="s">
        <v>1617</v>
      </c>
      <c r="H1408" s="56" t="s">
        <v>2000</v>
      </c>
      <c r="I1408" s="36" t="s">
        <v>384</v>
      </c>
      <c r="J1408" s="37"/>
      <c r="K1408" s="37">
        <v>2</v>
      </c>
      <c r="L1408" s="37"/>
      <c r="M1408" s="37"/>
      <c r="N1408" s="37"/>
      <c r="O1408" s="37"/>
      <c r="P1408" s="37"/>
      <c r="Q1408" s="37"/>
      <c r="R1408" s="37"/>
      <c r="S1408" s="37"/>
      <c r="T1408" s="37"/>
      <c r="U1408" s="37"/>
      <c r="V1408" s="37"/>
      <c r="W1408" s="37">
        <v>2</v>
      </c>
      <c r="X1408" s="37"/>
      <c r="Y1408" s="57">
        <v>107.833</v>
      </c>
      <c r="Z1408" s="38">
        <f t="shared" si="91"/>
        <v>223.86130800000001</v>
      </c>
      <c r="AA1408" s="37"/>
      <c r="AB1408" s="32" t="s">
        <v>84</v>
      </c>
      <c r="AC1408" s="37" t="s">
        <v>142</v>
      </c>
      <c r="AD1408" s="36" t="s">
        <v>120</v>
      </c>
      <c r="AE1408" s="37"/>
      <c r="AF1408" s="35" t="s">
        <v>1535</v>
      </c>
      <c r="AG1408" s="35" t="s">
        <v>1492</v>
      </c>
      <c r="AH1408" s="58" t="s">
        <v>1495</v>
      </c>
      <c r="AI1408" s="36" t="s">
        <v>1536</v>
      </c>
    </row>
    <row r="1409" spans="1:35" s="43" customFormat="1" ht="42.75" customHeight="1" x14ac:dyDescent="0.25">
      <c r="A1409" s="41" t="s">
        <v>2036</v>
      </c>
      <c r="B1409" s="54" t="s">
        <v>175</v>
      </c>
      <c r="C1409" s="55" t="s">
        <v>176</v>
      </c>
      <c r="D1409" s="37"/>
      <c r="E1409" s="61" t="s">
        <v>2101</v>
      </c>
      <c r="F1409" s="37"/>
      <c r="G1409" s="56" t="s">
        <v>1617</v>
      </c>
      <c r="H1409" s="56" t="s">
        <v>2000</v>
      </c>
      <c r="I1409" s="36" t="s">
        <v>384</v>
      </c>
      <c r="J1409" s="37"/>
      <c r="K1409" s="37">
        <v>8</v>
      </c>
      <c r="L1409" s="37"/>
      <c r="M1409" s="37"/>
      <c r="N1409" s="37"/>
      <c r="O1409" s="37"/>
      <c r="P1409" s="37"/>
      <c r="Q1409" s="37"/>
      <c r="R1409" s="37"/>
      <c r="S1409" s="37"/>
      <c r="T1409" s="37"/>
      <c r="U1409" s="37"/>
      <c r="V1409" s="37"/>
      <c r="W1409" s="37">
        <v>8</v>
      </c>
      <c r="X1409" s="37"/>
      <c r="Y1409" s="57">
        <v>129.80000000000001</v>
      </c>
      <c r="Z1409" s="38">
        <f t="shared" si="91"/>
        <v>1077.8592000000001</v>
      </c>
      <c r="AA1409" s="37"/>
      <c r="AB1409" s="32" t="s">
        <v>84</v>
      </c>
      <c r="AC1409" s="37" t="s">
        <v>142</v>
      </c>
      <c r="AD1409" s="36" t="s">
        <v>120</v>
      </c>
      <c r="AE1409" s="37"/>
      <c r="AF1409" s="35" t="s">
        <v>1535</v>
      </c>
      <c r="AG1409" s="35" t="s">
        <v>1492</v>
      </c>
      <c r="AH1409" s="58" t="s">
        <v>1495</v>
      </c>
      <c r="AI1409" s="36" t="s">
        <v>1536</v>
      </c>
    </row>
    <row r="1410" spans="1:35" s="43" customFormat="1" ht="42.75" customHeight="1" x14ac:dyDescent="0.25">
      <c r="A1410" s="41" t="s">
        <v>2036</v>
      </c>
      <c r="B1410" s="54" t="s">
        <v>175</v>
      </c>
      <c r="C1410" s="55" t="s">
        <v>176</v>
      </c>
      <c r="D1410" s="37"/>
      <c r="E1410" s="61" t="s">
        <v>2102</v>
      </c>
      <c r="F1410" s="37"/>
      <c r="G1410" s="56" t="s">
        <v>1617</v>
      </c>
      <c r="H1410" s="56" t="s">
        <v>2000</v>
      </c>
      <c r="I1410" s="36" t="s">
        <v>384</v>
      </c>
      <c r="J1410" s="37"/>
      <c r="K1410" s="37">
        <v>100</v>
      </c>
      <c r="L1410" s="37"/>
      <c r="M1410" s="37"/>
      <c r="N1410" s="37"/>
      <c r="O1410" s="37"/>
      <c r="P1410" s="37"/>
      <c r="Q1410" s="37"/>
      <c r="R1410" s="37"/>
      <c r="S1410" s="37"/>
      <c r="T1410" s="37"/>
      <c r="U1410" s="37"/>
      <c r="V1410" s="37"/>
      <c r="W1410" s="37">
        <v>100</v>
      </c>
      <c r="X1410" s="37"/>
      <c r="Y1410" s="57">
        <v>176.18299999999999</v>
      </c>
      <c r="Z1410" s="38">
        <f t="shared" si="91"/>
        <v>18287.795399999999</v>
      </c>
      <c r="AA1410" s="37"/>
      <c r="AB1410" s="32" t="s">
        <v>84</v>
      </c>
      <c r="AC1410" s="37" t="s">
        <v>142</v>
      </c>
      <c r="AD1410" s="36" t="s">
        <v>120</v>
      </c>
      <c r="AE1410" s="37"/>
      <c r="AF1410" s="35" t="s">
        <v>1535</v>
      </c>
      <c r="AG1410" s="35" t="s">
        <v>1492</v>
      </c>
      <c r="AH1410" s="58" t="s">
        <v>1495</v>
      </c>
      <c r="AI1410" s="36" t="s">
        <v>1536</v>
      </c>
    </row>
    <row r="1411" spans="1:35" s="43" customFormat="1" ht="42.75" customHeight="1" x14ac:dyDescent="0.25">
      <c r="A1411" s="41" t="s">
        <v>2036</v>
      </c>
      <c r="B1411" s="54" t="s">
        <v>175</v>
      </c>
      <c r="C1411" s="55" t="s">
        <v>176</v>
      </c>
      <c r="D1411" s="37"/>
      <c r="E1411" s="61" t="s">
        <v>2103</v>
      </c>
      <c r="F1411" s="37"/>
      <c r="G1411" s="56" t="s">
        <v>1617</v>
      </c>
      <c r="H1411" s="56" t="s">
        <v>2000</v>
      </c>
      <c r="I1411" s="36" t="s">
        <v>384</v>
      </c>
      <c r="J1411" s="37"/>
      <c r="K1411" s="37">
        <v>60</v>
      </c>
      <c r="L1411" s="37"/>
      <c r="M1411" s="37"/>
      <c r="N1411" s="37"/>
      <c r="O1411" s="37"/>
      <c r="P1411" s="37"/>
      <c r="Q1411" s="37"/>
      <c r="R1411" s="37"/>
      <c r="S1411" s="37"/>
      <c r="T1411" s="37"/>
      <c r="U1411" s="37"/>
      <c r="V1411" s="37"/>
      <c r="W1411" s="37">
        <v>60</v>
      </c>
      <c r="X1411" s="37"/>
      <c r="Y1411" s="57">
        <v>164</v>
      </c>
      <c r="Z1411" s="38">
        <f t="shared" si="91"/>
        <v>10213.92</v>
      </c>
      <c r="AA1411" s="37"/>
      <c r="AB1411" s="32" t="s">
        <v>84</v>
      </c>
      <c r="AC1411" s="37" t="s">
        <v>142</v>
      </c>
      <c r="AD1411" s="36" t="s">
        <v>120</v>
      </c>
      <c r="AE1411" s="37"/>
      <c r="AF1411" s="35" t="s">
        <v>1535</v>
      </c>
      <c r="AG1411" s="35" t="s">
        <v>1492</v>
      </c>
      <c r="AH1411" s="58" t="s">
        <v>1495</v>
      </c>
      <c r="AI1411" s="36" t="s">
        <v>1536</v>
      </c>
    </row>
    <row r="1412" spans="1:35" s="43" customFormat="1" ht="42.75" customHeight="1" x14ac:dyDescent="0.25">
      <c r="A1412" s="41" t="s">
        <v>2036</v>
      </c>
      <c r="B1412" s="54" t="s">
        <v>175</v>
      </c>
      <c r="C1412" s="55" t="s">
        <v>176</v>
      </c>
      <c r="D1412" s="37"/>
      <c r="E1412" s="61" t="s">
        <v>2104</v>
      </c>
      <c r="F1412" s="37"/>
      <c r="G1412" s="56" t="s">
        <v>1617</v>
      </c>
      <c r="H1412" s="56" t="s">
        <v>2000</v>
      </c>
      <c r="I1412" s="36" t="s">
        <v>384</v>
      </c>
      <c r="J1412" s="37"/>
      <c r="K1412" s="37">
        <v>2</v>
      </c>
      <c r="L1412" s="37"/>
      <c r="M1412" s="37"/>
      <c r="N1412" s="37"/>
      <c r="O1412" s="37"/>
      <c r="P1412" s="37"/>
      <c r="Q1412" s="37"/>
      <c r="R1412" s="37"/>
      <c r="S1412" s="37"/>
      <c r="T1412" s="37"/>
      <c r="U1412" s="37"/>
      <c r="V1412" s="37"/>
      <c r="W1412" s="37">
        <v>2</v>
      </c>
      <c r="X1412" s="37"/>
      <c r="Y1412" s="57">
        <v>260.5</v>
      </c>
      <c r="Z1412" s="38">
        <f t="shared" si="91"/>
        <v>540.798</v>
      </c>
      <c r="AA1412" s="37"/>
      <c r="AB1412" s="32" t="s">
        <v>84</v>
      </c>
      <c r="AC1412" s="37" t="s">
        <v>142</v>
      </c>
      <c r="AD1412" s="36" t="s">
        <v>120</v>
      </c>
      <c r="AE1412" s="37"/>
      <c r="AF1412" s="35" t="s">
        <v>1535</v>
      </c>
      <c r="AG1412" s="35" t="s">
        <v>1492</v>
      </c>
      <c r="AH1412" s="58" t="s">
        <v>1495</v>
      </c>
      <c r="AI1412" s="36" t="s">
        <v>1536</v>
      </c>
    </row>
    <row r="1413" spans="1:35" s="43" customFormat="1" ht="42.75" customHeight="1" x14ac:dyDescent="0.25">
      <c r="A1413" s="41" t="s">
        <v>2036</v>
      </c>
      <c r="B1413" s="54" t="s">
        <v>175</v>
      </c>
      <c r="C1413" s="55" t="s">
        <v>176</v>
      </c>
      <c r="D1413" s="37"/>
      <c r="E1413" s="61" t="s">
        <v>2105</v>
      </c>
      <c r="F1413" s="37"/>
      <c r="G1413" s="56" t="s">
        <v>1617</v>
      </c>
      <c r="H1413" s="56" t="s">
        <v>2000</v>
      </c>
      <c r="I1413" s="36" t="s">
        <v>384</v>
      </c>
      <c r="J1413" s="37"/>
      <c r="K1413" s="37">
        <v>20</v>
      </c>
      <c r="L1413" s="37"/>
      <c r="M1413" s="37"/>
      <c r="N1413" s="37"/>
      <c r="O1413" s="37"/>
      <c r="P1413" s="37"/>
      <c r="Q1413" s="37"/>
      <c r="R1413" s="37"/>
      <c r="S1413" s="37"/>
      <c r="T1413" s="37"/>
      <c r="U1413" s="37"/>
      <c r="V1413" s="37"/>
      <c r="W1413" s="37">
        <v>20</v>
      </c>
      <c r="X1413" s="37"/>
      <c r="Y1413" s="57">
        <v>44.82</v>
      </c>
      <c r="Z1413" s="38">
        <f t="shared" si="91"/>
        <v>930.46320000000003</v>
      </c>
      <c r="AA1413" s="37"/>
      <c r="AB1413" s="32" t="s">
        <v>84</v>
      </c>
      <c r="AC1413" s="37" t="s">
        <v>142</v>
      </c>
      <c r="AD1413" s="36" t="s">
        <v>120</v>
      </c>
      <c r="AE1413" s="37"/>
      <c r="AF1413" s="35" t="s">
        <v>1535</v>
      </c>
      <c r="AG1413" s="35" t="s">
        <v>1492</v>
      </c>
      <c r="AH1413" s="58" t="s">
        <v>1495</v>
      </c>
      <c r="AI1413" s="36" t="s">
        <v>1536</v>
      </c>
    </row>
    <row r="1414" spans="1:35" s="43" customFormat="1" ht="42.75" customHeight="1" x14ac:dyDescent="0.25">
      <c r="A1414" s="41" t="s">
        <v>2036</v>
      </c>
      <c r="B1414" s="54" t="s">
        <v>175</v>
      </c>
      <c r="C1414" s="55" t="s">
        <v>176</v>
      </c>
      <c r="D1414" s="37"/>
      <c r="E1414" s="61" t="s">
        <v>2106</v>
      </c>
      <c r="F1414" s="37"/>
      <c r="G1414" s="56" t="s">
        <v>1617</v>
      </c>
      <c r="H1414" s="56" t="s">
        <v>2107</v>
      </c>
      <c r="I1414" s="36" t="s">
        <v>384</v>
      </c>
      <c r="J1414" s="37"/>
      <c r="K1414" s="37">
        <v>2500</v>
      </c>
      <c r="L1414" s="37"/>
      <c r="M1414" s="37"/>
      <c r="N1414" s="37"/>
      <c r="O1414" s="37"/>
      <c r="P1414" s="37"/>
      <c r="Q1414" s="37"/>
      <c r="R1414" s="37"/>
      <c r="S1414" s="37"/>
      <c r="T1414" s="37"/>
      <c r="U1414" s="37"/>
      <c r="V1414" s="37"/>
      <c r="W1414" s="37">
        <v>2500</v>
      </c>
      <c r="X1414" s="37"/>
      <c r="Y1414" s="57">
        <v>44.633000000000003</v>
      </c>
      <c r="Z1414" s="38">
        <f t="shared" si="91"/>
        <v>115822.63500000001</v>
      </c>
      <c r="AA1414" s="37"/>
      <c r="AB1414" s="32" t="s">
        <v>84</v>
      </c>
      <c r="AC1414" s="37" t="s">
        <v>142</v>
      </c>
      <c r="AD1414" s="36" t="s">
        <v>120</v>
      </c>
      <c r="AE1414" s="37"/>
      <c r="AF1414" s="35" t="s">
        <v>1535</v>
      </c>
      <c r="AG1414" s="35" t="s">
        <v>1492</v>
      </c>
      <c r="AH1414" s="58" t="s">
        <v>1495</v>
      </c>
      <c r="AI1414" s="36" t="s">
        <v>1536</v>
      </c>
    </row>
    <row r="1415" spans="1:35" s="43" customFormat="1" ht="42.75" customHeight="1" x14ac:dyDescent="0.25">
      <c r="A1415" s="41" t="s">
        <v>2036</v>
      </c>
      <c r="B1415" s="54" t="s">
        <v>175</v>
      </c>
      <c r="C1415" s="55" t="s">
        <v>176</v>
      </c>
      <c r="D1415" s="37"/>
      <c r="E1415" s="61" t="s">
        <v>2108</v>
      </c>
      <c r="F1415" s="37"/>
      <c r="G1415" s="56" t="s">
        <v>1617</v>
      </c>
      <c r="H1415" s="56" t="s">
        <v>2003</v>
      </c>
      <c r="I1415" s="36" t="s">
        <v>384</v>
      </c>
      <c r="J1415" s="37"/>
      <c r="K1415" s="37">
        <v>1</v>
      </c>
      <c r="L1415" s="37"/>
      <c r="M1415" s="37"/>
      <c r="N1415" s="37"/>
      <c r="O1415" s="37"/>
      <c r="P1415" s="37"/>
      <c r="Q1415" s="37"/>
      <c r="R1415" s="37"/>
      <c r="S1415" s="37"/>
      <c r="T1415" s="37"/>
      <c r="U1415" s="37"/>
      <c r="V1415" s="37"/>
      <c r="W1415" s="37">
        <v>1</v>
      </c>
      <c r="X1415" s="37"/>
      <c r="Y1415" s="57">
        <v>58.2</v>
      </c>
      <c r="Z1415" s="38">
        <f t="shared" si="91"/>
        <v>60.411600000000007</v>
      </c>
      <c r="AA1415" s="37"/>
      <c r="AB1415" s="32" t="s">
        <v>84</v>
      </c>
      <c r="AC1415" s="37" t="s">
        <v>142</v>
      </c>
      <c r="AD1415" s="36" t="s">
        <v>120</v>
      </c>
      <c r="AE1415" s="37"/>
      <c r="AF1415" s="35" t="s">
        <v>1535</v>
      </c>
      <c r="AG1415" s="35" t="s">
        <v>1492</v>
      </c>
      <c r="AH1415" s="58" t="s">
        <v>1495</v>
      </c>
      <c r="AI1415" s="36" t="s">
        <v>1536</v>
      </c>
    </row>
    <row r="1416" spans="1:35" s="43" customFormat="1" ht="42.75" customHeight="1" x14ac:dyDescent="0.25">
      <c r="A1416" s="41" t="s">
        <v>2036</v>
      </c>
      <c r="B1416" s="54" t="s">
        <v>175</v>
      </c>
      <c r="C1416" s="55" t="s">
        <v>176</v>
      </c>
      <c r="D1416" s="37"/>
      <c r="E1416" s="61" t="s">
        <v>2109</v>
      </c>
      <c r="F1416" s="37"/>
      <c r="G1416" s="56" t="s">
        <v>1617</v>
      </c>
      <c r="H1416" s="56" t="s">
        <v>1618</v>
      </c>
      <c r="I1416" s="36" t="s">
        <v>384</v>
      </c>
      <c r="J1416" s="37"/>
      <c r="K1416" s="37">
        <v>3</v>
      </c>
      <c r="L1416" s="37"/>
      <c r="M1416" s="37"/>
      <c r="N1416" s="37"/>
      <c r="O1416" s="37"/>
      <c r="P1416" s="37"/>
      <c r="Q1416" s="37"/>
      <c r="R1416" s="37"/>
      <c r="S1416" s="37"/>
      <c r="T1416" s="37"/>
      <c r="U1416" s="37"/>
      <c r="V1416" s="37"/>
      <c r="W1416" s="37">
        <v>3</v>
      </c>
      <c r="X1416" s="37"/>
      <c r="Y1416" s="57">
        <v>128.46</v>
      </c>
      <c r="Z1416" s="38">
        <f t="shared" si="91"/>
        <v>400.02444000000003</v>
      </c>
      <c r="AA1416" s="37"/>
      <c r="AB1416" s="32" t="s">
        <v>84</v>
      </c>
      <c r="AC1416" s="37" t="s">
        <v>142</v>
      </c>
      <c r="AD1416" s="36" t="s">
        <v>120</v>
      </c>
      <c r="AE1416" s="37"/>
      <c r="AF1416" s="35" t="s">
        <v>1535</v>
      </c>
      <c r="AG1416" s="35" t="s">
        <v>1492</v>
      </c>
      <c r="AH1416" s="58" t="s">
        <v>1495</v>
      </c>
      <c r="AI1416" s="36" t="s">
        <v>1536</v>
      </c>
    </row>
    <row r="1417" spans="1:35" s="43" customFormat="1" ht="42.75" customHeight="1" x14ac:dyDescent="0.25">
      <c r="A1417" s="41" t="s">
        <v>2036</v>
      </c>
      <c r="B1417" s="54" t="s">
        <v>175</v>
      </c>
      <c r="C1417" s="55" t="s">
        <v>176</v>
      </c>
      <c r="D1417" s="37"/>
      <c r="E1417" s="61" t="s">
        <v>2110</v>
      </c>
      <c r="F1417" s="37"/>
      <c r="G1417" s="56" t="s">
        <v>1617</v>
      </c>
      <c r="H1417" s="56" t="s">
        <v>2000</v>
      </c>
      <c r="I1417" s="36" t="s">
        <v>384</v>
      </c>
      <c r="J1417" s="37"/>
      <c r="K1417" s="37">
        <v>4</v>
      </c>
      <c r="L1417" s="37"/>
      <c r="M1417" s="37"/>
      <c r="N1417" s="37"/>
      <c r="O1417" s="37"/>
      <c r="P1417" s="37"/>
      <c r="Q1417" s="37"/>
      <c r="R1417" s="37"/>
      <c r="S1417" s="37"/>
      <c r="T1417" s="37"/>
      <c r="U1417" s="37"/>
      <c r="V1417" s="37"/>
      <c r="W1417" s="37">
        <v>4</v>
      </c>
      <c r="X1417" s="37"/>
      <c r="Y1417" s="57">
        <v>34.4</v>
      </c>
      <c r="Z1417" s="38">
        <f t="shared" si="91"/>
        <v>142.8288</v>
      </c>
      <c r="AA1417" s="37"/>
      <c r="AB1417" s="32" t="s">
        <v>84</v>
      </c>
      <c r="AC1417" s="37" t="s">
        <v>142</v>
      </c>
      <c r="AD1417" s="36" t="s">
        <v>120</v>
      </c>
      <c r="AE1417" s="37"/>
      <c r="AF1417" s="35" t="s">
        <v>1535</v>
      </c>
      <c r="AG1417" s="35" t="s">
        <v>1492</v>
      </c>
      <c r="AH1417" s="58" t="s">
        <v>1495</v>
      </c>
      <c r="AI1417" s="36" t="s">
        <v>1536</v>
      </c>
    </row>
    <row r="1418" spans="1:35" s="43" customFormat="1" ht="42.75" customHeight="1" x14ac:dyDescent="0.25">
      <c r="A1418" s="41" t="s">
        <v>2036</v>
      </c>
      <c r="B1418" s="54" t="s">
        <v>175</v>
      </c>
      <c r="C1418" s="55" t="s">
        <v>176</v>
      </c>
      <c r="D1418" s="37"/>
      <c r="E1418" s="61" t="s">
        <v>2111</v>
      </c>
      <c r="F1418" s="37"/>
      <c r="G1418" s="56" t="s">
        <v>1617</v>
      </c>
      <c r="H1418" s="56" t="s">
        <v>2000</v>
      </c>
      <c r="I1418" s="36" t="s">
        <v>384</v>
      </c>
      <c r="J1418" s="37"/>
      <c r="K1418" s="37">
        <v>7</v>
      </c>
      <c r="L1418" s="37"/>
      <c r="M1418" s="37"/>
      <c r="N1418" s="37"/>
      <c r="O1418" s="37"/>
      <c r="P1418" s="37"/>
      <c r="Q1418" s="37"/>
      <c r="R1418" s="37"/>
      <c r="S1418" s="37"/>
      <c r="T1418" s="37"/>
      <c r="U1418" s="37"/>
      <c r="V1418" s="37"/>
      <c r="W1418" s="37">
        <v>7</v>
      </c>
      <c r="X1418" s="37"/>
      <c r="Y1418" s="57">
        <v>40.33</v>
      </c>
      <c r="Z1418" s="38">
        <f t="shared" si="91"/>
        <v>293.03778</v>
      </c>
      <c r="AA1418" s="37"/>
      <c r="AB1418" s="32" t="s">
        <v>84</v>
      </c>
      <c r="AC1418" s="37" t="s">
        <v>142</v>
      </c>
      <c r="AD1418" s="36" t="s">
        <v>120</v>
      </c>
      <c r="AE1418" s="37"/>
      <c r="AF1418" s="35" t="s">
        <v>1535</v>
      </c>
      <c r="AG1418" s="35" t="s">
        <v>1492</v>
      </c>
      <c r="AH1418" s="58" t="s">
        <v>1495</v>
      </c>
      <c r="AI1418" s="36" t="s">
        <v>1536</v>
      </c>
    </row>
    <row r="1419" spans="1:35" s="43" customFormat="1" ht="42.75" customHeight="1" x14ac:dyDescent="0.25">
      <c r="A1419" s="41" t="s">
        <v>2036</v>
      </c>
      <c r="B1419" s="54" t="s">
        <v>175</v>
      </c>
      <c r="C1419" s="55" t="s">
        <v>176</v>
      </c>
      <c r="D1419" s="37"/>
      <c r="E1419" s="61" t="s">
        <v>2112</v>
      </c>
      <c r="F1419" s="37"/>
      <c r="G1419" s="56" t="s">
        <v>1617</v>
      </c>
      <c r="H1419" s="56" t="s">
        <v>2000</v>
      </c>
      <c r="I1419" s="36" t="s">
        <v>384</v>
      </c>
      <c r="J1419" s="37"/>
      <c r="K1419" s="37">
        <v>3</v>
      </c>
      <c r="L1419" s="37"/>
      <c r="M1419" s="37"/>
      <c r="N1419" s="37"/>
      <c r="O1419" s="37"/>
      <c r="P1419" s="37"/>
      <c r="Q1419" s="37"/>
      <c r="R1419" s="37"/>
      <c r="S1419" s="37"/>
      <c r="T1419" s="37"/>
      <c r="U1419" s="37"/>
      <c r="V1419" s="37"/>
      <c r="W1419" s="37">
        <v>3</v>
      </c>
      <c r="X1419" s="37"/>
      <c r="Y1419" s="57">
        <v>78.94</v>
      </c>
      <c r="Z1419" s="38">
        <f t="shared" si="91"/>
        <v>245.81916000000001</v>
      </c>
      <c r="AA1419" s="37"/>
      <c r="AB1419" s="32" t="s">
        <v>84</v>
      </c>
      <c r="AC1419" s="37" t="s">
        <v>142</v>
      </c>
      <c r="AD1419" s="36" t="s">
        <v>120</v>
      </c>
      <c r="AE1419" s="37"/>
      <c r="AF1419" s="35" t="s">
        <v>1535</v>
      </c>
      <c r="AG1419" s="35" t="s">
        <v>1492</v>
      </c>
      <c r="AH1419" s="58" t="s">
        <v>1495</v>
      </c>
      <c r="AI1419" s="36" t="s">
        <v>1536</v>
      </c>
    </row>
    <row r="1420" spans="1:35" s="43" customFormat="1" ht="42.75" customHeight="1" x14ac:dyDescent="0.25">
      <c r="A1420" s="41" t="s">
        <v>2036</v>
      </c>
      <c r="B1420" s="54" t="s">
        <v>175</v>
      </c>
      <c r="C1420" s="55" t="s">
        <v>176</v>
      </c>
      <c r="D1420" s="37"/>
      <c r="E1420" s="61" t="s">
        <v>2113</v>
      </c>
      <c r="F1420" s="37"/>
      <c r="G1420" s="56" t="s">
        <v>1617</v>
      </c>
      <c r="H1420" s="56" t="s">
        <v>2000</v>
      </c>
      <c r="I1420" s="36" t="s">
        <v>384</v>
      </c>
      <c r="J1420" s="37"/>
      <c r="K1420" s="37">
        <v>8</v>
      </c>
      <c r="L1420" s="37"/>
      <c r="M1420" s="37"/>
      <c r="N1420" s="37"/>
      <c r="O1420" s="37"/>
      <c r="P1420" s="37"/>
      <c r="Q1420" s="37"/>
      <c r="R1420" s="37"/>
      <c r="S1420" s="37"/>
      <c r="T1420" s="37"/>
      <c r="U1420" s="37"/>
      <c r="V1420" s="37"/>
      <c r="W1420" s="37">
        <v>8</v>
      </c>
      <c r="X1420" s="37"/>
      <c r="Y1420" s="57">
        <v>45.42</v>
      </c>
      <c r="Z1420" s="38">
        <f t="shared" si="91"/>
        <v>377.16768000000002</v>
      </c>
      <c r="AA1420" s="37"/>
      <c r="AB1420" s="32" t="s">
        <v>84</v>
      </c>
      <c r="AC1420" s="37" t="s">
        <v>142</v>
      </c>
      <c r="AD1420" s="36" t="s">
        <v>120</v>
      </c>
      <c r="AE1420" s="37"/>
      <c r="AF1420" s="35" t="s">
        <v>1535</v>
      </c>
      <c r="AG1420" s="35" t="s">
        <v>1492</v>
      </c>
      <c r="AH1420" s="58" t="s">
        <v>1495</v>
      </c>
      <c r="AI1420" s="36" t="s">
        <v>1536</v>
      </c>
    </row>
    <row r="1421" spans="1:35" s="43" customFormat="1" ht="42.75" customHeight="1" x14ac:dyDescent="0.25">
      <c r="A1421" s="41" t="s">
        <v>2036</v>
      </c>
      <c r="B1421" s="54" t="s">
        <v>175</v>
      </c>
      <c r="C1421" s="55" t="s">
        <v>176</v>
      </c>
      <c r="D1421" s="37"/>
      <c r="E1421" s="61" t="s">
        <v>2114</v>
      </c>
      <c r="F1421" s="37"/>
      <c r="G1421" s="56" t="s">
        <v>1617</v>
      </c>
      <c r="H1421" s="56" t="s">
        <v>2000</v>
      </c>
      <c r="I1421" s="36" t="s">
        <v>384</v>
      </c>
      <c r="J1421" s="37"/>
      <c r="K1421" s="37">
        <v>2</v>
      </c>
      <c r="L1421" s="37"/>
      <c r="M1421" s="37"/>
      <c r="N1421" s="37"/>
      <c r="O1421" s="37"/>
      <c r="P1421" s="37"/>
      <c r="Q1421" s="37"/>
      <c r="R1421" s="37"/>
      <c r="S1421" s="37"/>
      <c r="T1421" s="37"/>
      <c r="U1421" s="37"/>
      <c r="V1421" s="37"/>
      <c r="W1421" s="37">
        <v>2</v>
      </c>
      <c r="X1421" s="37"/>
      <c r="Y1421" s="57">
        <v>264.16000000000003</v>
      </c>
      <c r="Z1421" s="38">
        <f t="shared" si="91"/>
        <v>548.39616000000012</v>
      </c>
      <c r="AA1421" s="37"/>
      <c r="AB1421" s="32" t="s">
        <v>84</v>
      </c>
      <c r="AC1421" s="37" t="s">
        <v>142</v>
      </c>
      <c r="AD1421" s="36" t="s">
        <v>120</v>
      </c>
      <c r="AE1421" s="37"/>
      <c r="AF1421" s="35" t="s">
        <v>1535</v>
      </c>
      <c r="AG1421" s="35" t="s">
        <v>1492</v>
      </c>
      <c r="AH1421" s="58" t="s">
        <v>1495</v>
      </c>
      <c r="AI1421" s="36" t="s">
        <v>1536</v>
      </c>
    </row>
    <row r="1422" spans="1:35" s="43" customFormat="1" ht="42.75" customHeight="1" x14ac:dyDescent="0.25">
      <c r="A1422" s="41" t="s">
        <v>2036</v>
      </c>
      <c r="B1422" s="54" t="s">
        <v>175</v>
      </c>
      <c r="C1422" s="55" t="s">
        <v>176</v>
      </c>
      <c r="D1422" s="37"/>
      <c r="E1422" s="61" t="s">
        <v>2115</v>
      </c>
      <c r="F1422" s="37"/>
      <c r="G1422" s="56" t="s">
        <v>1617</v>
      </c>
      <c r="H1422" s="56" t="s">
        <v>2000</v>
      </c>
      <c r="I1422" s="36" t="s">
        <v>384</v>
      </c>
      <c r="J1422" s="37"/>
      <c r="K1422" s="37">
        <v>5</v>
      </c>
      <c r="L1422" s="37"/>
      <c r="M1422" s="37"/>
      <c r="N1422" s="37"/>
      <c r="O1422" s="37"/>
      <c r="P1422" s="37"/>
      <c r="Q1422" s="37"/>
      <c r="R1422" s="37"/>
      <c r="S1422" s="37"/>
      <c r="T1422" s="37"/>
      <c r="U1422" s="37"/>
      <c r="V1422" s="37"/>
      <c r="W1422" s="37">
        <v>5</v>
      </c>
      <c r="X1422" s="37"/>
      <c r="Y1422" s="57">
        <v>233.767</v>
      </c>
      <c r="Z1422" s="38">
        <f t="shared" si="91"/>
        <v>1213.25073</v>
      </c>
      <c r="AA1422" s="37"/>
      <c r="AB1422" s="32" t="s">
        <v>84</v>
      </c>
      <c r="AC1422" s="37" t="s">
        <v>142</v>
      </c>
      <c r="AD1422" s="36" t="s">
        <v>120</v>
      </c>
      <c r="AE1422" s="37"/>
      <c r="AF1422" s="35" t="s">
        <v>1535</v>
      </c>
      <c r="AG1422" s="35" t="s">
        <v>1492</v>
      </c>
      <c r="AH1422" s="58" t="s">
        <v>1495</v>
      </c>
      <c r="AI1422" s="36" t="s">
        <v>1536</v>
      </c>
    </row>
    <row r="1423" spans="1:35" s="43" customFormat="1" ht="42.75" customHeight="1" x14ac:dyDescent="0.25">
      <c r="A1423" s="41" t="s">
        <v>2036</v>
      </c>
      <c r="B1423" s="54" t="s">
        <v>175</v>
      </c>
      <c r="C1423" s="55" t="s">
        <v>176</v>
      </c>
      <c r="D1423" s="37"/>
      <c r="E1423" s="61" t="s">
        <v>2116</v>
      </c>
      <c r="F1423" s="37"/>
      <c r="G1423" s="56" t="s">
        <v>1617</v>
      </c>
      <c r="H1423" s="56" t="s">
        <v>1618</v>
      </c>
      <c r="I1423" s="36" t="s">
        <v>384</v>
      </c>
      <c r="J1423" s="37"/>
      <c r="K1423" s="37">
        <v>4</v>
      </c>
      <c r="L1423" s="37"/>
      <c r="M1423" s="37"/>
      <c r="N1423" s="37"/>
      <c r="O1423" s="37"/>
      <c r="P1423" s="37"/>
      <c r="Q1423" s="37"/>
      <c r="R1423" s="37"/>
      <c r="S1423" s="37"/>
      <c r="T1423" s="37"/>
      <c r="U1423" s="37"/>
      <c r="V1423" s="37"/>
      <c r="W1423" s="37">
        <v>4</v>
      </c>
      <c r="X1423" s="37"/>
      <c r="Y1423" s="57">
        <v>270.16699999999997</v>
      </c>
      <c r="Z1423" s="38">
        <f t="shared" si="91"/>
        <v>1121.7333839999999</v>
      </c>
      <c r="AA1423" s="37"/>
      <c r="AB1423" s="32" t="s">
        <v>84</v>
      </c>
      <c r="AC1423" s="37" t="s">
        <v>142</v>
      </c>
      <c r="AD1423" s="36" t="s">
        <v>120</v>
      </c>
      <c r="AE1423" s="37"/>
      <c r="AF1423" s="35" t="s">
        <v>1535</v>
      </c>
      <c r="AG1423" s="35" t="s">
        <v>1492</v>
      </c>
      <c r="AH1423" s="58" t="s">
        <v>1495</v>
      </c>
      <c r="AI1423" s="36" t="s">
        <v>1536</v>
      </c>
    </row>
    <row r="1424" spans="1:35" s="43" customFormat="1" ht="42.75" customHeight="1" x14ac:dyDescent="0.25">
      <c r="A1424" s="41" t="s">
        <v>2036</v>
      </c>
      <c r="B1424" s="54" t="s">
        <v>175</v>
      </c>
      <c r="C1424" s="55" t="s">
        <v>176</v>
      </c>
      <c r="D1424" s="37"/>
      <c r="E1424" s="61" t="s">
        <v>2117</v>
      </c>
      <c r="F1424" s="37"/>
      <c r="G1424" s="56" t="s">
        <v>1617</v>
      </c>
      <c r="H1424" s="56" t="s">
        <v>2003</v>
      </c>
      <c r="I1424" s="36" t="s">
        <v>384</v>
      </c>
      <c r="J1424" s="37"/>
      <c r="K1424" s="37">
        <v>20</v>
      </c>
      <c r="L1424" s="37"/>
      <c r="M1424" s="37"/>
      <c r="N1424" s="37"/>
      <c r="O1424" s="37"/>
      <c r="P1424" s="37"/>
      <c r="Q1424" s="37"/>
      <c r="R1424" s="37"/>
      <c r="S1424" s="37"/>
      <c r="T1424" s="37"/>
      <c r="U1424" s="37"/>
      <c r="V1424" s="37"/>
      <c r="W1424" s="37">
        <v>20</v>
      </c>
      <c r="X1424" s="37"/>
      <c r="Y1424" s="57">
        <v>48.332999999999998</v>
      </c>
      <c r="Z1424" s="38">
        <f t="shared" si="91"/>
        <v>1003.3930800000001</v>
      </c>
      <c r="AA1424" s="37"/>
      <c r="AB1424" s="32" t="s">
        <v>84</v>
      </c>
      <c r="AC1424" s="37" t="s">
        <v>142</v>
      </c>
      <c r="AD1424" s="36" t="s">
        <v>120</v>
      </c>
      <c r="AE1424" s="37"/>
      <c r="AF1424" s="35" t="s">
        <v>1535</v>
      </c>
      <c r="AG1424" s="35" t="s">
        <v>1492</v>
      </c>
      <c r="AH1424" s="58" t="s">
        <v>1495</v>
      </c>
      <c r="AI1424" s="36" t="s">
        <v>1536</v>
      </c>
    </row>
    <row r="1425" spans="1:35" s="43" customFormat="1" ht="42.75" customHeight="1" x14ac:dyDescent="0.25">
      <c r="A1425" s="41" t="s">
        <v>2036</v>
      </c>
      <c r="B1425" s="54" t="s">
        <v>175</v>
      </c>
      <c r="C1425" s="55" t="s">
        <v>176</v>
      </c>
      <c r="D1425" s="37"/>
      <c r="E1425" s="61" t="s">
        <v>2118</v>
      </c>
      <c r="F1425" s="37"/>
      <c r="G1425" s="56" t="s">
        <v>1617</v>
      </c>
      <c r="H1425" s="56" t="s">
        <v>2000</v>
      </c>
      <c r="I1425" s="36" t="s">
        <v>384</v>
      </c>
      <c r="J1425" s="37"/>
      <c r="K1425" s="37">
        <v>3</v>
      </c>
      <c r="L1425" s="37"/>
      <c r="M1425" s="37"/>
      <c r="N1425" s="37"/>
      <c r="O1425" s="37"/>
      <c r="P1425" s="37"/>
      <c r="Q1425" s="37"/>
      <c r="R1425" s="37"/>
      <c r="S1425" s="37"/>
      <c r="T1425" s="37"/>
      <c r="U1425" s="37"/>
      <c r="V1425" s="37"/>
      <c r="W1425" s="37">
        <v>3</v>
      </c>
      <c r="X1425" s="37"/>
      <c r="Y1425" s="57">
        <v>35.665999999999997</v>
      </c>
      <c r="Z1425" s="38">
        <f t="shared" si="91"/>
        <v>111.063924</v>
      </c>
      <c r="AA1425" s="37"/>
      <c r="AB1425" s="32" t="s">
        <v>84</v>
      </c>
      <c r="AC1425" s="37" t="s">
        <v>142</v>
      </c>
      <c r="AD1425" s="36" t="s">
        <v>120</v>
      </c>
      <c r="AE1425" s="37"/>
      <c r="AF1425" s="35" t="s">
        <v>1535</v>
      </c>
      <c r="AG1425" s="35" t="s">
        <v>1492</v>
      </c>
      <c r="AH1425" s="58" t="s">
        <v>1495</v>
      </c>
      <c r="AI1425" s="36" t="s">
        <v>1536</v>
      </c>
    </row>
    <row r="1426" spans="1:35" s="43" customFormat="1" ht="42.75" customHeight="1" x14ac:dyDescent="0.25">
      <c r="A1426" s="41" t="s">
        <v>2036</v>
      </c>
      <c r="B1426" s="54" t="s">
        <v>175</v>
      </c>
      <c r="C1426" s="55" t="s">
        <v>176</v>
      </c>
      <c r="D1426" s="37"/>
      <c r="E1426" s="61" t="s">
        <v>2119</v>
      </c>
      <c r="F1426" s="37"/>
      <c r="G1426" s="56" t="s">
        <v>1617</v>
      </c>
      <c r="H1426" s="56" t="s">
        <v>2000</v>
      </c>
      <c r="I1426" s="36" t="s">
        <v>384</v>
      </c>
      <c r="J1426" s="37"/>
      <c r="K1426" s="37">
        <v>2</v>
      </c>
      <c r="L1426" s="37"/>
      <c r="M1426" s="37"/>
      <c r="N1426" s="37"/>
      <c r="O1426" s="37"/>
      <c r="P1426" s="37"/>
      <c r="Q1426" s="37"/>
      <c r="R1426" s="37"/>
      <c r="S1426" s="37"/>
      <c r="T1426" s="37"/>
      <c r="U1426" s="37"/>
      <c r="V1426" s="37"/>
      <c r="W1426" s="37">
        <v>2</v>
      </c>
      <c r="X1426" s="37"/>
      <c r="Y1426" s="57">
        <v>170.06</v>
      </c>
      <c r="Z1426" s="38">
        <f t="shared" si="91"/>
        <v>353.04455999999999</v>
      </c>
      <c r="AA1426" s="37"/>
      <c r="AB1426" s="32" t="s">
        <v>84</v>
      </c>
      <c r="AC1426" s="37" t="s">
        <v>142</v>
      </c>
      <c r="AD1426" s="36" t="s">
        <v>120</v>
      </c>
      <c r="AE1426" s="37"/>
      <c r="AF1426" s="35" t="s">
        <v>1535</v>
      </c>
      <c r="AG1426" s="35" t="s">
        <v>1492</v>
      </c>
      <c r="AH1426" s="58" t="s">
        <v>1495</v>
      </c>
      <c r="AI1426" s="36" t="s">
        <v>1536</v>
      </c>
    </row>
    <row r="1427" spans="1:35" s="43" customFormat="1" ht="42.75" customHeight="1" x14ac:dyDescent="0.25">
      <c r="A1427" s="41" t="s">
        <v>2036</v>
      </c>
      <c r="B1427" s="54" t="s">
        <v>175</v>
      </c>
      <c r="C1427" s="55" t="s">
        <v>176</v>
      </c>
      <c r="D1427" s="37"/>
      <c r="E1427" s="61" t="s">
        <v>2120</v>
      </c>
      <c r="F1427" s="37"/>
      <c r="G1427" s="56" t="s">
        <v>1617</v>
      </c>
      <c r="H1427" s="56" t="s">
        <v>1618</v>
      </c>
      <c r="I1427" s="36" t="s">
        <v>384</v>
      </c>
      <c r="J1427" s="37"/>
      <c r="K1427" s="37">
        <v>3</v>
      </c>
      <c r="L1427" s="37"/>
      <c r="M1427" s="37"/>
      <c r="N1427" s="37"/>
      <c r="O1427" s="37"/>
      <c r="P1427" s="37"/>
      <c r="Q1427" s="37"/>
      <c r="R1427" s="37"/>
      <c r="S1427" s="37"/>
      <c r="T1427" s="37"/>
      <c r="U1427" s="37"/>
      <c r="V1427" s="37"/>
      <c r="W1427" s="37">
        <v>3</v>
      </c>
      <c r="X1427" s="37"/>
      <c r="Y1427" s="57">
        <v>560.577</v>
      </c>
      <c r="Z1427" s="38">
        <f t="shared" si="91"/>
        <v>1745.636778</v>
      </c>
      <c r="AA1427" s="37"/>
      <c r="AB1427" s="32" t="s">
        <v>84</v>
      </c>
      <c r="AC1427" s="37" t="s">
        <v>142</v>
      </c>
      <c r="AD1427" s="36" t="s">
        <v>120</v>
      </c>
      <c r="AE1427" s="37"/>
      <c r="AF1427" s="35" t="s">
        <v>1535</v>
      </c>
      <c r="AG1427" s="35" t="s">
        <v>1492</v>
      </c>
      <c r="AH1427" s="58" t="s">
        <v>1495</v>
      </c>
      <c r="AI1427" s="36" t="s">
        <v>1536</v>
      </c>
    </row>
    <row r="1428" spans="1:35" s="43" customFormat="1" ht="42.75" customHeight="1" x14ac:dyDescent="0.25">
      <c r="A1428" s="41" t="s">
        <v>2036</v>
      </c>
      <c r="B1428" s="54" t="s">
        <v>175</v>
      </c>
      <c r="C1428" s="55" t="s">
        <v>176</v>
      </c>
      <c r="D1428" s="37"/>
      <c r="E1428" s="61" t="s">
        <v>2121</v>
      </c>
      <c r="F1428" s="37"/>
      <c r="G1428" s="56" t="s">
        <v>1617</v>
      </c>
      <c r="H1428" s="56" t="s">
        <v>2000</v>
      </c>
      <c r="I1428" s="36" t="s">
        <v>384</v>
      </c>
      <c r="J1428" s="37"/>
      <c r="K1428" s="37">
        <v>2</v>
      </c>
      <c r="L1428" s="37"/>
      <c r="M1428" s="37"/>
      <c r="N1428" s="37"/>
      <c r="O1428" s="37"/>
      <c r="P1428" s="37"/>
      <c r="Q1428" s="37"/>
      <c r="R1428" s="37"/>
      <c r="S1428" s="37"/>
      <c r="T1428" s="37"/>
      <c r="U1428" s="37"/>
      <c r="V1428" s="37"/>
      <c r="W1428" s="37">
        <v>2</v>
      </c>
      <c r="X1428" s="37"/>
      <c r="Y1428" s="57">
        <v>724.33299999999997</v>
      </c>
      <c r="Z1428" s="38">
        <f t="shared" si="91"/>
        <v>1503.7153080000001</v>
      </c>
      <c r="AA1428" s="37"/>
      <c r="AB1428" s="32" t="s">
        <v>84</v>
      </c>
      <c r="AC1428" s="37" t="s">
        <v>142</v>
      </c>
      <c r="AD1428" s="36" t="s">
        <v>120</v>
      </c>
      <c r="AE1428" s="37"/>
      <c r="AF1428" s="35" t="s">
        <v>1535</v>
      </c>
      <c r="AG1428" s="35" t="s">
        <v>1492</v>
      </c>
      <c r="AH1428" s="58" t="s">
        <v>1495</v>
      </c>
      <c r="AI1428" s="36" t="s">
        <v>1536</v>
      </c>
    </row>
    <row r="1429" spans="1:35" s="43" customFormat="1" ht="42.75" customHeight="1" x14ac:dyDescent="0.25">
      <c r="A1429" s="41" t="s">
        <v>2036</v>
      </c>
      <c r="B1429" s="54" t="s">
        <v>175</v>
      </c>
      <c r="C1429" s="55" t="s">
        <v>176</v>
      </c>
      <c r="D1429" s="37"/>
      <c r="E1429" s="61" t="s">
        <v>2122</v>
      </c>
      <c r="F1429" s="37"/>
      <c r="G1429" s="56" t="s">
        <v>1617</v>
      </c>
      <c r="H1429" s="56" t="s">
        <v>1618</v>
      </c>
      <c r="I1429" s="36" t="s">
        <v>384</v>
      </c>
      <c r="J1429" s="37"/>
      <c r="K1429" s="37">
        <v>20</v>
      </c>
      <c r="L1429" s="37"/>
      <c r="M1429" s="37"/>
      <c r="N1429" s="37"/>
      <c r="O1429" s="37"/>
      <c r="P1429" s="37"/>
      <c r="Q1429" s="37"/>
      <c r="R1429" s="37"/>
      <c r="S1429" s="37"/>
      <c r="T1429" s="37"/>
      <c r="U1429" s="37"/>
      <c r="V1429" s="37"/>
      <c r="W1429" s="37">
        <v>20</v>
      </c>
      <c r="X1429" s="37"/>
      <c r="Y1429" s="57">
        <v>12.25</v>
      </c>
      <c r="Z1429" s="38">
        <f t="shared" si="91"/>
        <v>254.31</v>
      </c>
      <c r="AA1429" s="37"/>
      <c r="AB1429" s="32" t="s">
        <v>84</v>
      </c>
      <c r="AC1429" s="37" t="s">
        <v>142</v>
      </c>
      <c r="AD1429" s="36" t="s">
        <v>120</v>
      </c>
      <c r="AE1429" s="37"/>
      <c r="AF1429" s="35" t="s">
        <v>1535</v>
      </c>
      <c r="AG1429" s="35" t="s">
        <v>1492</v>
      </c>
      <c r="AH1429" s="58" t="s">
        <v>1495</v>
      </c>
      <c r="AI1429" s="36" t="s">
        <v>1536</v>
      </c>
    </row>
    <row r="1430" spans="1:35" s="43" customFormat="1" ht="42.75" customHeight="1" x14ac:dyDescent="0.25">
      <c r="A1430" s="41" t="s">
        <v>2036</v>
      </c>
      <c r="B1430" s="54" t="s">
        <v>175</v>
      </c>
      <c r="C1430" s="55" t="s">
        <v>176</v>
      </c>
      <c r="D1430" s="37"/>
      <c r="E1430" s="61" t="s">
        <v>2123</v>
      </c>
      <c r="F1430" s="37"/>
      <c r="G1430" s="56" t="s">
        <v>1617</v>
      </c>
      <c r="H1430" s="56" t="s">
        <v>2000</v>
      </c>
      <c r="I1430" s="36" t="s">
        <v>384</v>
      </c>
      <c r="J1430" s="37"/>
      <c r="K1430" s="37">
        <v>45</v>
      </c>
      <c r="L1430" s="37"/>
      <c r="M1430" s="37"/>
      <c r="N1430" s="37"/>
      <c r="O1430" s="37"/>
      <c r="P1430" s="37"/>
      <c r="Q1430" s="37"/>
      <c r="R1430" s="37"/>
      <c r="S1430" s="37"/>
      <c r="T1430" s="37"/>
      <c r="U1430" s="37"/>
      <c r="V1430" s="37"/>
      <c r="W1430" s="37">
        <v>45</v>
      </c>
      <c r="X1430" s="37"/>
      <c r="Y1430" s="57">
        <v>7.86</v>
      </c>
      <c r="Z1430" s="38">
        <f t="shared" si="91"/>
        <v>367.14060000000001</v>
      </c>
      <c r="AA1430" s="37"/>
      <c r="AB1430" s="32" t="s">
        <v>84</v>
      </c>
      <c r="AC1430" s="37" t="s">
        <v>142</v>
      </c>
      <c r="AD1430" s="36" t="s">
        <v>120</v>
      </c>
      <c r="AE1430" s="37"/>
      <c r="AF1430" s="35" t="s">
        <v>1535</v>
      </c>
      <c r="AG1430" s="35" t="s">
        <v>1492</v>
      </c>
      <c r="AH1430" s="58" t="s">
        <v>1495</v>
      </c>
      <c r="AI1430" s="36" t="s">
        <v>1536</v>
      </c>
    </row>
    <row r="1431" spans="1:35" s="43" customFormat="1" ht="42.75" customHeight="1" x14ac:dyDescent="0.25">
      <c r="A1431" s="41" t="s">
        <v>2036</v>
      </c>
      <c r="B1431" s="54" t="s">
        <v>175</v>
      </c>
      <c r="C1431" s="55" t="s">
        <v>176</v>
      </c>
      <c r="D1431" s="37"/>
      <c r="E1431" s="61" t="s">
        <v>2124</v>
      </c>
      <c r="F1431" s="37"/>
      <c r="G1431" s="56" t="s">
        <v>1617</v>
      </c>
      <c r="H1431" s="56" t="s">
        <v>2000</v>
      </c>
      <c r="I1431" s="36" t="s">
        <v>384</v>
      </c>
      <c r="J1431" s="37"/>
      <c r="K1431" s="37">
        <v>10</v>
      </c>
      <c r="L1431" s="37"/>
      <c r="M1431" s="37"/>
      <c r="N1431" s="37"/>
      <c r="O1431" s="37"/>
      <c r="P1431" s="37"/>
      <c r="Q1431" s="37"/>
      <c r="R1431" s="37"/>
      <c r="S1431" s="37"/>
      <c r="T1431" s="37"/>
      <c r="U1431" s="37"/>
      <c r="V1431" s="37"/>
      <c r="W1431" s="37">
        <v>10</v>
      </c>
      <c r="X1431" s="37"/>
      <c r="Y1431" s="57">
        <v>132.667</v>
      </c>
      <c r="Z1431" s="38">
        <f t="shared" si="91"/>
        <v>1377.0834600000001</v>
      </c>
      <c r="AA1431" s="37"/>
      <c r="AB1431" s="32" t="s">
        <v>84</v>
      </c>
      <c r="AC1431" s="37" t="s">
        <v>142</v>
      </c>
      <c r="AD1431" s="36" t="s">
        <v>120</v>
      </c>
      <c r="AE1431" s="37"/>
      <c r="AF1431" s="35" t="s">
        <v>1535</v>
      </c>
      <c r="AG1431" s="35" t="s">
        <v>1492</v>
      </c>
      <c r="AH1431" s="58" t="s">
        <v>1495</v>
      </c>
      <c r="AI1431" s="36" t="s">
        <v>1536</v>
      </c>
    </row>
    <row r="1432" spans="1:35" s="43" customFormat="1" ht="42.75" customHeight="1" x14ac:dyDescent="0.25">
      <c r="A1432" s="41" t="s">
        <v>2036</v>
      </c>
      <c r="B1432" s="54" t="s">
        <v>175</v>
      </c>
      <c r="C1432" s="55" t="s">
        <v>176</v>
      </c>
      <c r="D1432" s="37"/>
      <c r="E1432" s="61" t="s">
        <v>2125</v>
      </c>
      <c r="F1432" s="37"/>
      <c r="G1432" s="56" t="s">
        <v>1617</v>
      </c>
      <c r="H1432" s="56" t="s">
        <v>2000</v>
      </c>
      <c r="I1432" s="36" t="s">
        <v>384</v>
      </c>
      <c r="J1432" s="37"/>
      <c r="K1432" s="37">
        <v>5</v>
      </c>
      <c r="L1432" s="37"/>
      <c r="M1432" s="37"/>
      <c r="N1432" s="37"/>
      <c r="O1432" s="37"/>
      <c r="P1432" s="37"/>
      <c r="Q1432" s="37"/>
      <c r="R1432" s="37"/>
      <c r="S1432" s="37"/>
      <c r="T1432" s="37"/>
      <c r="U1432" s="37"/>
      <c r="V1432" s="37"/>
      <c r="W1432" s="37">
        <v>5</v>
      </c>
      <c r="X1432" s="37"/>
      <c r="Y1432" s="57">
        <v>102.467</v>
      </c>
      <c r="Z1432" s="38">
        <f t="shared" si="91"/>
        <v>531.80373000000009</v>
      </c>
      <c r="AA1432" s="37"/>
      <c r="AB1432" s="32" t="s">
        <v>84</v>
      </c>
      <c r="AC1432" s="37" t="s">
        <v>142</v>
      </c>
      <c r="AD1432" s="36" t="s">
        <v>120</v>
      </c>
      <c r="AE1432" s="37"/>
      <c r="AF1432" s="35" t="s">
        <v>1535</v>
      </c>
      <c r="AG1432" s="35" t="s">
        <v>1492</v>
      </c>
      <c r="AH1432" s="58" t="s">
        <v>1495</v>
      </c>
      <c r="AI1432" s="36" t="s">
        <v>1536</v>
      </c>
    </row>
    <row r="1433" spans="1:35" s="43" customFormat="1" ht="42.75" customHeight="1" x14ac:dyDescent="0.25">
      <c r="A1433" s="41" t="s">
        <v>2036</v>
      </c>
      <c r="B1433" s="54" t="s">
        <v>175</v>
      </c>
      <c r="C1433" s="55" t="s">
        <v>176</v>
      </c>
      <c r="D1433" s="37"/>
      <c r="E1433" s="61" t="s">
        <v>2126</v>
      </c>
      <c r="F1433" s="37"/>
      <c r="G1433" s="56" t="s">
        <v>1617</v>
      </c>
      <c r="H1433" s="56" t="s">
        <v>2000</v>
      </c>
      <c r="I1433" s="36" t="s">
        <v>384</v>
      </c>
      <c r="J1433" s="37"/>
      <c r="K1433" s="37">
        <v>120</v>
      </c>
      <c r="L1433" s="37"/>
      <c r="M1433" s="37"/>
      <c r="N1433" s="37"/>
      <c r="O1433" s="37"/>
      <c r="P1433" s="37"/>
      <c r="Q1433" s="37"/>
      <c r="R1433" s="37"/>
      <c r="S1433" s="37"/>
      <c r="T1433" s="37"/>
      <c r="U1433" s="37"/>
      <c r="V1433" s="37"/>
      <c r="W1433" s="37">
        <v>120</v>
      </c>
      <c r="X1433" s="37"/>
      <c r="Y1433" s="57">
        <v>48.433</v>
      </c>
      <c r="Z1433" s="38">
        <f t="shared" si="91"/>
        <v>6032.81448</v>
      </c>
      <c r="AA1433" s="37"/>
      <c r="AB1433" s="32" t="s">
        <v>84</v>
      </c>
      <c r="AC1433" s="37" t="s">
        <v>142</v>
      </c>
      <c r="AD1433" s="36" t="s">
        <v>120</v>
      </c>
      <c r="AE1433" s="37"/>
      <c r="AF1433" s="35" t="s">
        <v>1535</v>
      </c>
      <c r="AG1433" s="35" t="s">
        <v>1492</v>
      </c>
      <c r="AH1433" s="58" t="s">
        <v>1495</v>
      </c>
      <c r="AI1433" s="36" t="s">
        <v>1536</v>
      </c>
    </row>
    <row r="1434" spans="1:35" s="43" customFormat="1" ht="42.75" customHeight="1" x14ac:dyDescent="0.25">
      <c r="A1434" s="41" t="s">
        <v>2036</v>
      </c>
      <c r="B1434" s="54" t="s">
        <v>175</v>
      </c>
      <c r="C1434" s="55" t="s">
        <v>176</v>
      </c>
      <c r="D1434" s="37"/>
      <c r="E1434" s="61" t="s">
        <v>2127</v>
      </c>
      <c r="F1434" s="37"/>
      <c r="G1434" s="56" t="s">
        <v>1617</v>
      </c>
      <c r="H1434" s="56" t="s">
        <v>2000</v>
      </c>
      <c r="I1434" s="36" t="s">
        <v>384</v>
      </c>
      <c r="J1434" s="37"/>
      <c r="K1434" s="37">
        <v>3</v>
      </c>
      <c r="L1434" s="37"/>
      <c r="M1434" s="37"/>
      <c r="N1434" s="37"/>
      <c r="O1434" s="37"/>
      <c r="P1434" s="37"/>
      <c r="Q1434" s="37"/>
      <c r="R1434" s="37"/>
      <c r="S1434" s="37"/>
      <c r="T1434" s="37"/>
      <c r="U1434" s="37"/>
      <c r="V1434" s="37"/>
      <c r="W1434" s="37">
        <v>3</v>
      </c>
      <c r="X1434" s="37"/>
      <c r="Y1434" s="57">
        <v>74.7667</v>
      </c>
      <c r="Z1434" s="38">
        <f t="shared" si="91"/>
        <v>232.8235038</v>
      </c>
      <c r="AA1434" s="37"/>
      <c r="AB1434" s="32" t="s">
        <v>84</v>
      </c>
      <c r="AC1434" s="37" t="s">
        <v>142</v>
      </c>
      <c r="AD1434" s="36" t="s">
        <v>120</v>
      </c>
      <c r="AE1434" s="37"/>
      <c r="AF1434" s="35" t="s">
        <v>1535</v>
      </c>
      <c r="AG1434" s="35" t="s">
        <v>1492</v>
      </c>
      <c r="AH1434" s="58" t="s">
        <v>1495</v>
      </c>
      <c r="AI1434" s="36" t="s">
        <v>1536</v>
      </c>
    </row>
    <row r="1435" spans="1:35" s="43" customFormat="1" ht="42.75" customHeight="1" x14ac:dyDescent="0.25">
      <c r="A1435" s="41" t="s">
        <v>2036</v>
      </c>
      <c r="B1435" s="54" t="s">
        <v>175</v>
      </c>
      <c r="C1435" s="55" t="s">
        <v>176</v>
      </c>
      <c r="D1435" s="37"/>
      <c r="E1435" s="61" t="s">
        <v>2128</v>
      </c>
      <c r="F1435" s="37"/>
      <c r="G1435" s="56" t="s">
        <v>1617</v>
      </c>
      <c r="H1435" s="56" t="s">
        <v>1618</v>
      </c>
      <c r="I1435" s="36" t="s">
        <v>384</v>
      </c>
      <c r="J1435" s="37"/>
      <c r="K1435" s="37">
        <v>5</v>
      </c>
      <c r="L1435" s="37"/>
      <c r="M1435" s="37"/>
      <c r="N1435" s="37"/>
      <c r="O1435" s="37"/>
      <c r="P1435" s="37"/>
      <c r="Q1435" s="37"/>
      <c r="R1435" s="37"/>
      <c r="S1435" s="37"/>
      <c r="T1435" s="37"/>
      <c r="U1435" s="37"/>
      <c r="V1435" s="37"/>
      <c r="W1435" s="37">
        <v>5</v>
      </c>
      <c r="X1435" s="37"/>
      <c r="Y1435" s="57">
        <v>15.6</v>
      </c>
      <c r="Z1435" s="38">
        <f t="shared" si="91"/>
        <v>80.963999999999999</v>
      </c>
      <c r="AA1435" s="37"/>
      <c r="AB1435" s="32" t="s">
        <v>84</v>
      </c>
      <c r="AC1435" s="37" t="s">
        <v>142</v>
      </c>
      <c r="AD1435" s="36" t="s">
        <v>120</v>
      </c>
      <c r="AE1435" s="37"/>
      <c r="AF1435" s="35" t="s">
        <v>1535</v>
      </c>
      <c r="AG1435" s="35" t="s">
        <v>1492</v>
      </c>
      <c r="AH1435" s="58" t="s">
        <v>1495</v>
      </c>
      <c r="AI1435" s="36" t="s">
        <v>1536</v>
      </c>
    </row>
    <row r="1436" spans="1:35" s="43" customFormat="1" ht="42.75" customHeight="1" x14ac:dyDescent="0.25">
      <c r="A1436" s="41" t="s">
        <v>2036</v>
      </c>
      <c r="B1436" s="54" t="s">
        <v>175</v>
      </c>
      <c r="C1436" s="55" t="s">
        <v>176</v>
      </c>
      <c r="D1436" s="37"/>
      <c r="E1436" s="61" t="s">
        <v>2129</v>
      </c>
      <c r="F1436" s="37"/>
      <c r="G1436" s="56" t="s">
        <v>1617</v>
      </c>
      <c r="H1436" s="56" t="s">
        <v>2003</v>
      </c>
      <c r="I1436" s="36" t="s">
        <v>384</v>
      </c>
      <c r="J1436" s="37"/>
      <c r="K1436" s="37">
        <v>70</v>
      </c>
      <c r="L1436" s="37"/>
      <c r="M1436" s="37"/>
      <c r="N1436" s="37"/>
      <c r="O1436" s="37"/>
      <c r="P1436" s="37"/>
      <c r="Q1436" s="37"/>
      <c r="R1436" s="37"/>
      <c r="S1436" s="37"/>
      <c r="T1436" s="37"/>
      <c r="U1436" s="37"/>
      <c r="V1436" s="37"/>
      <c r="W1436" s="37">
        <v>70</v>
      </c>
      <c r="X1436" s="37"/>
      <c r="Y1436" s="57">
        <v>239.833</v>
      </c>
      <c r="Z1436" s="38">
        <f t="shared" si="91"/>
        <v>17426.265780000002</v>
      </c>
      <c r="AA1436" s="37"/>
      <c r="AB1436" s="32" t="s">
        <v>84</v>
      </c>
      <c r="AC1436" s="37" t="s">
        <v>142</v>
      </c>
      <c r="AD1436" s="36" t="s">
        <v>120</v>
      </c>
      <c r="AE1436" s="37"/>
      <c r="AF1436" s="35" t="s">
        <v>1535</v>
      </c>
      <c r="AG1436" s="35" t="s">
        <v>1492</v>
      </c>
      <c r="AH1436" s="58" t="s">
        <v>1495</v>
      </c>
      <c r="AI1436" s="36" t="s">
        <v>1536</v>
      </c>
    </row>
    <row r="1437" spans="1:35" s="43" customFormat="1" ht="42.75" customHeight="1" x14ac:dyDescent="0.25">
      <c r="A1437" s="41" t="s">
        <v>2036</v>
      </c>
      <c r="B1437" s="54" t="s">
        <v>175</v>
      </c>
      <c r="C1437" s="55" t="s">
        <v>176</v>
      </c>
      <c r="D1437" s="37"/>
      <c r="E1437" s="61" t="s">
        <v>2130</v>
      </c>
      <c r="F1437" s="37"/>
      <c r="G1437" s="56" t="s">
        <v>1617</v>
      </c>
      <c r="H1437" s="56" t="s">
        <v>2000</v>
      </c>
      <c r="I1437" s="36" t="s">
        <v>384</v>
      </c>
      <c r="J1437" s="37"/>
      <c r="K1437" s="37">
        <v>30</v>
      </c>
      <c r="L1437" s="37"/>
      <c r="M1437" s="37"/>
      <c r="N1437" s="37"/>
      <c r="O1437" s="37"/>
      <c r="P1437" s="37"/>
      <c r="Q1437" s="37"/>
      <c r="R1437" s="37"/>
      <c r="S1437" s="37"/>
      <c r="T1437" s="37"/>
      <c r="U1437" s="37"/>
      <c r="V1437" s="37"/>
      <c r="W1437" s="37">
        <v>30</v>
      </c>
      <c r="X1437" s="37"/>
      <c r="Y1437" s="57">
        <v>39</v>
      </c>
      <c r="Z1437" s="38">
        <f t="shared" si="91"/>
        <v>1214.46</v>
      </c>
      <c r="AA1437" s="37"/>
      <c r="AB1437" s="32" t="s">
        <v>84</v>
      </c>
      <c r="AC1437" s="37" t="s">
        <v>142</v>
      </c>
      <c r="AD1437" s="36" t="s">
        <v>120</v>
      </c>
      <c r="AE1437" s="37"/>
      <c r="AF1437" s="35" t="s">
        <v>1535</v>
      </c>
      <c r="AG1437" s="35" t="s">
        <v>1492</v>
      </c>
      <c r="AH1437" s="58" t="s">
        <v>1495</v>
      </c>
      <c r="AI1437" s="36" t="s">
        <v>1536</v>
      </c>
    </row>
    <row r="1438" spans="1:35" s="43" customFormat="1" ht="42.75" customHeight="1" x14ac:dyDescent="0.25">
      <c r="A1438" s="41" t="s">
        <v>2036</v>
      </c>
      <c r="B1438" s="54" t="s">
        <v>175</v>
      </c>
      <c r="C1438" s="55" t="s">
        <v>176</v>
      </c>
      <c r="D1438" s="37"/>
      <c r="E1438" s="61" t="s">
        <v>2131</v>
      </c>
      <c r="F1438" s="37"/>
      <c r="G1438" s="56" t="s">
        <v>1617</v>
      </c>
      <c r="H1438" s="56" t="s">
        <v>2000</v>
      </c>
      <c r="I1438" s="36" t="s">
        <v>384</v>
      </c>
      <c r="J1438" s="37"/>
      <c r="K1438" s="37">
        <v>30</v>
      </c>
      <c r="L1438" s="37"/>
      <c r="M1438" s="37"/>
      <c r="N1438" s="37"/>
      <c r="O1438" s="37"/>
      <c r="P1438" s="37"/>
      <c r="Q1438" s="37"/>
      <c r="R1438" s="37"/>
      <c r="S1438" s="37"/>
      <c r="T1438" s="37"/>
      <c r="U1438" s="37"/>
      <c r="V1438" s="37"/>
      <c r="W1438" s="37">
        <v>30</v>
      </c>
      <c r="X1438" s="37"/>
      <c r="Y1438" s="57">
        <v>61.9</v>
      </c>
      <c r="Z1438" s="38">
        <f t="shared" si="91"/>
        <v>1927.566</v>
      </c>
      <c r="AA1438" s="37"/>
      <c r="AB1438" s="32" t="s">
        <v>84</v>
      </c>
      <c r="AC1438" s="37" t="s">
        <v>142</v>
      </c>
      <c r="AD1438" s="36" t="s">
        <v>120</v>
      </c>
      <c r="AE1438" s="37"/>
      <c r="AF1438" s="35" t="s">
        <v>1535</v>
      </c>
      <c r="AG1438" s="35" t="s">
        <v>1492</v>
      </c>
      <c r="AH1438" s="58" t="s">
        <v>1495</v>
      </c>
      <c r="AI1438" s="36" t="s">
        <v>1536</v>
      </c>
    </row>
    <row r="1439" spans="1:35" s="43" customFormat="1" ht="42.75" customHeight="1" x14ac:dyDescent="0.25">
      <c r="A1439" s="41" t="s">
        <v>2036</v>
      </c>
      <c r="B1439" s="54" t="s">
        <v>175</v>
      </c>
      <c r="C1439" s="55" t="s">
        <v>176</v>
      </c>
      <c r="D1439" s="37"/>
      <c r="E1439" s="61" t="s">
        <v>2132</v>
      </c>
      <c r="F1439" s="37"/>
      <c r="G1439" s="56" t="s">
        <v>1617</v>
      </c>
      <c r="H1439" s="56" t="s">
        <v>2000</v>
      </c>
      <c r="I1439" s="36" t="s">
        <v>384</v>
      </c>
      <c r="J1439" s="37"/>
      <c r="K1439" s="37">
        <v>10</v>
      </c>
      <c r="L1439" s="37"/>
      <c r="M1439" s="37"/>
      <c r="N1439" s="37"/>
      <c r="O1439" s="37"/>
      <c r="P1439" s="37"/>
      <c r="Q1439" s="37"/>
      <c r="R1439" s="37"/>
      <c r="S1439" s="37"/>
      <c r="T1439" s="37"/>
      <c r="U1439" s="37"/>
      <c r="V1439" s="37"/>
      <c r="W1439" s="37">
        <v>10</v>
      </c>
      <c r="X1439" s="37"/>
      <c r="Y1439" s="57">
        <v>31.81</v>
      </c>
      <c r="Z1439" s="38">
        <f t="shared" si="91"/>
        <v>330.18779999999998</v>
      </c>
      <c r="AA1439" s="37"/>
      <c r="AB1439" s="32" t="s">
        <v>84</v>
      </c>
      <c r="AC1439" s="37" t="s">
        <v>142</v>
      </c>
      <c r="AD1439" s="36" t="s">
        <v>120</v>
      </c>
      <c r="AE1439" s="37"/>
      <c r="AF1439" s="35" t="s">
        <v>1535</v>
      </c>
      <c r="AG1439" s="35" t="s">
        <v>1492</v>
      </c>
      <c r="AH1439" s="58" t="s">
        <v>1495</v>
      </c>
      <c r="AI1439" s="36" t="s">
        <v>1536</v>
      </c>
    </row>
    <row r="1440" spans="1:35" s="43" customFormat="1" ht="42.75" customHeight="1" x14ac:dyDescent="0.25">
      <c r="A1440" s="41" t="s">
        <v>2036</v>
      </c>
      <c r="B1440" s="54" t="s">
        <v>175</v>
      </c>
      <c r="C1440" s="55" t="s">
        <v>176</v>
      </c>
      <c r="D1440" s="37"/>
      <c r="E1440" s="61" t="s">
        <v>2133</v>
      </c>
      <c r="F1440" s="37"/>
      <c r="G1440" s="56" t="s">
        <v>1617</v>
      </c>
      <c r="H1440" s="56" t="s">
        <v>2000</v>
      </c>
      <c r="I1440" s="36" t="s">
        <v>384</v>
      </c>
      <c r="J1440" s="37"/>
      <c r="K1440" s="37">
        <v>6</v>
      </c>
      <c r="L1440" s="37"/>
      <c r="M1440" s="37"/>
      <c r="N1440" s="37"/>
      <c r="O1440" s="37"/>
      <c r="P1440" s="37"/>
      <c r="Q1440" s="37"/>
      <c r="R1440" s="37"/>
      <c r="S1440" s="37"/>
      <c r="T1440" s="37"/>
      <c r="U1440" s="37"/>
      <c r="V1440" s="37"/>
      <c r="W1440" s="37">
        <v>6</v>
      </c>
      <c r="X1440" s="37"/>
      <c r="Y1440" s="57">
        <v>76.599999999999994</v>
      </c>
      <c r="Z1440" s="38">
        <f t="shared" si="91"/>
        <v>477.06479999999999</v>
      </c>
      <c r="AA1440" s="37"/>
      <c r="AB1440" s="32" t="s">
        <v>84</v>
      </c>
      <c r="AC1440" s="37" t="s">
        <v>142</v>
      </c>
      <c r="AD1440" s="36" t="s">
        <v>120</v>
      </c>
      <c r="AE1440" s="37"/>
      <c r="AF1440" s="35" t="s">
        <v>1535</v>
      </c>
      <c r="AG1440" s="35" t="s">
        <v>1492</v>
      </c>
      <c r="AH1440" s="58" t="s">
        <v>1495</v>
      </c>
      <c r="AI1440" s="36" t="s">
        <v>1536</v>
      </c>
    </row>
    <row r="1441" spans="1:35" s="43" customFormat="1" ht="42.75" customHeight="1" x14ac:dyDescent="0.25">
      <c r="A1441" s="41" t="s">
        <v>2036</v>
      </c>
      <c r="B1441" s="54" t="s">
        <v>175</v>
      </c>
      <c r="C1441" s="55" t="s">
        <v>176</v>
      </c>
      <c r="D1441" s="37"/>
      <c r="E1441" s="61" t="s">
        <v>2134</v>
      </c>
      <c r="F1441" s="37"/>
      <c r="G1441" s="56" t="s">
        <v>1617</v>
      </c>
      <c r="H1441" s="56" t="s">
        <v>2000</v>
      </c>
      <c r="I1441" s="36" t="s">
        <v>384</v>
      </c>
      <c r="J1441" s="37"/>
      <c r="K1441" s="37">
        <v>10</v>
      </c>
      <c r="L1441" s="37"/>
      <c r="M1441" s="37"/>
      <c r="N1441" s="37"/>
      <c r="O1441" s="37"/>
      <c r="P1441" s="37"/>
      <c r="Q1441" s="37"/>
      <c r="R1441" s="37"/>
      <c r="S1441" s="37"/>
      <c r="T1441" s="37"/>
      <c r="U1441" s="37"/>
      <c r="V1441" s="37"/>
      <c r="W1441" s="37">
        <v>10</v>
      </c>
      <c r="X1441" s="37"/>
      <c r="Y1441" s="57">
        <v>65.5</v>
      </c>
      <c r="Z1441" s="38">
        <f t="shared" si="91"/>
        <v>679.89</v>
      </c>
      <c r="AA1441" s="37"/>
      <c r="AB1441" s="32" t="s">
        <v>84</v>
      </c>
      <c r="AC1441" s="37" t="s">
        <v>142</v>
      </c>
      <c r="AD1441" s="36" t="s">
        <v>120</v>
      </c>
      <c r="AE1441" s="37"/>
      <c r="AF1441" s="35" t="s">
        <v>1535</v>
      </c>
      <c r="AG1441" s="35" t="s">
        <v>1492</v>
      </c>
      <c r="AH1441" s="58" t="s">
        <v>1495</v>
      </c>
      <c r="AI1441" s="36" t="s">
        <v>1536</v>
      </c>
    </row>
    <row r="1442" spans="1:35" s="43" customFormat="1" ht="42.75" customHeight="1" x14ac:dyDescent="0.25">
      <c r="A1442" s="41" t="s">
        <v>2036</v>
      </c>
      <c r="B1442" s="54" t="s">
        <v>175</v>
      </c>
      <c r="C1442" s="55" t="s">
        <v>176</v>
      </c>
      <c r="D1442" s="37"/>
      <c r="E1442" s="61" t="s">
        <v>2135</v>
      </c>
      <c r="F1442" s="37"/>
      <c r="G1442" s="56" t="s">
        <v>1617</v>
      </c>
      <c r="H1442" s="56" t="s">
        <v>2000</v>
      </c>
      <c r="I1442" s="36" t="s">
        <v>384</v>
      </c>
      <c r="J1442" s="37"/>
      <c r="K1442" s="37">
        <v>2</v>
      </c>
      <c r="L1442" s="37"/>
      <c r="M1442" s="37"/>
      <c r="N1442" s="37"/>
      <c r="O1442" s="37"/>
      <c r="P1442" s="37"/>
      <c r="Q1442" s="37"/>
      <c r="R1442" s="37"/>
      <c r="S1442" s="37"/>
      <c r="T1442" s="37"/>
      <c r="U1442" s="37"/>
      <c r="V1442" s="37"/>
      <c r="W1442" s="37">
        <v>2</v>
      </c>
      <c r="X1442" s="37"/>
      <c r="Y1442" s="57">
        <v>64</v>
      </c>
      <c r="Z1442" s="38">
        <f t="shared" si="91"/>
        <v>132.864</v>
      </c>
      <c r="AA1442" s="37"/>
      <c r="AB1442" s="32" t="s">
        <v>84</v>
      </c>
      <c r="AC1442" s="37" t="s">
        <v>142</v>
      </c>
      <c r="AD1442" s="36" t="s">
        <v>120</v>
      </c>
      <c r="AE1442" s="37"/>
      <c r="AF1442" s="35" t="s">
        <v>1535</v>
      </c>
      <c r="AG1442" s="35" t="s">
        <v>1492</v>
      </c>
      <c r="AH1442" s="58" t="s">
        <v>1495</v>
      </c>
      <c r="AI1442" s="36" t="s">
        <v>1536</v>
      </c>
    </row>
    <row r="1443" spans="1:35" s="43" customFormat="1" ht="42.75" customHeight="1" x14ac:dyDescent="0.25">
      <c r="A1443" s="41" t="s">
        <v>2036</v>
      </c>
      <c r="B1443" s="54" t="s">
        <v>175</v>
      </c>
      <c r="C1443" s="55" t="s">
        <v>176</v>
      </c>
      <c r="D1443" s="37"/>
      <c r="E1443" s="61" t="s">
        <v>2136</v>
      </c>
      <c r="F1443" s="37"/>
      <c r="G1443" s="56" t="s">
        <v>1617</v>
      </c>
      <c r="H1443" s="56" t="s">
        <v>2000</v>
      </c>
      <c r="I1443" s="36" t="s">
        <v>384</v>
      </c>
      <c r="J1443" s="37"/>
      <c r="K1443" s="37">
        <v>2</v>
      </c>
      <c r="L1443" s="37"/>
      <c r="M1443" s="37"/>
      <c r="N1443" s="37"/>
      <c r="O1443" s="37"/>
      <c r="P1443" s="37"/>
      <c r="Q1443" s="37"/>
      <c r="R1443" s="37"/>
      <c r="S1443" s="37"/>
      <c r="T1443" s="37"/>
      <c r="U1443" s="37"/>
      <c r="V1443" s="37"/>
      <c r="W1443" s="37">
        <v>2</v>
      </c>
      <c r="X1443" s="37"/>
      <c r="Y1443" s="57">
        <v>212</v>
      </c>
      <c r="Z1443" s="38">
        <f t="shared" si="91"/>
        <v>440.11200000000002</v>
      </c>
      <c r="AA1443" s="37"/>
      <c r="AB1443" s="32" t="s">
        <v>84</v>
      </c>
      <c r="AC1443" s="37" t="s">
        <v>142</v>
      </c>
      <c r="AD1443" s="36" t="s">
        <v>120</v>
      </c>
      <c r="AE1443" s="37"/>
      <c r="AF1443" s="35" t="s">
        <v>1535</v>
      </c>
      <c r="AG1443" s="35" t="s">
        <v>1492</v>
      </c>
      <c r="AH1443" s="58" t="s">
        <v>1495</v>
      </c>
      <c r="AI1443" s="36" t="s">
        <v>1536</v>
      </c>
    </row>
    <row r="1444" spans="1:35" s="43" customFormat="1" ht="42.75" customHeight="1" x14ac:dyDescent="0.25">
      <c r="A1444" s="41" t="s">
        <v>2036</v>
      </c>
      <c r="B1444" s="54" t="s">
        <v>175</v>
      </c>
      <c r="C1444" s="55" t="s">
        <v>176</v>
      </c>
      <c r="D1444" s="37"/>
      <c r="E1444" s="61" t="s">
        <v>2137</v>
      </c>
      <c r="F1444" s="37"/>
      <c r="G1444" s="56" t="s">
        <v>1617</v>
      </c>
      <c r="H1444" s="56" t="s">
        <v>2000</v>
      </c>
      <c r="I1444" s="36" t="s">
        <v>384</v>
      </c>
      <c r="J1444" s="37"/>
      <c r="K1444" s="37">
        <v>100</v>
      </c>
      <c r="L1444" s="37"/>
      <c r="M1444" s="37"/>
      <c r="N1444" s="37"/>
      <c r="O1444" s="37"/>
      <c r="P1444" s="37"/>
      <c r="Q1444" s="37"/>
      <c r="R1444" s="37"/>
      <c r="S1444" s="37"/>
      <c r="T1444" s="37"/>
      <c r="U1444" s="37"/>
      <c r="V1444" s="37"/>
      <c r="W1444" s="37">
        <v>100</v>
      </c>
      <c r="X1444" s="37"/>
      <c r="Y1444" s="57">
        <v>60.832999999999998</v>
      </c>
      <c r="Z1444" s="38">
        <f t="shared" ref="Z1444:Z1507" si="92">(Y1444*W1444)*1.038</f>
        <v>6314.4654</v>
      </c>
      <c r="AA1444" s="37"/>
      <c r="AB1444" s="32" t="s">
        <v>84</v>
      </c>
      <c r="AC1444" s="37" t="s">
        <v>142</v>
      </c>
      <c r="AD1444" s="36" t="s">
        <v>120</v>
      </c>
      <c r="AE1444" s="37"/>
      <c r="AF1444" s="35" t="s">
        <v>1535</v>
      </c>
      <c r="AG1444" s="35" t="s">
        <v>1492</v>
      </c>
      <c r="AH1444" s="58" t="s">
        <v>1495</v>
      </c>
      <c r="AI1444" s="36" t="s">
        <v>1536</v>
      </c>
    </row>
    <row r="1445" spans="1:35" s="43" customFormat="1" ht="42.75" customHeight="1" x14ac:dyDescent="0.25">
      <c r="A1445" s="41" t="s">
        <v>2036</v>
      </c>
      <c r="B1445" s="54" t="s">
        <v>175</v>
      </c>
      <c r="C1445" s="55" t="s">
        <v>176</v>
      </c>
      <c r="D1445" s="37"/>
      <c r="E1445" s="61" t="s">
        <v>2138</v>
      </c>
      <c r="F1445" s="37"/>
      <c r="G1445" s="56" t="s">
        <v>1617</v>
      </c>
      <c r="H1445" s="56" t="s">
        <v>2016</v>
      </c>
      <c r="I1445" s="36" t="s">
        <v>384</v>
      </c>
      <c r="J1445" s="37"/>
      <c r="K1445" s="37">
        <v>5</v>
      </c>
      <c r="L1445" s="37"/>
      <c r="M1445" s="37"/>
      <c r="N1445" s="37"/>
      <c r="O1445" s="37"/>
      <c r="P1445" s="37"/>
      <c r="Q1445" s="37"/>
      <c r="R1445" s="37"/>
      <c r="S1445" s="37"/>
      <c r="T1445" s="37"/>
      <c r="U1445" s="37"/>
      <c r="V1445" s="37"/>
      <c r="W1445" s="37">
        <v>5</v>
      </c>
      <c r="X1445" s="37"/>
      <c r="Y1445" s="57">
        <v>111.43300000000001</v>
      </c>
      <c r="Z1445" s="38">
        <f t="shared" si="92"/>
        <v>578.3372700000001</v>
      </c>
      <c r="AA1445" s="37"/>
      <c r="AB1445" s="32" t="s">
        <v>84</v>
      </c>
      <c r="AC1445" s="37" t="s">
        <v>142</v>
      </c>
      <c r="AD1445" s="36" t="s">
        <v>120</v>
      </c>
      <c r="AE1445" s="37"/>
      <c r="AF1445" s="35" t="s">
        <v>1535</v>
      </c>
      <c r="AG1445" s="35" t="s">
        <v>1492</v>
      </c>
      <c r="AH1445" s="58" t="s">
        <v>1495</v>
      </c>
      <c r="AI1445" s="36" t="s">
        <v>1536</v>
      </c>
    </row>
    <row r="1446" spans="1:35" s="43" customFormat="1" ht="42.75" customHeight="1" x14ac:dyDescent="0.25">
      <c r="A1446" s="41" t="s">
        <v>2036</v>
      </c>
      <c r="B1446" s="54" t="s">
        <v>175</v>
      </c>
      <c r="C1446" s="55" t="s">
        <v>176</v>
      </c>
      <c r="D1446" s="37"/>
      <c r="E1446" s="61" t="s">
        <v>2139</v>
      </c>
      <c r="F1446" s="37"/>
      <c r="G1446" s="56" t="s">
        <v>1617</v>
      </c>
      <c r="H1446" s="56" t="s">
        <v>1618</v>
      </c>
      <c r="I1446" s="36" t="s">
        <v>384</v>
      </c>
      <c r="J1446" s="37"/>
      <c r="K1446" s="37">
        <v>10</v>
      </c>
      <c r="L1446" s="37"/>
      <c r="M1446" s="37"/>
      <c r="N1446" s="37"/>
      <c r="O1446" s="37"/>
      <c r="P1446" s="37"/>
      <c r="Q1446" s="37"/>
      <c r="R1446" s="37"/>
      <c r="S1446" s="37"/>
      <c r="T1446" s="37"/>
      <c r="U1446" s="37"/>
      <c r="V1446" s="37"/>
      <c r="W1446" s="37">
        <v>10</v>
      </c>
      <c r="X1446" s="37"/>
      <c r="Y1446" s="57">
        <v>22.51</v>
      </c>
      <c r="Z1446" s="38">
        <f t="shared" si="92"/>
        <v>233.65380000000002</v>
      </c>
      <c r="AA1446" s="37"/>
      <c r="AB1446" s="32" t="s">
        <v>84</v>
      </c>
      <c r="AC1446" s="37" t="s">
        <v>142</v>
      </c>
      <c r="AD1446" s="36" t="s">
        <v>120</v>
      </c>
      <c r="AE1446" s="37"/>
      <c r="AF1446" s="35" t="s">
        <v>1535</v>
      </c>
      <c r="AG1446" s="35" t="s">
        <v>1492</v>
      </c>
      <c r="AH1446" s="58" t="s">
        <v>1495</v>
      </c>
      <c r="AI1446" s="36" t="s">
        <v>1536</v>
      </c>
    </row>
    <row r="1447" spans="1:35" s="43" customFormat="1" ht="42.75" customHeight="1" x14ac:dyDescent="0.25">
      <c r="A1447" s="41" t="s">
        <v>2036</v>
      </c>
      <c r="B1447" s="54" t="s">
        <v>175</v>
      </c>
      <c r="C1447" s="55" t="s">
        <v>176</v>
      </c>
      <c r="D1447" s="37"/>
      <c r="E1447" s="61" t="s">
        <v>2140</v>
      </c>
      <c r="F1447" s="37"/>
      <c r="G1447" s="56" t="s">
        <v>1617</v>
      </c>
      <c r="H1447" s="56" t="s">
        <v>2000</v>
      </c>
      <c r="I1447" s="36" t="s">
        <v>384</v>
      </c>
      <c r="J1447" s="37"/>
      <c r="K1447" s="37">
        <v>40</v>
      </c>
      <c r="L1447" s="37"/>
      <c r="M1447" s="37"/>
      <c r="N1447" s="37"/>
      <c r="O1447" s="37"/>
      <c r="P1447" s="37"/>
      <c r="Q1447" s="37"/>
      <c r="R1447" s="37"/>
      <c r="S1447" s="37"/>
      <c r="T1447" s="37"/>
      <c r="U1447" s="37"/>
      <c r="V1447" s="37"/>
      <c r="W1447" s="37">
        <v>40</v>
      </c>
      <c r="X1447" s="37"/>
      <c r="Y1447" s="57">
        <v>92.332999999999998</v>
      </c>
      <c r="Z1447" s="38">
        <f t="shared" si="92"/>
        <v>3833.6661599999998</v>
      </c>
      <c r="AA1447" s="37"/>
      <c r="AB1447" s="32" t="s">
        <v>84</v>
      </c>
      <c r="AC1447" s="37" t="s">
        <v>142</v>
      </c>
      <c r="AD1447" s="36" t="s">
        <v>120</v>
      </c>
      <c r="AE1447" s="37"/>
      <c r="AF1447" s="35" t="s">
        <v>1535</v>
      </c>
      <c r="AG1447" s="35" t="s">
        <v>1492</v>
      </c>
      <c r="AH1447" s="58" t="s">
        <v>1495</v>
      </c>
      <c r="AI1447" s="36" t="s">
        <v>1536</v>
      </c>
    </row>
    <row r="1448" spans="1:35" s="43" customFormat="1" ht="42.75" customHeight="1" x14ac:dyDescent="0.25">
      <c r="A1448" s="41" t="s">
        <v>2036</v>
      </c>
      <c r="B1448" s="54" t="s">
        <v>175</v>
      </c>
      <c r="C1448" s="55" t="s">
        <v>176</v>
      </c>
      <c r="D1448" s="37"/>
      <c r="E1448" s="61" t="s">
        <v>2141</v>
      </c>
      <c r="F1448" s="37"/>
      <c r="G1448" s="56" t="s">
        <v>1617</v>
      </c>
      <c r="H1448" s="56" t="s">
        <v>2000</v>
      </c>
      <c r="I1448" s="36" t="s">
        <v>384</v>
      </c>
      <c r="J1448" s="37"/>
      <c r="K1448" s="37">
        <v>12</v>
      </c>
      <c r="L1448" s="37"/>
      <c r="M1448" s="37"/>
      <c r="N1448" s="37"/>
      <c r="O1448" s="37"/>
      <c r="P1448" s="37"/>
      <c r="Q1448" s="37"/>
      <c r="R1448" s="37"/>
      <c r="S1448" s="37"/>
      <c r="T1448" s="37"/>
      <c r="U1448" s="37"/>
      <c r="V1448" s="37"/>
      <c r="W1448" s="37">
        <v>12</v>
      </c>
      <c r="X1448" s="37"/>
      <c r="Y1448" s="57">
        <v>144.46700000000001</v>
      </c>
      <c r="Z1448" s="38">
        <f t="shared" si="92"/>
        <v>1799.4809520000003</v>
      </c>
      <c r="AA1448" s="37"/>
      <c r="AB1448" s="32" t="s">
        <v>84</v>
      </c>
      <c r="AC1448" s="37" t="s">
        <v>142</v>
      </c>
      <c r="AD1448" s="36" t="s">
        <v>120</v>
      </c>
      <c r="AE1448" s="37"/>
      <c r="AF1448" s="35" t="s">
        <v>1535</v>
      </c>
      <c r="AG1448" s="35" t="s">
        <v>1492</v>
      </c>
      <c r="AH1448" s="58" t="s">
        <v>1495</v>
      </c>
      <c r="AI1448" s="36" t="s">
        <v>1536</v>
      </c>
    </row>
    <row r="1449" spans="1:35" s="43" customFormat="1" ht="42.75" customHeight="1" x14ac:dyDescent="0.25">
      <c r="A1449" s="41" t="s">
        <v>2036</v>
      </c>
      <c r="B1449" s="54" t="s">
        <v>175</v>
      </c>
      <c r="C1449" s="55" t="s">
        <v>176</v>
      </c>
      <c r="D1449" s="37"/>
      <c r="E1449" s="61" t="s">
        <v>2142</v>
      </c>
      <c r="F1449" s="37"/>
      <c r="G1449" s="56" t="s">
        <v>1617</v>
      </c>
      <c r="H1449" s="56" t="s">
        <v>2000</v>
      </c>
      <c r="I1449" s="36" t="s">
        <v>384</v>
      </c>
      <c r="J1449" s="37"/>
      <c r="K1449" s="37">
        <v>6</v>
      </c>
      <c r="L1449" s="37"/>
      <c r="M1449" s="37"/>
      <c r="N1449" s="37"/>
      <c r="O1449" s="37"/>
      <c r="P1449" s="37"/>
      <c r="Q1449" s="37"/>
      <c r="R1449" s="37"/>
      <c r="S1449" s="37"/>
      <c r="T1449" s="37"/>
      <c r="U1449" s="37"/>
      <c r="V1449" s="37"/>
      <c r="W1449" s="37">
        <v>6</v>
      </c>
      <c r="X1449" s="37"/>
      <c r="Y1449" s="57">
        <v>38.633000000000003</v>
      </c>
      <c r="Z1449" s="38">
        <f t="shared" si="92"/>
        <v>240.606324</v>
      </c>
      <c r="AA1449" s="37"/>
      <c r="AB1449" s="32" t="s">
        <v>84</v>
      </c>
      <c r="AC1449" s="37" t="s">
        <v>142</v>
      </c>
      <c r="AD1449" s="36" t="s">
        <v>120</v>
      </c>
      <c r="AE1449" s="37"/>
      <c r="AF1449" s="35" t="s">
        <v>1535</v>
      </c>
      <c r="AG1449" s="35" t="s">
        <v>1492</v>
      </c>
      <c r="AH1449" s="58" t="s">
        <v>1495</v>
      </c>
      <c r="AI1449" s="36" t="s">
        <v>1536</v>
      </c>
    </row>
    <row r="1450" spans="1:35" s="43" customFormat="1" ht="42.75" customHeight="1" x14ac:dyDescent="0.25">
      <c r="A1450" s="41" t="s">
        <v>2036</v>
      </c>
      <c r="B1450" s="54" t="s">
        <v>175</v>
      </c>
      <c r="C1450" s="55" t="s">
        <v>176</v>
      </c>
      <c r="D1450" s="37"/>
      <c r="E1450" s="61" t="s">
        <v>2143</v>
      </c>
      <c r="F1450" s="37"/>
      <c r="G1450" s="56" t="s">
        <v>1617</v>
      </c>
      <c r="H1450" s="56" t="s">
        <v>2000</v>
      </c>
      <c r="I1450" s="36" t="s">
        <v>384</v>
      </c>
      <c r="J1450" s="37"/>
      <c r="K1450" s="37">
        <v>2</v>
      </c>
      <c r="L1450" s="37"/>
      <c r="M1450" s="37"/>
      <c r="N1450" s="37"/>
      <c r="O1450" s="37"/>
      <c r="P1450" s="37"/>
      <c r="Q1450" s="37"/>
      <c r="R1450" s="37"/>
      <c r="S1450" s="37"/>
      <c r="T1450" s="37"/>
      <c r="U1450" s="37"/>
      <c r="V1450" s="37"/>
      <c r="W1450" s="37">
        <v>2</v>
      </c>
      <c r="X1450" s="37"/>
      <c r="Y1450" s="57">
        <v>384.63299999999998</v>
      </c>
      <c r="Z1450" s="38">
        <f t="shared" si="92"/>
        <v>798.498108</v>
      </c>
      <c r="AA1450" s="37"/>
      <c r="AB1450" s="32" t="s">
        <v>84</v>
      </c>
      <c r="AC1450" s="37" t="s">
        <v>142</v>
      </c>
      <c r="AD1450" s="36" t="s">
        <v>120</v>
      </c>
      <c r="AE1450" s="37"/>
      <c r="AF1450" s="35" t="s">
        <v>1535</v>
      </c>
      <c r="AG1450" s="35" t="s">
        <v>1492</v>
      </c>
      <c r="AH1450" s="58" t="s">
        <v>1495</v>
      </c>
      <c r="AI1450" s="36" t="s">
        <v>1536</v>
      </c>
    </row>
    <row r="1451" spans="1:35" s="43" customFormat="1" ht="42.75" customHeight="1" x14ac:dyDescent="0.25">
      <c r="A1451" s="41" t="s">
        <v>2036</v>
      </c>
      <c r="B1451" s="54" t="s">
        <v>175</v>
      </c>
      <c r="C1451" s="55" t="s">
        <v>176</v>
      </c>
      <c r="D1451" s="37"/>
      <c r="E1451" s="61" t="s">
        <v>2144</v>
      </c>
      <c r="F1451" s="37"/>
      <c r="G1451" s="56" t="s">
        <v>1617</v>
      </c>
      <c r="H1451" s="56" t="s">
        <v>2000</v>
      </c>
      <c r="I1451" s="36" t="s">
        <v>384</v>
      </c>
      <c r="J1451" s="37"/>
      <c r="K1451" s="37">
        <v>15</v>
      </c>
      <c r="L1451" s="37"/>
      <c r="M1451" s="37"/>
      <c r="N1451" s="37"/>
      <c r="O1451" s="37"/>
      <c r="P1451" s="37"/>
      <c r="Q1451" s="37"/>
      <c r="R1451" s="37"/>
      <c r="S1451" s="37"/>
      <c r="T1451" s="37"/>
      <c r="U1451" s="37"/>
      <c r="V1451" s="37"/>
      <c r="W1451" s="37">
        <v>15</v>
      </c>
      <c r="X1451" s="37"/>
      <c r="Y1451" s="57">
        <v>163.36699999999999</v>
      </c>
      <c r="Z1451" s="38">
        <f t="shared" si="92"/>
        <v>2543.6241899999995</v>
      </c>
      <c r="AA1451" s="37"/>
      <c r="AB1451" s="32" t="s">
        <v>84</v>
      </c>
      <c r="AC1451" s="37" t="s">
        <v>142</v>
      </c>
      <c r="AD1451" s="36" t="s">
        <v>120</v>
      </c>
      <c r="AE1451" s="37"/>
      <c r="AF1451" s="35" t="s">
        <v>1535</v>
      </c>
      <c r="AG1451" s="35" t="s">
        <v>1492</v>
      </c>
      <c r="AH1451" s="58" t="s">
        <v>1495</v>
      </c>
      <c r="AI1451" s="36" t="s">
        <v>1536</v>
      </c>
    </row>
    <row r="1452" spans="1:35" s="43" customFormat="1" ht="42.75" customHeight="1" x14ac:dyDescent="0.25">
      <c r="A1452" s="41" t="s">
        <v>2036</v>
      </c>
      <c r="B1452" s="54" t="s">
        <v>175</v>
      </c>
      <c r="C1452" s="55" t="s">
        <v>176</v>
      </c>
      <c r="D1452" s="37"/>
      <c r="E1452" s="61" t="s">
        <v>2145</v>
      </c>
      <c r="F1452" s="37"/>
      <c r="G1452" s="56" t="s">
        <v>1617</v>
      </c>
      <c r="H1452" s="56" t="s">
        <v>2000</v>
      </c>
      <c r="I1452" s="36" t="s">
        <v>384</v>
      </c>
      <c r="J1452" s="37"/>
      <c r="K1452" s="37">
        <v>15</v>
      </c>
      <c r="L1452" s="37"/>
      <c r="M1452" s="37"/>
      <c r="N1452" s="37"/>
      <c r="O1452" s="37"/>
      <c r="P1452" s="37"/>
      <c r="Q1452" s="37"/>
      <c r="R1452" s="37"/>
      <c r="S1452" s="37"/>
      <c r="T1452" s="37"/>
      <c r="U1452" s="37"/>
      <c r="V1452" s="37"/>
      <c r="W1452" s="37">
        <v>15</v>
      </c>
      <c r="X1452" s="37"/>
      <c r="Y1452" s="57">
        <v>302.267</v>
      </c>
      <c r="Z1452" s="38">
        <f t="shared" si="92"/>
        <v>4706.2971900000002</v>
      </c>
      <c r="AA1452" s="37"/>
      <c r="AB1452" s="32" t="s">
        <v>84</v>
      </c>
      <c r="AC1452" s="37" t="s">
        <v>142</v>
      </c>
      <c r="AD1452" s="36" t="s">
        <v>120</v>
      </c>
      <c r="AE1452" s="37"/>
      <c r="AF1452" s="35" t="s">
        <v>1535</v>
      </c>
      <c r="AG1452" s="35" t="s">
        <v>1492</v>
      </c>
      <c r="AH1452" s="58" t="s">
        <v>1495</v>
      </c>
      <c r="AI1452" s="36" t="s">
        <v>1536</v>
      </c>
    </row>
    <row r="1453" spans="1:35" s="43" customFormat="1" ht="42.75" customHeight="1" x14ac:dyDescent="0.25">
      <c r="A1453" s="41" t="s">
        <v>2036</v>
      </c>
      <c r="B1453" s="54" t="s">
        <v>175</v>
      </c>
      <c r="C1453" s="55" t="s">
        <v>176</v>
      </c>
      <c r="D1453" s="37"/>
      <c r="E1453" s="61" t="s">
        <v>2146</v>
      </c>
      <c r="F1453" s="37"/>
      <c r="G1453" s="56" t="s">
        <v>1617</v>
      </c>
      <c r="H1453" s="56" t="s">
        <v>2000</v>
      </c>
      <c r="I1453" s="36" t="s">
        <v>384</v>
      </c>
      <c r="J1453" s="37"/>
      <c r="K1453" s="37">
        <v>5</v>
      </c>
      <c r="L1453" s="37"/>
      <c r="M1453" s="37"/>
      <c r="N1453" s="37"/>
      <c r="O1453" s="37"/>
      <c r="P1453" s="37"/>
      <c r="Q1453" s="37"/>
      <c r="R1453" s="37"/>
      <c r="S1453" s="37"/>
      <c r="T1453" s="37"/>
      <c r="U1453" s="37"/>
      <c r="V1453" s="37"/>
      <c r="W1453" s="37">
        <v>5</v>
      </c>
      <c r="X1453" s="37"/>
      <c r="Y1453" s="57">
        <v>319.33300000000003</v>
      </c>
      <c r="Z1453" s="38">
        <f t="shared" si="92"/>
        <v>1657.3382700000002</v>
      </c>
      <c r="AA1453" s="37"/>
      <c r="AB1453" s="32" t="s">
        <v>84</v>
      </c>
      <c r="AC1453" s="37" t="s">
        <v>142</v>
      </c>
      <c r="AD1453" s="36" t="s">
        <v>120</v>
      </c>
      <c r="AE1453" s="37"/>
      <c r="AF1453" s="35" t="s">
        <v>1535</v>
      </c>
      <c r="AG1453" s="35" t="s">
        <v>1492</v>
      </c>
      <c r="AH1453" s="58" t="s">
        <v>1495</v>
      </c>
      <c r="AI1453" s="36" t="s">
        <v>1536</v>
      </c>
    </row>
    <row r="1454" spans="1:35" s="43" customFormat="1" ht="42.75" customHeight="1" x14ac:dyDescent="0.25">
      <c r="A1454" s="41" t="s">
        <v>2036</v>
      </c>
      <c r="B1454" s="54" t="s">
        <v>175</v>
      </c>
      <c r="C1454" s="55" t="s">
        <v>176</v>
      </c>
      <c r="D1454" s="37"/>
      <c r="E1454" s="61" t="s">
        <v>2147</v>
      </c>
      <c r="F1454" s="37"/>
      <c r="G1454" s="56" t="s">
        <v>1617</v>
      </c>
      <c r="H1454" s="56" t="s">
        <v>2000</v>
      </c>
      <c r="I1454" s="36" t="s">
        <v>384</v>
      </c>
      <c r="J1454" s="37"/>
      <c r="K1454" s="37">
        <v>15</v>
      </c>
      <c r="L1454" s="37"/>
      <c r="M1454" s="37"/>
      <c r="N1454" s="37"/>
      <c r="O1454" s="37"/>
      <c r="P1454" s="37"/>
      <c r="Q1454" s="37"/>
      <c r="R1454" s="37"/>
      <c r="S1454" s="37"/>
      <c r="T1454" s="37"/>
      <c r="U1454" s="37"/>
      <c r="V1454" s="37"/>
      <c r="W1454" s="37">
        <v>15</v>
      </c>
      <c r="X1454" s="37"/>
      <c r="Y1454" s="57">
        <v>176.267</v>
      </c>
      <c r="Z1454" s="38">
        <f t="shared" si="92"/>
        <v>2744.4771900000001</v>
      </c>
      <c r="AA1454" s="37"/>
      <c r="AB1454" s="32" t="s">
        <v>84</v>
      </c>
      <c r="AC1454" s="37" t="s">
        <v>142</v>
      </c>
      <c r="AD1454" s="36" t="s">
        <v>120</v>
      </c>
      <c r="AE1454" s="37"/>
      <c r="AF1454" s="35" t="s">
        <v>1535</v>
      </c>
      <c r="AG1454" s="35" t="s">
        <v>1492</v>
      </c>
      <c r="AH1454" s="58" t="s">
        <v>1495</v>
      </c>
      <c r="AI1454" s="36" t="s">
        <v>1536</v>
      </c>
    </row>
    <row r="1455" spans="1:35" s="43" customFormat="1" ht="42.75" customHeight="1" x14ac:dyDescent="0.25">
      <c r="A1455" s="41" t="s">
        <v>2036</v>
      </c>
      <c r="B1455" s="54" t="s">
        <v>175</v>
      </c>
      <c r="C1455" s="55" t="s">
        <v>176</v>
      </c>
      <c r="D1455" s="37"/>
      <c r="E1455" s="61" t="s">
        <v>2148</v>
      </c>
      <c r="F1455" s="37"/>
      <c r="G1455" s="56" t="s">
        <v>1617</v>
      </c>
      <c r="H1455" s="56" t="s">
        <v>2000</v>
      </c>
      <c r="I1455" s="36" t="s">
        <v>384</v>
      </c>
      <c r="J1455" s="37"/>
      <c r="K1455" s="37">
        <v>15</v>
      </c>
      <c r="L1455" s="37"/>
      <c r="M1455" s="37"/>
      <c r="N1455" s="37"/>
      <c r="O1455" s="37"/>
      <c r="P1455" s="37"/>
      <c r="Q1455" s="37"/>
      <c r="R1455" s="37"/>
      <c r="S1455" s="37"/>
      <c r="T1455" s="37"/>
      <c r="U1455" s="37"/>
      <c r="V1455" s="37"/>
      <c r="W1455" s="37">
        <v>15</v>
      </c>
      <c r="X1455" s="37"/>
      <c r="Y1455" s="57">
        <v>184.93299999999999</v>
      </c>
      <c r="Z1455" s="38">
        <f t="shared" si="92"/>
        <v>2879.40681</v>
      </c>
      <c r="AA1455" s="37"/>
      <c r="AB1455" s="32" t="s">
        <v>84</v>
      </c>
      <c r="AC1455" s="37" t="s">
        <v>142</v>
      </c>
      <c r="AD1455" s="36" t="s">
        <v>120</v>
      </c>
      <c r="AE1455" s="37"/>
      <c r="AF1455" s="35" t="s">
        <v>1535</v>
      </c>
      <c r="AG1455" s="35" t="s">
        <v>1492</v>
      </c>
      <c r="AH1455" s="58" t="s">
        <v>1495</v>
      </c>
      <c r="AI1455" s="36" t="s">
        <v>1536</v>
      </c>
    </row>
    <row r="1456" spans="1:35" s="43" customFormat="1" ht="42.75" customHeight="1" x14ac:dyDescent="0.25">
      <c r="A1456" s="41" t="s">
        <v>2036</v>
      </c>
      <c r="B1456" s="54" t="s">
        <v>175</v>
      </c>
      <c r="C1456" s="55" t="s">
        <v>176</v>
      </c>
      <c r="D1456" s="37"/>
      <c r="E1456" s="61" t="s">
        <v>2149</v>
      </c>
      <c r="F1456" s="37"/>
      <c r="G1456" s="56" t="s">
        <v>1617</v>
      </c>
      <c r="H1456" s="56" t="s">
        <v>2000</v>
      </c>
      <c r="I1456" s="36" t="s">
        <v>384</v>
      </c>
      <c r="J1456" s="37"/>
      <c r="K1456" s="37">
        <v>3</v>
      </c>
      <c r="L1456" s="37"/>
      <c r="M1456" s="37"/>
      <c r="N1456" s="37"/>
      <c r="O1456" s="37"/>
      <c r="P1456" s="37"/>
      <c r="Q1456" s="37"/>
      <c r="R1456" s="37"/>
      <c r="S1456" s="37"/>
      <c r="T1456" s="37"/>
      <c r="U1456" s="37"/>
      <c r="V1456" s="37"/>
      <c r="W1456" s="37">
        <v>3</v>
      </c>
      <c r="X1456" s="37"/>
      <c r="Y1456" s="57">
        <v>131.767</v>
      </c>
      <c r="Z1456" s="38">
        <f t="shared" si="92"/>
        <v>410.32243799999998</v>
      </c>
      <c r="AA1456" s="37"/>
      <c r="AB1456" s="32" t="s">
        <v>84</v>
      </c>
      <c r="AC1456" s="37" t="s">
        <v>142</v>
      </c>
      <c r="AD1456" s="36" t="s">
        <v>120</v>
      </c>
      <c r="AE1456" s="37"/>
      <c r="AF1456" s="35" t="s">
        <v>1535</v>
      </c>
      <c r="AG1456" s="35" t="s">
        <v>1492</v>
      </c>
      <c r="AH1456" s="58" t="s">
        <v>1495</v>
      </c>
      <c r="AI1456" s="36" t="s">
        <v>1536</v>
      </c>
    </row>
    <row r="1457" spans="1:35" s="43" customFormat="1" ht="42.75" customHeight="1" x14ac:dyDescent="0.25">
      <c r="A1457" s="41" t="s">
        <v>2036</v>
      </c>
      <c r="B1457" s="54" t="s">
        <v>175</v>
      </c>
      <c r="C1457" s="55" t="s">
        <v>176</v>
      </c>
      <c r="D1457" s="37"/>
      <c r="E1457" s="61" t="s">
        <v>2150</v>
      </c>
      <c r="F1457" s="37"/>
      <c r="G1457" s="56" t="s">
        <v>1617</v>
      </c>
      <c r="H1457" s="56" t="s">
        <v>2000</v>
      </c>
      <c r="I1457" s="36" t="s">
        <v>384</v>
      </c>
      <c r="J1457" s="37"/>
      <c r="K1457" s="37">
        <v>1</v>
      </c>
      <c r="L1457" s="37"/>
      <c r="M1457" s="37"/>
      <c r="N1457" s="37"/>
      <c r="O1457" s="37"/>
      <c r="P1457" s="37"/>
      <c r="Q1457" s="37"/>
      <c r="R1457" s="37"/>
      <c r="S1457" s="37"/>
      <c r="T1457" s="37"/>
      <c r="U1457" s="37"/>
      <c r="V1457" s="37"/>
      <c r="W1457" s="37">
        <v>1</v>
      </c>
      <c r="X1457" s="37"/>
      <c r="Y1457" s="57">
        <v>428.137</v>
      </c>
      <c r="Z1457" s="38">
        <f t="shared" si="92"/>
        <v>444.406206</v>
      </c>
      <c r="AA1457" s="37"/>
      <c r="AB1457" s="32" t="s">
        <v>84</v>
      </c>
      <c r="AC1457" s="37" t="s">
        <v>142</v>
      </c>
      <c r="AD1457" s="36" t="s">
        <v>120</v>
      </c>
      <c r="AE1457" s="37"/>
      <c r="AF1457" s="35" t="s">
        <v>1535</v>
      </c>
      <c r="AG1457" s="35" t="s">
        <v>1492</v>
      </c>
      <c r="AH1457" s="58" t="s">
        <v>1495</v>
      </c>
      <c r="AI1457" s="36" t="s">
        <v>1536</v>
      </c>
    </row>
    <row r="1458" spans="1:35" s="43" customFormat="1" ht="42.75" customHeight="1" x14ac:dyDescent="0.25">
      <c r="A1458" s="41" t="s">
        <v>2036</v>
      </c>
      <c r="B1458" s="54" t="s">
        <v>175</v>
      </c>
      <c r="C1458" s="55" t="s">
        <v>176</v>
      </c>
      <c r="D1458" s="37"/>
      <c r="E1458" s="61" t="s">
        <v>2151</v>
      </c>
      <c r="F1458" s="37"/>
      <c r="G1458" s="56" t="s">
        <v>1617</v>
      </c>
      <c r="H1458" s="56" t="s">
        <v>2000</v>
      </c>
      <c r="I1458" s="36" t="s">
        <v>384</v>
      </c>
      <c r="J1458" s="37"/>
      <c r="K1458" s="37">
        <v>3</v>
      </c>
      <c r="L1458" s="37"/>
      <c r="M1458" s="37"/>
      <c r="N1458" s="37"/>
      <c r="O1458" s="37"/>
      <c r="P1458" s="37"/>
      <c r="Q1458" s="37"/>
      <c r="R1458" s="37"/>
      <c r="S1458" s="37"/>
      <c r="T1458" s="37"/>
      <c r="U1458" s="37"/>
      <c r="V1458" s="37"/>
      <c r="W1458" s="37">
        <v>3</v>
      </c>
      <c r="X1458" s="37"/>
      <c r="Y1458" s="57">
        <v>104.04</v>
      </c>
      <c r="Z1458" s="38">
        <f t="shared" si="92"/>
        <v>323.98056000000003</v>
      </c>
      <c r="AA1458" s="37"/>
      <c r="AB1458" s="32" t="s">
        <v>84</v>
      </c>
      <c r="AC1458" s="37" t="s">
        <v>142</v>
      </c>
      <c r="AD1458" s="36" t="s">
        <v>120</v>
      </c>
      <c r="AE1458" s="37"/>
      <c r="AF1458" s="35" t="s">
        <v>1535</v>
      </c>
      <c r="AG1458" s="35" t="s">
        <v>1492</v>
      </c>
      <c r="AH1458" s="58" t="s">
        <v>1495</v>
      </c>
      <c r="AI1458" s="36" t="s">
        <v>1536</v>
      </c>
    </row>
    <row r="1459" spans="1:35" s="43" customFormat="1" ht="42.75" customHeight="1" x14ac:dyDescent="0.25">
      <c r="A1459" s="41" t="s">
        <v>2036</v>
      </c>
      <c r="B1459" s="54" t="s">
        <v>175</v>
      </c>
      <c r="C1459" s="55" t="s">
        <v>176</v>
      </c>
      <c r="D1459" s="37"/>
      <c r="E1459" s="61" t="s">
        <v>2152</v>
      </c>
      <c r="F1459" s="37"/>
      <c r="G1459" s="56" t="s">
        <v>1617</v>
      </c>
      <c r="H1459" s="56" t="s">
        <v>2000</v>
      </c>
      <c r="I1459" s="36" t="s">
        <v>384</v>
      </c>
      <c r="J1459" s="37"/>
      <c r="K1459" s="37">
        <v>5</v>
      </c>
      <c r="L1459" s="37"/>
      <c r="M1459" s="37"/>
      <c r="N1459" s="37"/>
      <c r="O1459" s="37"/>
      <c r="P1459" s="37"/>
      <c r="Q1459" s="37"/>
      <c r="R1459" s="37"/>
      <c r="S1459" s="37"/>
      <c r="T1459" s="37"/>
      <c r="U1459" s="37"/>
      <c r="V1459" s="37"/>
      <c r="W1459" s="37">
        <v>5</v>
      </c>
      <c r="X1459" s="37"/>
      <c r="Y1459" s="57">
        <v>398.56700000000001</v>
      </c>
      <c r="Z1459" s="38">
        <f t="shared" si="92"/>
        <v>2068.5627300000001</v>
      </c>
      <c r="AA1459" s="37"/>
      <c r="AB1459" s="32" t="s">
        <v>84</v>
      </c>
      <c r="AC1459" s="37" t="s">
        <v>142</v>
      </c>
      <c r="AD1459" s="36" t="s">
        <v>120</v>
      </c>
      <c r="AE1459" s="37"/>
      <c r="AF1459" s="35" t="s">
        <v>1535</v>
      </c>
      <c r="AG1459" s="35" t="s">
        <v>1492</v>
      </c>
      <c r="AH1459" s="58" t="s">
        <v>1495</v>
      </c>
      <c r="AI1459" s="36" t="s">
        <v>1536</v>
      </c>
    </row>
    <row r="1460" spans="1:35" s="43" customFormat="1" ht="42.75" customHeight="1" x14ac:dyDescent="0.25">
      <c r="A1460" s="41" t="s">
        <v>2036</v>
      </c>
      <c r="B1460" s="54" t="s">
        <v>175</v>
      </c>
      <c r="C1460" s="55" t="s">
        <v>176</v>
      </c>
      <c r="D1460" s="37"/>
      <c r="E1460" s="61" t="s">
        <v>2153</v>
      </c>
      <c r="F1460" s="37"/>
      <c r="G1460" s="56" t="s">
        <v>1617</v>
      </c>
      <c r="H1460" s="56" t="s">
        <v>1618</v>
      </c>
      <c r="I1460" s="36" t="s">
        <v>384</v>
      </c>
      <c r="J1460" s="37"/>
      <c r="K1460" s="37">
        <v>2</v>
      </c>
      <c r="L1460" s="37"/>
      <c r="M1460" s="37"/>
      <c r="N1460" s="37"/>
      <c r="O1460" s="37"/>
      <c r="P1460" s="37"/>
      <c r="Q1460" s="37"/>
      <c r="R1460" s="37"/>
      <c r="S1460" s="37"/>
      <c r="T1460" s="37"/>
      <c r="U1460" s="37"/>
      <c r="V1460" s="37"/>
      <c r="W1460" s="37">
        <v>2</v>
      </c>
      <c r="X1460" s="37"/>
      <c r="Y1460" s="57">
        <v>121.767</v>
      </c>
      <c r="Z1460" s="38">
        <f t="shared" si="92"/>
        <v>252.78829200000001</v>
      </c>
      <c r="AA1460" s="37"/>
      <c r="AB1460" s="32" t="s">
        <v>84</v>
      </c>
      <c r="AC1460" s="37" t="s">
        <v>142</v>
      </c>
      <c r="AD1460" s="36" t="s">
        <v>120</v>
      </c>
      <c r="AE1460" s="37"/>
      <c r="AF1460" s="35" t="s">
        <v>1535</v>
      </c>
      <c r="AG1460" s="35" t="s">
        <v>1492</v>
      </c>
      <c r="AH1460" s="58" t="s">
        <v>1495</v>
      </c>
      <c r="AI1460" s="36" t="s">
        <v>1536</v>
      </c>
    </row>
    <row r="1461" spans="1:35" s="43" customFormat="1" ht="42.75" customHeight="1" x14ac:dyDescent="0.25">
      <c r="A1461" s="41" t="s">
        <v>2036</v>
      </c>
      <c r="B1461" s="54" t="s">
        <v>175</v>
      </c>
      <c r="C1461" s="55" t="s">
        <v>176</v>
      </c>
      <c r="D1461" s="37"/>
      <c r="E1461" s="61" t="s">
        <v>2154</v>
      </c>
      <c r="F1461" s="37"/>
      <c r="G1461" s="56" t="s">
        <v>1617</v>
      </c>
      <c r="H1461" s="56" t="s">
        <v>2000</v>
      </c>
      <c r="I1461" s="36" t="s">
        <v>384</v>
      </c>
      <c r="J1461" s="37"/>
      <c r="K1461" s="37">
        <v>20</v>
      </c>
      <c r="L1461" s="37"/>
      <c r="M1461" s="37"/>
      <c r="N1461" s="37"/>
      <c r="O1461" s="37"/>
      <c r="P1461" s="37"/>
      <c r="Q1461" s="37"/>
      <c r="R1461" s="37"/>
      <c r="S1461" s="37"/>
      <c r="T1461" s="37"/>
      <c r="U1461" s="37"/>
      <c r="V1461" s="37"/>
      <c r="W1461" s="37">
        <v>20</v>
      </c>
      <c r="X1461" s="37"/>
      <c r="Y1461" s="57">
        <v>139</v>
      </c>
      <c r="Z1461" s="38">
        <f t="shared" si="92"/>
        <v>2885.64</v>
      </c>
      <c r="AA1461" s="37"/>
      <c r="AB1461" s="32" t="s">
        <v>84</v>
      </c>
      <c r="AC1461" s="37" t="s">
        <v>142</v>
      </c>
      <c r="AD1461" s="36" t="s">
        <v>120</v>
      </c>
      <c r="AE1461" s="37"/>
      <c r="AF1461" s="35" t="s">
        <v>1535</v>
      </c>
      <c r="AG1461" s="35" t="s">
        <v>1492</v>
      </c>
      <c r="AH1461" s="58" t="s">
        <v>1495</v>
      </c>
      <c r="AI1461" s="36" t="s">
        <v>1536</v>
      </c>
    </row>
    <row r="1462" spans="1:35" s="43" customFormat="1" ht="42.75" customHeight="1" x14ac:dyDescent="0.25">
      <c r="A1462" s="41" t="s">
        <v>2036</v>
      </c>
      <c r="B1462" s="54" t="s">
        <v>175</v>
      </c>
      <c r="C1462" s="55" t="s">
        <v>176</v>
      </c>
      <c r="D1462" s="37"/>
      <c r="E1462" s="61" t="s">
        <v>2155</v>
      </c>
      <c r="F1462" s="37"/>
      <c r="G1462" s="56" t="s">
        <v>1617</v>
      </c>
      <c r="H1462" s="56" t="s">
        <v>2000</v>
      </c>
      <c r="I1462" s="36" t="s">
        <v>384</v>
      </c>
      <c r="J1462" s="37"/>
      <c r="K1462" s="37">
        <v>5</v>
      </c>
      <c r="L1462" s="37"/>
      <c r="M1462" s="37"/>
      <c r="N1462" s="37"/>
      <c r="O1462" s="37"/>
      <c r="P1462" s="37"/>
      <c r="Q1462" s="37"/>
      <c r="R1462" s="37"/>
      <c r="S1462" s="37"/>
      <c r="T1462" s="37"/>
      <c r="U1462" s="37"/>
      <c r="V1462" s="37"/>
      <c r="W1462" s="37">
        <v>5</v>
      </c>
      <c r="X1462" s="37"/>
      <c r="Y1462" s="57">
        <v>146.21299999999999</v>
      </c>
      <c r="Z1462" s="38">
        <f t="shared" si="92"/>
        <v>758.84546999999998</v>
      </c>
      <c r="AA1462" s="37"/>
      <c r="AB1462" s="32" t="s">
        <v>84</v>
      </c>
      <c r="AC1462" s="37" t="s">
        <v>142</v>
      </c>
      <c r="AD1462" s="36" t="s">
        <v>120</v>
      </c>
      <c r="AE1462" s="37"/>
      <c r="AF1462" s="35" t="s">
        <v>1535</v>
      </c>
      <c r="AG1462" s="35" t="s">
        <v>1492</v>
      </c>
      <c r="AH1462" s="58" t="s">
        <v>1495</v>
      </c>
      <c r="AI1462" s="36" t="s">
        <v>1536</v>
      </c>
    </row>
    <row r="1463" spans="1:35" s="43" customFormat="1" ht="42.75" customHeight="1" x14ac:dyDescent="0.25">
      <c r="A1463" s="41" t="s">
        <v>2036</v>
      </c>
      <c r="B1463" s="54" t="s">
        <v>175</v>
      </c>
      <c r="C1463" s="55" t="s">
        <v>176</v>
      </c>
      <c r="D1463" s="37"/>
      <c r="E1463" s="61" t="s">
        <v>2156</v>
      </c>
      <c r="F1463" s="37"/>
      <c r="G1463" s="56" t="s">
        <v>1617</v>
      </c>
      <c r="H1463" s="56" t="s">
        <v>1618</v>
      </c>
      <c r="I1463" s="36" t="s">
        <v>384</v>
      </c>
      <c r="J1463" s="37"/>
      <c r="K1463" s="37">
        <v>5</v>
      </c>
      <c r="L1463" s="37"/>
      <c r="M1463" s="37"/>
      <c r="N1463" s="37"/>
      <c r="O1463" s="37"/>
      <c r="P1463" s="37"/>
      <c r="Q1463" s="37"/>
      <c r="R1463" s="37"/>
      <c r="S1463" s="37"/>
      <c r="T1463" s="37"/>
      <c r="U1463" s="37"/>
      <c r="V1463" s="37"/>
      <c r="W1463" s="37">
        <v>5</v>
      </c>
      <c r="X1463" s="37"/>
      <c r="Y1463" s="57">
        <v>119.6</v>
      </c>
      <c r="Z1463" s="38">
        <f t="shared" si="92"/>
        <v>620.72400000000005</v>
      </c>
      <c r="AA1463" s="37"/>
      <c r="AB1463" s="32" t="s">
        <v>84</v>
      </c>
      <c r="AC1463" s="37" t="s">
        <v>142</v>
      </c>
      <c r="AD1463" s="36" t="s">
        <v>120</v>
      </c>
      <c r="AE1463" s="37"/>
      <c r="AF1463" s="35" t="s">
        <v>1535</v>
      </c>
      <c r="AG1463" s="35" t="s">
        <v>1492</v>
      </c>
      <c r="AH1463" s="58" t="s">
        <v>1495</v>
      </c>
      <c r="AI1463" s="36" t="s">
        <v>1536</v>
      </c>
    </row>
    <row r="1464" spans="1:35" s="43" customFormat="1" ht="42.75" customHeight="1" x14ac:dyDescent="0.25">
      <c r="A1464" s="41" t="s">
        <v>2036</v>
      </c>
      <c r="B1464" s="54" t="s">
        <v>175</v>
      </c>
      <c r="C1464" s="55" t="s">
        <v>176</v>
      </c>
      <c r="D1464" s="37"/>
      <c r="E1464" s="61" t="s">
        <v>2157</v>
      </c>
      <c r="F1464" s="37"/>
      <c r="G1464" s="56" t="s">
        <v>1617</v>
      </c>
      <c r="H1464" s="56" t="s">
        <v>2000</v>
      </c>
      <c r="I1464" s="36" t="s">
        <v>384</v>
      </c>
      <c r="J1464" s="37"/>
      <c r="K1464" s="37">
        <v>2</v>
      </c>
      <c r="L1464" s="37"/>
      <c r="M1464" s="37"/>
      <c r="N1464" s="37"/>
      <c r="O1464" s="37"/>
      <c r="P1464" s="37"/>
      <c r="Q1464" s="37"/>
      <c r="R1464" s="37"/>
      <c r="S1464" s="37"/>
      <c r="T1464" s="37"/>
      <c r="U1464" s="37"/>
      <c r="V1464" s="37"/>
      <c r="W1464" s="37">
        <v>2</v>
      </c>
      <c r="X1464" s="37"/>
      <c r="Y1464" s="57">
        <v>66.666700000000006</v>
      </c>
      <c r="Z1464" s="38">
        <f t="shared" si="92"/>
        <v>138.40006920000002</v>
      </c>
      <c r="AA1464" s="37"/>
      <c r="AB1464" s="32" t="s">
        <v>84</v>
      </c>
      <c r="AC1464" s="37" t="s">
        <v>142</v>
      </c>
      <c r="AD1464" s="36" t="s">
        <v>120</v>
      </c>
      <c r="AE1464" s="37"/>
      <c r="AF1464" s="35" t="s">
        <v>1535</v>
      </c>
      <c r="AG1464" s="35" t="s">
        <v>1492</v>
      </c>
      <c r="AH1464" s="58" t="s">
        <v>1495</v>
      </c>
      <c r="AI1464" s="36" t="s">
        <v>1536</v>
      </c>
    </row>
    <row r="1465" spans="1:35" s="43" customFormat="1" ht="42.75" customHeight="1" x14ac:dyDescent="0.25">
      <c r="A1465" s="41" t="s">
        <v>2036</v>
      </c>
      <c r="B1465" s="54" t="s">
        <v>175</v>
      </c>
      <c r="C1465" s="55" t="s">
        <v>176</v>
      </c>
      <c r="D1465" s="37"/>
      <c r="E1465" s="61" t="s">
        <v>2158</v>
      </c>
      <c r="F1465" s="37"/>
      <c r="G1465" s="56" t="s">
        <v>1617</v>
      </c>
      <c r="H1465" s="56" t="s">
        <v>2000</v>
      </c>
      <c r="I1465" s="36" t="s">
        <v>384</v>
      </c>
      <c r="J1465" s="37"/>
      <c r="K1465" s="37">
        <v>20</v>
      </c>
      <c r="L1465" s="37"/>
      <c r="M1465" s="37"/>
      <c r="N1465" s="37"/>
      <c r="O1465" s="37"/>
      <c r="P1465" s="37"/>
      <c r="Q1465" s="37"/>
      <c r="R1465" s="37"/>
      <c r="S1465" s="37"/>
      <c r="T1465" s="37"/>
      <c r="U1465" s="37"/>
      <c r="V1465" s="37"/>
      <c r="W1465" s="37">
        <v>20</v>
      </c>
      <c r="X1465" s="37"/>
      <c r="Y1465" s="57">
        <v>155.333</v>
      </c>
      <c r="Z1465" s="38">
        <f t="shared" si="92"/>
        <v>3224.71308</v>
      </c>
      <c r="AA1465" s="37"/>
      <c r="AB1465" s="32" t="s">
        <v>84</v>
      </c>
      <c r="AC1465" s="37" t="s">
        <v>142</v>
      </c>
      <c r="AD1465" s="36" t="s">
        <v>120</v>
      </c>
      <c r="AE1465" s="37"/>
      <c r="AF1465" s="35" t="s">
        <v>1535</v>
      </c>
      <c r="AG1465" s="35" t="s">
        <v>1492</v>
      </c>
      <c r="AH1465" s="58" t="s">
        <v>1495</v>
      </c>
      <c r="AI1465" s="36" t="s">
        <v>1536</v>
      </c>
    </row>
    <row r="1466" spans="1:35" s="43" customFormat="1" ht="42.75" customHeight="1" x14ac:dyDescent="0.25">
      <c r="A1466" s="41" t="s">
        <v>2036</v>
      </c>
      <c r="B1466" s="54" t="s">
        <v>175</v>
      </c>
      <c r="C1466" s="55" t="s">
        <v>176</v>
      </c>
      <c r="D1466" s="37"/>
      <c r="E1466" s="61" t="s">
        <v>2159</v>
      </c>
      <c r="F1466" s="37"/>
      <c r="G1466" s="56" t="s">
        <v>1617</v>
      </c>
      <c r="H1466" s="56" t="s">
        <v>2000</v>
      </c>
      <c r="I1466" s="36" t="s">
        <v>384</v>
      </c>
      <c r="J1466" s="37"/>
      <c r="K1466" s="37">
        <v>3</v>
      </c>
      <c r="L1466" s="37"/>
      <c r="M1466" s="37"/>
      <c r="N1466" s="37"/>
      <c r="O1466" s="37"/>
      <c r="P1466" s="37"/>
      <c r="Q1466" s="37"/>
      <c r="R1466" s="37"/>
      <c r="S1466" s="37"/>
      <c r="T1466" s="37"/>
      <c r="U1466" s="37"/>
      <c r="V1466" s="37"/>
      <c r="W1466" s="37">
        <v>3</v>
      </c>
      <c r="X1466" s="37"/>
      <c r="Y1466" s="57">
        <v>223.46700000000001</v>
      </c>
      <c r="Z1466" s="38">
        <f t="shared" si="92"/>
        <v>695.87623800000006</v>
      </c>
      <c r="AA1466" s="37"/>
      <c r="AB1466" s="32" t="s">
        <v>84</v>
      </c>
      <c r="AC1466" s="37" t="s">
        <v>142</v>
      </c>
      <c r="AD1466" s="36" t="s">
        <v>120</v>
      </c>
      <c r="AE1466" s="37"/>
      <c r="AF1466" s="35" t="s">
        <v>1535</v>
      </c>
      <c r="AG1466" s="35" t="s">
        <v>1492</v>
      </c>
      <c r="AH1466" s="58" t="s">
        <v>1495</v>
      </c>
      <c r="AI1466" s="36" t="s">
        <v>1536</v>
      </c>
    </row>
    <row r="1467" spans="1:35" s="43" customFormat="1" ht="42.75" customHeight="1" x14ac:dyDescent="0.25">
      <c r="A1467" s="41" t="s">
        <v>2036</v>
      </c>
      <c r="B1467" s="54" t="s">
        <v>175</v>
      </c>
      <c r="C1467" s="55" t="s">
        <v>176</v>
      </c>
      <c r="D1467" s="37"/>
      <c r="E1467" s="61" t="s">
        <v>2160</v>
      </c>
      <c r="F1467" s="37"/>
      <c r="G1467" s="56" t="s">
        <v>1617</v>
      </c>
      <c r="H1467" s="56" t="s">
        <v>2000</v>
      </c>
      <c r="I1467" s="36" t="s">
        <v>384</v>
      </c>
      <c r="J1467" s="37"/>
      <c r="K1467" s="37">
        <v>3</v>
      </c>
      <c r="L1467" s="37"/>
      <c r="M1467" s="37"/>
      <c r="N1467" s="37"/>
      <c r="O1467" s="37"/>
      <c r="P1467" s="37"/>
      <c r="Q1467" s="37"/>
      <c r="R1467" s="37"/>
      <c r="S1467" s="37"/>
      <c r="T1467" s="37"/>
      <c r="U1467" s="37"/>
      <c r="V1467" s="37"/>
      <c r="W1467" s="37">
        <v>3</v>
      </c>
      <c r="X1467" s="37"/>
      <c r="Y1467" s="57">
        <v>53.58</v>
      </c>
      <c r="Z1467" s="38">
        <f t="shared" si="92"/>
        <v>166.84812000000002</v>
      </c>
      <c r="AA1467" s="37"/>
      <c r="AB1467" s="32" t="s">
        <v>84</v>
      </c>
      <c r="AC1467" s="37" t="s">
        <v>142</v>
      </c>
      <c r="AD1467" s="36" t="s">
        <v>120</v>
      </c>
      <c r="AE1467" s="37"/>
      <c r="AF1467" s="35" t="s">
        <v>1535</v>
      </c>
      <c r="AG1467" s="35" t="s">
        <v>1492</v>
      </c>
      <c r="AH1467" s="58" t="s">
        <v>1495</v>
      </c>
      <c r="AI1467" s="36" t="s">
        <v>1536</v>
      </c>
    </row>
    <row r="1468" spans="1:35" s="43" customFormat="1" ht="42.75" customHeight="1" x14ac:dyDescent="0.25">
      <c r="A1468" s="41" t="s">
        <v>2036</v>
      </c>
      <c r="B1468" s="54" t="s">
        <v>175</v>
      </c>
      <c r="C1468" s="55" t="s">
        <v>176</v>
      </c>
      <c r="D1468" s="37"/>
      <c r="E1468" s="61" t="s">
        <v>2161</v>
      </c>
      <c r="F1468" s="37"/>
      <c r="G1468" s="56" t="s">
        <v>1617</v>
      </c>
      <c r="H1468" s="56" t="s">
        <v>2000</v>
      </c>
      <c r="I1468" s="36" t="s">
        <v>384</v>
      </c>
      <c r="J1468" s="37"/>
      <c r="K1468" s="37">
        <v>10</v>
      </c>
      <c r="L1468" s="37"/>
      <c r="M1468" s="37"/>
      <c r="N1468" s="37"/>
      <c r="O1468" s="37"/>
      <c r="P1468" s="37"/>
      <c r="Q1468" s="37"/>
      <c r="R1468" s="37"/>
      <c r="S1468" s="37"/>
      <c r="T1468" s="37"/>
      <c r="U1468" s="37"/>
      <c r="V1468" s="37"/>
      <c r="W1468" s="37">
        <v>10</v>
      </c>
      <c r="X1468" s="37"/>
      <c r="Y1468" s="57">
        <v>32.953299999999999</v>
      </c>
      <c r="Z1468" s="38">
        <f t="shared" si="92"/>
        <v>342.05525400000005</v>
      </c>
      <c r="AA1468" s="37"/>
      <c r="AB1468" s="32" t="s">
        <v>84</v>
      </c>
      <c r="AC1468" s="37" t="s">
        <v>142</v>
      </c>
      <c r="AD1468" s="36" t="s">
        <v>120</v>
      </c>
      <c r="AE1468" s="37"/>
      <c r="AF1468" s="35" t="s">
        <v>1535</v>
      </c>
      <c r="AG1468" s="35" t="s">
        <v>1492</v>
      </c>
      <c r="AH1468" s="58" t="s">
        <v>1495</v>
      </c>
      <c r="AI1468" s="36" t="s">
        <v>1536</v>
      </c>
    </row>
    <row r="1469" spans="1:35" s="43" customFormat="1" ht="42.75" customHeight="1" x14ac:dyDescent="0.25">
      <c r="A1469" s="41" t="s">
        <v>2036</v>
      </c>
      <c r="B1469" s="54" t="s">
        <v>175</v>
      </c>
      <c r="C1469" s="55" t="s">
        <v>176</v>
      </c>
      <c r="D1469" s="37"/>
      <c r="E1469" s="61" t="s">
        <v>2162</v>
      </c>
      <c r="F1469" s="37"/>
      <c r="G1469" s="56" t="s">
        <v>1617</v>
      </c>
      <c r="H1469" s="56" t="s">
        <v>2016</v>
      </c>
      <c r="I1469" s="36" t="s">
        <v>384</v>
      </c>
      <c r="J1469" s="37"/>
      <c r="K1469" s="37">
        <v>5</v>
      </c>
      <c r="L1469" s="37"/>
      <c r="M1469" s="37"/>
      <c r="N1469" s="37"/>
      <c r="O1469" s="37"/>
      <c r="P1469" s="37"/>
      <c r="Q1469" s="37"/>
      <c r="R1469" s="37"/>
      <c r="S1469" s="37"/>
      <c r="T1469" s="37"/>
      <c r="U1469" s="37"/>
      <c r="V1469" s="37"/>
      <c r="W1469" s="37">
        <v>5</v>
      </c>
      <c r="X1469" s="37"/>
      <c r="Y1469" s="57">
        <v>51.93</v>
      </c>
      <c r="Z1469" s="38">
        <f t="shared" si="92"/>
        <v>269.51669999999996</v>
      </c>
      <c r="AA1469" s="37"/>
      <c r="AB1469" s="32" t="s">
        <v>84</v>
      </c>
      <c r="AC1469" s="37" t="s">
        <v>142</v>
      </c>
      <c r="AD1469" s="36" t="s">
        <v>120</v>
      </c>
      <c r="AE1469" s="37"/>
      <c r="AF1469" s="35" t="s">
        <v>1535</v>
      </c>
      <c r="AG1469" s="35" t="s">
        <v>1492</v>
      </c>
      <c r="AH1469" s="58" t="s">
        <v>1495</v>
      </c>
      <c r="AI1469" s="36" t="s">
        <v>1536</v>
      </c>
    </row>
    <row r="1470" spans="1:35" s="43" customFormat="1" ht="42.75" customHeight="1" x14ac:dyDescent="0.25">
      <c r="A1470" s="41" t="s">
        <v>2036</v>
      </c>
      <c r="B1470" s="54" t="s">
        <v>175</v>
      </c>
      <c r="C1470" s="55" t="s">
        <v>176</v>
      </c>
      <c r="D1470" s="37"/>
      <c r="E1470" s="61" t="s">
        <v>2163</v>
      </c>
      <c r="F1470" s="37"/>
      <c r="G1470" s="56" t="s">
        <v>1617</v>
      </c>
      <c r="H1470" s="56" t="s">
        <v>2000</v>
      </c>
      <c r="I1470" s="36" t="s">
        <v>384</v>
      </c>
      <c r="J1470" s="37"/>
      <c r="K1470" s="37">
        <v>10</v>
      </c>
      <c r="L1470" s="37"/>
      <c r="M1470" s="37"/>
      <c r="N1470" s="37"/>
      <c r="O1470" s="37"/>
      <c r="P1470" s="37"/>
      <c r="Q1470" s="37"/>
      <c r="R1470" s="37"/>
      <c r="S1470" s="37"/>
      <c r="T1470" s="37"/>
      <c r="U1470" s="37"/>
      <c r="V1470" s="37"/>
      <c r="W1470" s="37">
        <v>10</v>
      </c>
      <c r="X1470" s="37"/>
      <c r="Y1470" s="57">
        <v>208.2</v>
      </c>
      <c r="Z1470" s="38">
        <f t="shared" si="92"/>
        <v>2161.116</v>
      </c>
      <c r="AA1470" s="37"/>
      <c r="AB1470" s="32" t="s">
        <v>84</v>
      </c>
      <c r="AC1470" s="37" t="s">
        <v>142</v>
      </c>
      <c r="AD1470" s="36" t="s">
        <v>120</v>
      </c>
      <c r="AE1470" s="37"/>
      <c r="AF1470" s="35" t="s">
        <v>1535</v>
      </c>
      <c r="AG1470" s="35" t="s">
        <v>1492</v>
      </c>
      <c r="AH1470" s="58" t="s">
        <v>1495</v>
      </c>
      <c r="AI1470" s="36" t="s">
        <v>1536</v>
      </c>
    </row>
    <row r="1471" spans="1:35" s="43" customFormat="1" ht="42.75" customHeight="1" x14ac:dyDescent="0.25">
      <c r="A1471" s="41" t="s">
        <v>2036</v>
      </c>
      <c r="B1471" s="54" t="s">
        <v>175</v>
      </c>
      <c r="C1471" s="55" t="s">
        <v>176</v>
      </c>
      <c r="D1471" s="37"/>
      <c r="E1471" s="61" t="s">
        <v>2164</v>
      </c>
      <c r="F1471" s="37"/>
      <c r="G1471" s="56" t="s">
        <v>1617</v>
      </c>
      <c r="H1471" s="56" t="s">
        <v>2000</v>
      </c>
      <c r="I1471" s="36" t="s">
        <v>384</v>
      </c>
      <c r="J1471" s="37"/>
      <c r="K1471" s="37">
        <v>50</v>
      </c>
      <c r="L1471" s="37"/>
      <c r="M1471" s="37"/>
      <c r="N1471" s="37"/>
      <c r="O1471" s="37"/>
      <c r="P1471" s="37"/>
      <c r="Q1471" s="37"/>
      <c r="R1471" s="37"/>
      <c r="S1471" s="37"/>
      <c r="T1471" s="37"/>
      <c r="U1471" s="37"/>
      <c r="V1471" s="37"/>
      <c r="W1471" s="37">
        <v>50</v>
      </c>
      <c r="X1471" s="37"/>
      <c r="Y1471" s="57">
        <v>4.92</v>
      </c>
      <c r="Z1471" s="38">
        <f t="shared" si="92"/>
        <v>255.34800000000001</v>
      </c>
      <c r="AA1471" s="37"/>
      <c r="AB1471" s="32" t="s">
        <v>84</v>
      </c>
      <c r="AC1471" s="37" t="s">
        <v>142</v>
      </c>
      <c r="AD1471" s="36" t="s">
        <v>120</v>
      </c>
      <c r="AE1471" s="37"/>
      <c r="AF1471" s="35" t="s">
        <v>1535</v>
      </c>
      <c r="AG1471" s="35" t="s">
        <v>1492</v>
      </c>
      <c r="AH1471" s="58" t="s">
        <v>1495</v>
      </c>
      <c r="AI1471" s="36" t="s">
        <v>1536</v>
      </c>
    </row>
    <row r="1472" spans="1:35" s="43" customFormat="1" ht="42.75" customHeight="1" x14ac:dyDescent="0.25">
      <c r="A1472" s="41" t="s">
        <v>2036</v>
      </c>
      <c r="B1472" s="54" t="s">
        <v>175</v>
      </c>
      <c r="C1472" s="55" t="s">
        <v>176</v>
      </c>
      <c r="D1472" s="37"/>
      <c r="E1472" s="61" t="s">
        <v>2165</v>
      </c>
      <c r="F1472" s="37"/>
      <c r="G1472" s="56" t="s">
        <v>1617</v>
      </c>
      <c r="H1472" s="56" t="s">
        <v>2000</v>
      </c>
      <c r="I1472" s="36" t="s">
        <v>384</v>
      </c>
      <c r="J1472" s="37"/>
      <c r="K1472" s="37">
        <v>3</v>
      </c>
      <c r="L1472" s="37"/>
      <c r="M1472" s="37"/>
      <c r="N1472" s="37"/>
      <c r="O1472" s="37"/>
      <c r="P1472" s="37"/>
      <c r="Q1472" s="37"/>
      <c r="R1472" s="37"/>
      <c r="S1472" s="37"/>
      <c r="T1472" s="37"/>
      <c r="U1472" s="37"/>
      <c r="V1472" s="37"/>
      <c r="W1472" s="37">
        <v>3</v>
      </c>
      <c r="X1472" s="37"/>
      <c r="Y1472" s="57">
        <v>79.459999999999994</v>
      </c>
      <c r="Z1472" s="38">
        <f t="shared" si="92"/>
        <v>247.43844000000001</v>
      </c>
      <c r="AA1472" s="37"/>
      <c r="AB1472" s="32" t="s">
        <v>84</v>
      </c>
      <c r="AC1472" s="37" t="s">
        <v>142</v>
      </c>
      <c r="AD1472" s="36" t="s">
        <v>120</v>
      </c>
      <c r="AE1472" s="37"/>
      <c r="AF1472" s="35" t="s">
        <v>1535</v>
      </c>
      <c r="AG1472" s="35" t="s">
        <v>1492</v>
      </c>
      <c r="AH1472" s="58" t="s">
        <v>1495</v>
      </c>
      <c r="AI1472" s="36" t="s">
        <v>1536</v>
      </c>
    </row>
    <row r="1473" spans="1:35" s="43" customFormat="1" ht="42.75" customHeight="1" x14ac:dyDescent="0.25">
      <c r="A1473" s="41" t="s">
        <v>2036</v>
      </c>
      <c r="B1473" s="54" t="s">
        <v>175</v>
      </c>
      <c r="C1473" s="55" t="s">
        <v>176</v>
      </c>
      <c r="D1473" s="37"/>
      <c r="E1473" s="61" t="s">
        <v>2166</v>
      </c>
      <c r="F1473" s="37"/>
      <c r="G1473" s="56" t="s">
        <v>1617</v>
      </c>
      <c r="H1473" s="56" t="s">
        <v>2000</v>
      </c>
      <c r="I1473" s="36" t="s">
        <v>384</v>
      </c>
      <c r="J1473" s="37"/>
      <c r="K1473" s="37">
        <v>10</v>
      </c>
      <c r="L1473" s="37"/>
      <c r="M1473" s="37"/>
      <c r="N1473" s="37"/>
      <c r="O1473" s="37"/>
      <c r="P1473" s="37"/>
      <c r="Q1473" s="37"/>
      <c r="R1473" s="37"/>
      <c r="S1473" s="37"/>
      <c r="T1473" s="37"/>
      <c r="U1473" s="37"/>
      <c r="V1473" s="37"/>
      <c r="W1473" s="37">
        <v>10</v>
      </c>
      <c r="X1473" s="37"/>
      <c r="Y1473" s="57">
        <v>36.159999999999997</v>
      </c>
      <c r="Z1473" s="38">
        <f t="shared" si="92"/>
        <v>375.3408</v>
      </c>
      <c r="AA1473" s="37"/>
      <c r="AB1473" s="32" t="s">
        <v>84</v>
      </c>
      <c r="AC1473" s="37" t="s">
        <v>142</v>
      </c>
      <c r="AD1473" s="36" t="s">
        <v>120</v>
      </c>
      <c r="AE1473" s="37"/>
      <c r="AF1473" s="35" t="s">
        <v>1535</v>
      </c>
      <c r="AG1473" s="35" t="s">
        <v>1492</v>
      </c>
      <c r="AH1473" s="58" t="s">
        <v>1495</v>
      </c>
      <c r="AI1473" s="36" t="s">
        <v>1536</v>
      </c>
    </row>
    <row r="1474" spans="1:35" s="43" customFormat="1" ht="42.75" customHeight="1" x14ac:dyDescent="0.25">
      <c r="A1474" s="41" t="s">
        <v>2036</v>
      </c>
      <c r="B1474" s="54" t="s">
        <v>175</v>
      </c>
      <c r="C1474" s="55" t="s">
        <v>176</v>
      </c>
      <c r="D1474" s="37"/>
      <c r="E1474" s="61" t="s">
        <v>2167</v>
      </c>
      <c r="F1474" s="37"/>
      <c r="G1474" s="56" t="s">
        <v>1617</v>
      </c>
      <c r="H1474" s="56" t="s">
        <v>2000</v>
      </c>
      <c r="I1474" s="36" t="s">
        <v>384</v>
      </c>
      <c r="J1474" s="37"/>
      <c r="K1474" s="37">
        <v>1</v>
      </c>
      <c r="L1474" s="37"/>
      <c r="M1474" s="37"/>
      <c r="N1474" s="37"/>
      <c r="O1474" s="37"/>
      <c r="P1474" s="37"/>
      <c r="Q1474" s="37"/>
      <c r="R1474" s="37"/>
      <c r="S1474" s="37"/>
      <c r="T1474" s="37"/>
      <c r="U1474" s="37"/>
      <c r="V1474" s="37"/>
      <c r="W1474" s="37">
        <v>1</v>
      </c>
      <c r="X1474" s="37"/>
      <c r="Y1474" s="57">
        <v>713.03300000000002</v>
      </c>
      <c r="Z1474" s="38">
        <f t="shared" si="92"/>
        <v>740.12825400000008</v>
      </c>
      <c r="AA1474" s="37"/>
      <c r="AB1474" s="32" t="s">
        <v>84</v>
      </c>
      <c r="AC1474" s="37" t="s">
        <v>142</v>
      </c>
      <c r="AD1474" s="36" t="s">
        <v>120</v>
      </c>
      <c r="AE1474" s="37"/>
      <c r="AF1474" s="35" t="s">
        <v>1535</v>
      </c>
      <c r="AG1474" s="35" t="s">
        <v>1492</v>
      </c>
      <c r="AH1474" s="58" t="s">
        <v>1495</v>
      </c>
      <c r="AI1474" s="36" t="s">
        <v>1536</v>
      </c>
    </row>
    <row r="1475" spans="1:35" s="43" customFormat="1" ht="42.75" customHeight="1" x14ac:dyDescent="0.25">
      <c r="A1475" s="41" t="s">
        <v>2036</v>
      </c>
      <c r="B1475" s="54" t="s">
        <v>175</v>
      </c>
      <c r="C1475" s="55" t="s">
        <v>176</v>
      </c>
      <c r="D1475" s="37"/>
      <c r="E1475" s="61" t="s">
        <v>2168</v>
      </c>
      <c r="F1475" s="37"/>
      <c r="G1475" s="56" t="s">
        <v>1617</v>
      </c>
      <c r="H1475" s="56" t="s">
        <v>2000</v>
      </c>
      <c r="I1475" s="36" t="s">
        <v>384</v>
      </c>
      <c r="J1475" s="37"/>
      <c r="K1475" s="37">
        <v>20</v>
      </c>
      <c r="L1475" s="37"/>
      <c r="M1475" s="37"/>
      <c r="N1475" s="37"/>
      <c r="O1475" s="37"/>
      <c r="P1475" s="37"/>
      <c r="Q1475" s="37"/>
      <c r="R1475" s="37"/>
      <c r="S1475" s="37"/>
      <c r="T1475" s="37"/>
      <c r="U1475" s="37"/>
      <c r="V1475" s="37"/>
      <c r="W1475" s="37">
        <v>20</v>
      </c>
      <c r="X1475" s="37"/>
      <c r="Y1475" s="57">
        <v>30.84</v>
      </c>
      <c r="Z1475" s="38">
        <f t="shared" si="92"/>
        <v>640.23839999999996</v>
      </c>
      <c r="AA1475" s="37"/>
      <c r="AB1475" s="32" t="s">
        <v>84</v>
      </c>
      <c r="AC1475" s="37" t="s">
        <v>142</v>
      </c>
      <c r="AD1475" s="36" t="s">
        <v>120</v>
      </c>
      <c r="AE1475" s="37"/>
      <c r="AF1475" s="35" t="s">
        <v>1535</v>
      </c>
      <c r="AG1475" s="35" t="s">
        <v>1492</v>
      </c>
      <c r="AH1475" s="58" t="s">
        <v>1495</v>
      </c>
      <c r="AI1475" s="36" t="s">
        <v>1536</v>
      </c>
    </row>
    <row r="1476" spans="1:35" s="43" customFormat="1" ht="42.75" customHeight="1" x14ac:dyDescent="0.25">
      <c r="A1476" s="41" t="s">
        <v>2036</v>
      </c>
      <c r="B1476" s="54" t="s">
        <v>175</v>
      </c>
      <c r="C1476" s="55" t="s">
        <v>176</v>
      </c>
      <c r="D1476" s="37"/>
      <c r="E1476" s="61" t="s">
        <v>2169</v>
      </c>
      <c r="F1476" s="37"/>
      <c r="G1476" s="56" t="s">
        <v>1617</v>
      </c>
      <c r="H1476" s="56" t="s">
        <v>2000</v>
      </c>
      <c r="I1476" s="36" t="s">
        <v>384</v>
      </c>
      <c r="J1476" s="37"/>
      <c r="K1476" s="37">
        <v>5</v>
      </c>
      <c r="L1476" s="37"/>
      <c r="M1476" s="37"/>
      <c r="N1476" s="37"/>
      <c r="O1476" s="37"/>
      <c r="P1476" s="37"/>
      <c r="Q1476" s="37"/>
      <c r="R1476" s="37"/>
      <c r="S1476" s="37"/>
      <c r="T1476" s="37"/>
      <c r="U1476" s="37"/>
      <c r="V1476" s="37"/>
      <c r="W1476" s="37">
        <v>5</v>
      </c>
      <c r="X1476" s="37"/>
      <c r="Y1476" s="57">
        <v>104.667</v>
      </c>
      <c r="Z1476" s="38">
        <f t="shared" si="92"/>
        <v>543.22173000000009</v>
      </c>
      <c r="AA1476" s="37"/>
      <c r="AB1476" s="32" t="s">
        <v>84</v>
      </c>
      <c r="AC1476" s="37" t="s">
        <v>142</v>
      </c>
      <c r="AD1476" s="36" t="s">
        <v>120</v>
      </c>
      <c r="AE1476" s="37"/>
      <c r="AF1476" s="35" t="s">
        <v>1535</v>
      </c>
      <c r="AG1476" s="35" t="s">
        <v>1492</v>
      </c>
      <c r="AH1476" s="58" t="s">
        <v>1495</v>
      </c>
      <c r="AI1476" s="36" t="s">
        <v>1536</v>
      </c>
    </row>
    <row r="1477" spans="1:35" s="43" customFormat="1" ht="42.75" customHeight="1" x14ac:dyDescent="0.25">
      <c r="A1477" s="41" t="s">
        <v>2036</v>
      </c>
      <c r="B1477" s="54" t="s">
        <v>175</v>
      </c>
      <c r="C1477" s="55" t="s">
        <v>176</v>
      </c>
      <c r="D1477" s="37"/>
      <c r="E1477" s="61" t="s">
        <v>2170</v>
      </c>
      <c r="F1477" s="37"/>
      <c r="G1477" s="56" t="s">
        <v>1617</v>
      </c>
      <c r="H1477" s="56" t="s">
        <v>1618</v>
      </c>
      <c r="I1477" s="36" t="s">
        <v>384</v>
      </c>
      <c r="J1477" s="37"/>
      <c r="K1477" s="37">
        <v>15</v>
      </c>
      <c r="L1477" s="37"/>
      <c r="M1477" s="37"/>
      <c r="N1477" s="37"/>
      <c r="O1477" s="37"/>
      <c r="P1477" s="37"/>
      <c r="Q1477" s="37"/>
      <c r="R1477" s="37"/>
      <c r="S1477" s="37"/>
      <c r="T1477" s="37"/>
      <c r="U1477" s="37"/>
      <c r="V1477" s="37"/>
      <c r="W1477" s="37">
        <v>15</v>
      </c>
      <c r="X1477" s="37"/>
      <c r="Y1477" s="57">
        <v>17.600000000000001</v>
      </c>
      <c r="Z1477" s="38">
        <f t="shared" si="92"/>
        <v>274.03199999999998</v>
      </c>
      <c r="AA1477" s="37"/>
      <c r="AB1477" s="32" t="s">
        <v>84</v>
      </c>
      <c r="AC1477" s="37" t="s">
        <v>142</v>
      </c>
      <c r="AD1477" s="36" t="s">
        <v>120</v>
      </c>
      <c r="AE1477" s="37"/>
      <c r="AF1477" s="35" t="s">
        <v>1535</v>
      </c>
      <c r="AG1477" s="35" t="s">
        <v>1492</v>
      </c>
      <c r="AH1477" s="58" t="s">
        <v>1495</v>
      </c>
      <c r="AI1477" s="36" t="s">
        <v>1536</v>
      </c>
    </row>
    <row r="1478" spans="1:35" s="43" customFormat="1" ht="42.75" customHeight="1" x14ac:dyDescent="0.25">
      <c r="A1478" s="41" t="s">
        <v>2036</v>
      </c>
      <c r="B1478" s="54" t="s">
        <v>175</v>
      </c>
      <c r="C1478" s="55" t="s">
        <v>176</v>
      </c>
      <c r="D1478" s="37"/>
      <c r="E1478" s="61" t="s">
        <v>2171</v>
      </c>
      <c r="F1478" s="37"/>
      <c r="G1478" s="56" t="s">
        <v>1617</v>
      </c>
      <c r="H1478" s="56" t="s">
        <v>2000</v>
      </c>
      <c r="I1478" s="36" t="s">
        <v>384</v>
      </c>
      <c r="J1478" s="37"/>
      <c r="K1478" s="37">
        <v>1</v>
      </c>
      <c r="L1478" s="37"/>
      <c r="M1478" s="37"/>
      <c r="N1478" s="37"/>
      <c r="O1478" s="37"/>
      <c r="P1478" s="37"/>
      <c r="Q1478" s="37"/>
      <c r="R1478" s="37"/>
      <c r="S1478" s="37"/>
      <c r="T1478" s="37"/>
      <c r="U1478" s="37"/>
      <c r="V1478" s="37"/>
      <c r="W1478" s="37">
        <v>1</v>
      </c>
      <c r="X1478" s="37"/>
      <c r="Y1478" s="57">
        <v>400.66699999999997</v>
      </c>
      <c r="Z1478" s="38">
        <f t="shared" si="92"/>
        <v>415.89234599999997</v>
      </c>
      <c r="AA1478" s="37"/>
      <c r="AB1478" s="32" t="s">
        <v>84</v>
      </c>
      <c r="AC1478" s="37" t="s">
        <v>142</v>
      </c>
      <c r="AD1478" s="36" t="s">
        <v>120</v>
      </c>
      <c r="AE1478" s="37"/>
      <c r="AF1478" s="35" t="s">
        <v>1535</v>
      </c>
      <c r="AG1478" s="35" t="s">
        <v>1492</v>
      </c>
      <c r="AH1478" s="58" t="s">
        <v>1495</v>
      </c>
      <c r="AI1478" s="36" t="s">
        <v>1536</v>
      </c>
    </row>
    <row r="1479" spans="1:35" s="43" customFormat="1" ht="42.75" customHeight="1" x14ac:dyDescent="0.25">
      <c r="A1479" s="41" t="s">
        <v>2036</v>
      </c>
      <c r="B1479" s="54" t="s">
        <v>175</v>
      </c>
      <c r="C1479" s="55" t="s">
        <v>176</v>
      </c>
      <c r="D1479" s="37"/>
      <c r="E1479" s="61" t="s">
        <v>2172</v>
      </c>
      <c r="F1479" s="37"/>
      <c r="G1479" s="56" t="s">
        <v>1617</v>
      </c>
      <c r="H1479" s="56" t="s">
        <v>2000</v>
      </c>
      <c r="I1479" s="36" t="s">
        <v>384</v>
      </c>
      <c r="J1479" s="37"/>
      <c r="K1479" s="37">
        <v>30</v>
      </c>
      <c r="L1479" s="37"/>
      <c r="M1479" s="37"/>
      <c r="N1479" s="37"/>
      <c r="O1479" s="37"/>
      <c r="P1479" s="37"/>
      <c r="Q1479" s="37"/>
      <c r="R1479" s="37"/>
      <c r="S1479" s="37"/>
      <c r="T1479" s="37"/>
      <c r="U1479" s="37"/>
      <c r="V1479" s="37"/>
      <c r="W1479" s="37">
        <v>30</v>
      </c>
      <c r="X1479" s="37"/>
      <c r="Y1479" s="57">
        <v>7.266</v>
      </c>
      <c r="Z1479" s="38">
        <f t="shared" si="92"/>
        <v>226.26324</v>
      </c>
      <c r="AA1479" s="37"/>
      <c r="AB1479" s="32" t="s">
        <v>84</v>
      </c>
      <c r="AC1479" s="37" t="s">
        <v>142</v>
      </c>
      <c r="AD1479" s="36" t="s">
        <v>120</v>
      </c>
      <c r="AE1479" s="37"/>
      <c r="AF1479" s="35" t="s">
        <v>1535</v>
      </c>
      <c r="AG1479" s="35" t="s">
        <v>1492</v>
      </c>
      <c r="AH1479" s="58" t="s">
        <v>1495</v>
      </c>
      <c r="AI1479" s="36" t="s">
        <v>1536</v>
      </c>
    </row>
    <row r="1480" spans="1:35" s="43" customFormat="1" ht="42.75" customHeight="1" x14ac:dyDescent="0.25">
      <c r="A1480" s="41" t="s">
        <v>2036</v>
      </c>
      <c r="B1480" s="54" t="s">
        <v>175</v>
      </c>
      <c r="C1480" s="55" t="s">
        <v>176</v>
      </c>
      <c r="D1480" s="37"/>
      <c r="E1480" s="61" t="s">
        <v>2173</v>
      </c>
      <c r="F1480" s="37"/>
      <c r="G1480" s="56" t="s">
        <v>1617</v>
      </c>
      <c r="H1480" s="56" t="s">
        <v>2003</v>
      </c>
      <c r="I1480" s="36" t="s">
        <v>384</v>
      </c>
      <c r="J1480" s="37"/>
      <c r="K1480" s="37">
        <v>5</v>
      </c>
      <c r="L1480" s="37"/>
      <c r="M1480" s="37"/>
      <c r="N1480" s="37"/>
      <c r="O1480" s="37"/>
      <c r="P1480" s="37"/>
      <c r="Q1480" s="37"/>
      <c r="R1480" s="37"/>
      <c r="S1480" s="37"/>
      <c r="T1480" s="37"/>
      <c r="U1480" s="37"/>
      <c r="V1480" s="37"/>
      <c r="W1480" s="37">
        <v>5</v>
      </c>
      <c r="X1480" s="37"/>
      <c r="Y1480" s="57">
        <v>92.61</v>
      </c>
      <c r="Z1480" s="38">
        <f t="shared" si="92"/>
        <v>480.64590000000004</v>
      </c>
      <c r="AA1480" s="37"/>
      <c r="AB1480" s="32" t="s">
        <v>84</v>
      </c>
      <c r="AC1480" s="37" t="s">
        <v>142</v>
      </c>
      <c r="AD1480" s="36" t="s">
        <v>120</v>
      </c>
      <c r="AE1480" s="37"/>
      <c r="AF1480" s="35" t="s">
        <v>1535</v>
      </c>
      <c r="AG1480" s="35" t="s">
        <v>1492</v>
      </c>
      <c r="AH1480" s="58" t="s">
        <v>1495</v>
      </c>
      <c r="AI1480" s="36" t="s">
        <v>1536</v>
      </c>
    </row>
    <row r="1481" spans="1:35" s="43" customFormat="1" ht="42.75" customHeight="1" x14ac:dyDescent="0.25">
      <c r="A1481" s="41" t="s">
        <v>2036</v>
      </c>
      <c r="B1481" s="54" t="s">
        <v>175</v>
      </c>
      <c r="C1481" s="55" t="s">
        <v>176</v>
      </c>
      <c r="D1481" s="37"/>
      <c r="E1481" s="61" t="s">
        <v>2174</v>
      </c>
      <c r="F1481" s="37"/>
      <c r="G1481" s="56" t="s">
        <v>1617</v>
      </c>
      <c r="H1481" s="56" t="s">
        <v>2003</v>
      </c>
      <c r="I1481" s="36" t="s">
        <v>384</v>
      </c>
      <c r="J1481" s="37"/>
      <c r="K1481" s="37">
        <v>10</v>
      </c>
      <c r="L1481" s="37"/>
      <c r="M1481" s="37"/>
      <c r="N1481" s="37"/>
      <c r="O1481" s="37"/>
      <c r="P1481" s="37"/>
      <c r="Q1481" s="37"/>
      <c r="R1481" s="37"/>
      <c r="S1481" s="37"/>
      <c r="T1481" s="37"/>
      <c r="U1481" s="37"/>
      <c r="V1481" s="37"/>
      <c r="W1481" s="37">
        <v>10</v>
      </c>
      <c r="X1481" s="37"/>
      <c r="Y1481" s="57">
        <v>34.28</v>
      </c>
      <c r="Z1481" s="38">
        <f t="shared" si="92"/>
        <v>355.82640000000004</v>
      </c>
      <c r="AA1481" s="37"/>
      <c r="AB1481" s="32" t="s">
        <v>84</v>
      </c>
      <c r="AC1481" s="37" t="s">
        <v>142</v>
      </c>
      <c r="AD1481" s="36" t="s">
        <v>120</v>
      </c>
      <c r="AE1481" s="37"/>
      <c r="AF1481" s="35" t="s">
        <v>1535</v>
      </c>
      <c r="AG1481" s="35" t="s">
        <v>1492</v>
      </c>
      <c r="AH1481" s="58" t="s">
        <v>1495</v>
      </c>
      <c r="AI1481" s="36" t="s">
        <v>1536</v>
      </c>
    </row>
    <row r="1482" spans="1:35" s="43" customFormat="1" ht="42.75" customHeight="1" x14ac:dyDescent="0.25">
      <c r="A1482" s="41" t="s">
        <v>2036</v>
      </c>
      <c r="B1482" s="54" t="s">
        <v>175</v>
      </c>
      <c r="C1482" s="55" t="s">
        <v>176</v>
      </c>
      <c r="D1482" s="37"/>
      <c r="E1482" s="61" t="s">
        <v>2175</v>
      </c>
      <c r="F1482" s="37"/>
      <c r="G1482" s="56" t="s">
        <v>1617</v>
      </c>
      <c r="H1482" s="56" t="s">
        <v>2010</v>
      </c>
      <c r="I1482" s="36" t="s">
        <v>384</v>
      </c>
      <c r="J1482" s="37"/>
      <c r="K1482" s="37">
        <v>30</v>
      </c>
      <c r="L1482" s="37"/>
      <c r="M1482" s="37"/>
      <c r="N1482" s="37"/>
      <c r="O1482" s="37"/>
      <c r="P1482" s="37"/>
      <c r="Q1482" s="37"/>
      <c r="R1482" s="37"/>
      <c r="S1482" s="37"/>
      <c r="T1482" s="37"/>
      <c r="U1482" s="37"/>
      <c r="V1482" s="37"/>
      <c r="W1482" s="37">
        <v>30</v>
      </c>
      <c r="X1482" s="37"/>
      <c r="Y1482" s="57">
        <v>28.933299999999999</v>
      </c>
      <c r="Z1482" s="38">
        <f t="shared" si="92"/>
        <v>900.98296200000004</v>
      </c>
      <c r="AA1482" s="37"/>
      <c r="AB1482" s="32" t="s">
        <v>84</v>
      </c>
      <c r="AC1482" s="37" t="s">
        <v>142</v>
      </c>
      <c r="AD1482" s="36" t="s">
        <v>120</v>
      </c>
      <c r="AE1482" s="37"/>
      <c r="AF1482" s="35" t="s">
        <v>1535</v>
      </c>
      <c r="AG1482" s="35" t="s">
        <v>1492</v>
      </c>
      <c r="AH1482" s="58" t="s">
        <v>1495</v>
      </c>
      <c r="AI1482" s="36" t="s">
        <v>1536</v>
      </c>
    </row>
    <row r="1483" spans="1:35" s="43" customFormat="1" ht="42.75" customHeight="1" x14ac:dyDescent="0.25">
      <c r="A1483" s="41" t="s">
        <v>2036</v>
      </c>
      <c r="B1483" s="54" t="s">
        <v>175</v>
      </c>
      <c r="C1483" s="55" t="s">
        <v>176</v>
      </c>
      <c r="D1483" s="37"/>
      <c r="E1483" s="61" t="s">
        <v>2176</v>
      </c>
      <c r="F1483" s="37"/>
      <c r="G1483" s="56" t="s">
        <v>1617</v>
      </c>
      <c r="H1483" s="56" t="s">
        <v>2000</v>
      </c>
      <c r="I1483" s="36" t="s">
        <v>384</v>
      </c>
      <c r="J1483" s="37"/>
      <c r="K1483" s="37">
        <v>2</v>
      </c>
      <c r="L1483" s="37"/>
      <c r="M1483" s="37"/>
      <c r="N1483" s="37"/>
      <c r="O1483" s="37"/>
      <c r="P1483" s="37"/>
      <c r="Q1483" s="37"/>
      <c r="R1483" s="37"/>
      <c r="S1483" s="37"/>
      <c r="T1483" s="37"/>
      <c r="U1483" s="37"/>
      <c r="V1483" s="37"/>
      <c r="W1483" s="37">
        <v>2</v>
      </c>
      <c r="X1483" s="37"/>
      <c r="Y1483" s="57">
        <v>38.945999999999998</v>
      </c>
      <c r="Z1483" s="38">
        <f t="shared" si="92"/>
        <v>80.851895999999996</v>
      </c>
      <c r="AA1483" s="37"/>
      <c r="AB1483" s="32" t="s">
        <v>84</v>
      </c>
      <c r="AC1483" s="37" t="s">
        <v>142</v>
      </c>
      <c r="AD1483" s="36" t="s">
        <v>120</v>
      </c>
      <c r="AE1483" s="37"/>
      <c r="AF1483" s="35" t="s">
        <v>1535</v>
      </c>
      <c r="AG1483" s="35" t="s">
        <v>1492</v>
      </c>
      <c r="AH1483" s="58" t="s">
        <v>1495</v>
      </c>
      <c r="AI1483" s="36" t="s">
        <v>1536</v>
      </c>
    </row>
    <row r="1484" spans="1:35" s="43" customFormat="1" ht="42.75" customHeight="1" x14ac:dyDescent="0.25">
      <c r="A1484" s="41" t="s">
        <v>2036</v>
      </c>
      <c r="B1484" s="54" t="s">
        <v>175</v>
      </c>
      <c r="C1484" s="55" t="s">
        <v>176</v>
      </c>
      <c r="D1484" s="37"/>
      <c r="E1484" s="61" t="s">
        <v>2177</v>
      </c>
      <c r="F1484" s="37"/>
      <c r="G1484" s="56" t="s">
        <v>1617</v>
      </c>
      <c r="H1484" s="56" t="s">
        <v>2000</v>
      </c>
      <c r="I1484" s="36" t="s">
        <v>384</v>
      </c>
      <c r="J1484" s="37"/>
      <c r="K1484" s="37">
        <v>3</v>
      </c>
      <c r="L1484" s="37"/>
      <c r="M1484" s="37"/>
      <c r="N1484" s="37"/>
      <c r="O1484" s="37"/>
      <c r="P1484" s="37"/>
      <c r="Q1484" s="37"/>
      <c r="R1484" s="37"/>
      <c r="S1484" s="37"/>
      <c r="T1484" s="37"/>
      <c r="U1484" s="37"/>
      <c r="V1484" s="37"/>
      <c r="W1484" s="37">
        <v>3</v>
      </c>
      <c r="X1484" s="37"/>
      <c r="Y1484" s="57">
        <v>166.733</v>
      </c>
      <c r="Z1484" s="38">
        <f t="shared" si="92"/>
        <v>519.20656200000008</v>
      </c>
      <c r="AA1484" s="37"/>
      <c r="AB1484" s="32" t="s">
        <v>84</v>
      </c>
      <c r="AC1484" s="37" t="s">
        <v>142</v>
      </c>
      <c r="AD1484" s="36" t="s">
        <v>120</v>
      </c>
      <c r="AE1484" s="37"/>
      <c r="AF1484" s="35" t="s">
        <v>1535</v>
      </c>
      <c r="AG1484" s="35" t="s">
        <v>1492</v>
      </c>
      <c r="AH1484" s="58" t="s">
        <v>1495</v>
      </c>
      <c r="AI1484" s="36" t="s">
        <v>1536</v>
      </c>
    </row>
    <row r="1485" spans="1:35" s="43" customFormat="1" ht="42.75" customHeight="1" x14ac:dyDescent="0.25">
      <c r="A1485" s="41" t="s">
        <v>2036</v>
      </c>
      <c r="B1485" s="54" t="s">
        <v>175</v>
      </c>
      <c r="C1485" s="55" t="s">
        <v>176</v>
      </c>
      <c r="D1485" s="37"/>
      <c r="E1485" s="61" t="s">
        <v>2178</v>
      </c>
      <c r="F1485" s="37"/>
      <c r="G1485" s="56" t="s">
        <v>1617</v>
      </c>
      <c r="H1485" s="56" t="s">
        <v>2000</v>
      </c>
      <c r="I1485" s="36" t="s">
        <v>384</v>
      </c>
      <c r="J1485" s="37"/>
      <c r="K1485" s="37">
        <v>2</v>
      </c>
      <c r="L1485" s="37"/>
      <c r="M1485" s="37"/>
      <c r="N1485" s="37"/>
      <c r="O1485" s="37"/>
      <c r="P1485" s="37"/>
      <c r="Q1485" s="37"/>
      <c r="R1485" s="37"/>
      <c r="S1485" s="37"/>
      <c r="T1485" s="37"/>
      <c r="U1485" s="37"/>
      <c r="V1485" s="37"/>
      <c r="W1485" s="37">
        <v>2</v>
      </c>
      <c r="X1485" s="37"/>
      <c r="Y1485" s="57">
        <v>105.667</v>
      </c>
      <c r="Z1485" s="38">
        <f t="shared" si="92"/>
        <v>219.36469200000002</v>
      </c>
      <c r="AA1485" s="37"/>
      <c r="AB1485" s="32" t="s">
        <v>84</v>
      </c>
      <c r="AC1485" s="37" t="s">
        <v>142</v>
      </c>
      <c r="AD1485" s="36" t="s">
        <v>120</v>
      </c>
      <c r="AE1485" s="37"/>
      <c r="AF1485" s="35" t="s">
        <v>1535</v>
      </c>
      <c r="AG1485" s="35" t="s">
        <v>1492</v>
      </c>
      <c r="AH1485" s="58" t="s">
        <v>1495</v>
      </c>
      <c r="AI1485" s="36" t="s">
        <v>1536</v>
      </c>
    </row>
    <row r="1486" spans="1:35" s="43" customFormat="1" ht="42.75" customHeight="1" x14ac:dyDescent="0.25">
      <c r="A1486" s="41" t="s">
        <v>2036</v>
      </c>
      <c r="B1486" s="54" t="s">
        <v>175</v>
      </c>
      <c r="C1486" s="55" t="s">
        <v>176</v>
      </c>
      <c r="D1486" s="37"/>
      <c r="E1486" s="61" t="s">
        <v>2179</v>
      </c>
      <c r="F1486" s="37"/>
      <c r="G1486" s="56" t="s">
        <v>1617</v>
      </c>
      <c r="H1486" s="56" t="s">
        <v>2000</v>
      </c>
      <c r="I1486" s="36" t="s">
        <v>384</v>
      </c>
      <c r="J1486" s="37"/>
      <c r="K1486" s="37">
        <v>2</v>
      </c>
      <c r="L1486" s="37"/>
      <c r="M1486" s="37"/>
      <c r="N1486" s="37"/>
      <c r="O1486" s="37"/>
      <c r="P1486" s="37"/>
      <c r="Q1486" s="37"/>
      <c r="R1486" s="37"/>
      <c r="S1486" s="37"/>
      <c r="T1486" s="37"/>
      <c r="U1486" s="37"/>
      <c r="V1486" s="37"/>
      <c r="W1486" s="37">
        <v>2</v>
      </c>
      <c r="X1486" s="37"/>
      <c r="Y1486" s="57">
        <v>325.13299999999998</v>
      </c>
      <c r="Z1486" s="38">
        <f t="shared" si="92"/>
        <v>674.97610799999995</v>
      </c>
      <c r="AA1486" s="37"/>
      <c r="AB1486" s="32" t="s">
        <v>84</v>
      </c>
      <c r="AC1486" s="37" t="s">
        <v>142</v>
      </c>
      <c r="AD1486" s="36" t="s">
        <v>120</v>
      </c>
      <c r="AE1486" s="37"/>
      <c r="AF1486" s="35" t="s">
        <v>1535</v>
      </c>
      <c r="AG1486" s="35" t="s">
        <v>1492</v>
      </c>
      <c r="AH1486" s="58" t="s">
        <v>1495</v>
      </c>
      <c r="AI1486" s="36" t="s">
        <v>1536</v>
      </c>
    </row>
    <row r="1487" spans="1:35" s="43" customFormat="1" ht="42.75" customHeight="1" x14ac:dyDescent="0.25">
      <c r="A1487" s="41" t="s">
        <v>2036</v>
      </c>
      <c r="B1487" s="54" t="s">
        <v>175</v>
      </c>
      <c r="C1487" s="55" t="s">
        <v>176</v>
      </c>
      <c r="D1487" s="37"/>
      <c r="E1487" s="61" t="s">
        <v>2180</v>
      </c>
      <c r="F1487" s="37"/>
      <c r="G1487" s="56" t="s">
        <v>1617</v>
      </c>
      <c r="H1487" s="56" t="s">
        <v>2000</v>
      </c>
      <c r="I1487" s="36" t="s">
        <v>384</v>
      </c>
      <c r="J1487" s="37"/>
      <c r="K1487" s="37">
        <v>40</v>
      </c>
      <c r="L1487" s="37"/>
      <c r="M1487" s="37"/>
      <c r="N1487" s="37"/>
      <c r="O1487" s="37"/>
      <c r="P1487" s="37"/>
      <c r="Q1487" s="37"/>
      <c r="R1487" s="37"/>
      <c r="S1487" s="37"/>
      <c r="T1487" s="37"/>
      <c r="U1487" s="37"/>
      <c r="V1487" s="37"/>
      <c r="W1487" s="37">
        <v>40</v>
      </c>
      <c r="X1487" s="37"/>
      <c r="Y1487" s="57">
        <v>46.266669999999998</v>
      </c>
      <c r="Z1487" s="38">
        <f t="shared" si="92"/>
        <v>1920.9921383999999</v>
      </c>
      <c r="AA1487" s="37"/>
      <c r="AB1487" s="32" t="s">
        <v>84</v>
      </c>
      <c r="AC1487" s="37" t="s">
        <v>142</v>
      </c>
      <c r="AD1487" s="36" t="s">
        <v>120</v>
      </c>
      <c r="AE1487" s="37"/>
      <c r="AF1487" s="35" t="s">
        <v>1535</v>
      </c>
      <c r="AG1487" s="35" t="s">
        <v>1492</v>
      </c>
      <c r="AH1487" s="58" t="s">
        <v>1495</v>
      </c>
      <c r="AI1487" s="36" t="s">
        <v>1536</v>
      </c>
    </row>
    <row r="1488" spans="1:35" s="43" customFormat="1" ht="42.75" customHeight="1" x14ac:dyDescent="0.25">
      <c r="A1488" s="41" t="s">
        <v>2036</v>
      </c>
      <c r="B1488" s="54" t="s">
        <v>175</v>
      </c>
      <c r="C1488" s="55" t="s">
        <v>176</v>
      </c>
      <c r="D1488" s="37"/>
      <c r="E1488" s="61" t="s">
        <v>2181</v>
      </c>
      <c r="F1488" s="37"/>
      <c r="G1488" s="56" t="s">
        <v>1617</v>
      </c>
      <c r="H1488" s="56" t="s">
        <v>2000</v>
      </c>
      <c r="I1488" s="36" t="s">
        <v>384</v>
      </c>
      <c r="J1488" s="37"/>
      <c r="K1488" s="37">
        <v>3</v>
      </c>
      <c r="L1488" s="37"/>
      <c r="M1488" s="37"/>
      <c r="N1488" s="37"/>
      <c r="O1488" s="37"/>
      <c r="P1488" s="37"/>
      <c r="Q1488" s="37"/>
      <c r="R1488" s="37"/>
      <c r="S1488" s="37"/>
      <c r="T1488" s="37"/>
      <c r="U1488" s="37"/>
      <c r="V1488" s="37"/>
      <c r="W1488" s="37">
        <v>3</v>
      </c>
      <c r="X1488" s="37"/>
      <c r="Y1488" s="57">
        <v>27.933299999999999</v>
      </c>
      <c r="Z1488" s="38">
        <f t="shared" si="92"/>
        <v>86.984296200000003</v>
      </c>
      <c r="AA1488" s="37"/>
      <c r="AB1488" s="32" t="s">
        <v>84</v>
      </c>
      <c r="AC1488" s="37" t="s">
        <v>142</v>
      </c>
      <c r="AD1488" s="36" t="s">
        <v>120</v>
      </c>
      <c r="AE1488" s="37"/>
      <c r="AF1488" s="35" t="s">
        <v>1535</v>
      </c>
      <c r="AG1488" s="35" t="s">
        <v>1492</v>
      </c>
      <c r="AH1488" s="58" t="s">
        <v>1495</v>
      </c>
      <c r="AI1488" s="36" t="s">
        <v>1536</v>
      </c>
    </row>
    <row r="1489" spans="1:35" s="43" customFormat="1" ht="42.75" customHeight="1" x14ac:dyDescent="0.25">
      <c r="A1489" s="41" t="s">
        <v>2036</v>
      </c>
      <c r="B1489" s="54" t="s">
        <v>175</v>
      </c>
      <c r="C1489" s="55" t="s">
        <v>176</v>
      </c>
      <c r="D1489" s="37"/>
      <c r="E1489" s="61" t="s">
        <v>2182</v>
      </c>
      <c r="F1489" s="37"/>
      <c r="G1489" s="56" t="s">
        <v>1617</v>
      </c>
      <c r="H1489" s="56" t="s">
        <v>2000</v>
      </c>
      <c r="I1489" s="36" t="s">
        <v>384</v>
      </c>
      <c r="J1489" s="37"/>
      <c r="K1489" s="37">
        <v>5</v>
      </c>
      <c r="L1489" s="37"/>
      <c r="M1489" s="37"/>
      <c r="N1489" s="37"/>
      <c r="O1489" s="37"/>
      <c r="P1489" s="37"/>
      <c r="Q1489" s="37"/>
      <c r="R1489" s="37"/>
      <c r="S1489" s="37"/>
      <c r="T1489" s="37"/>
      <c r="U1489" s="37"/>
      <c r="V1489" s="37"/>
      <c r="W1489" s="37">
        <v>5</v>
      </c>
      <c r="X1489" s="37"/>
      <c r="Y1489" s="57">
        <v>333.767</v>
      </c>
      <c r="Z1489" s="38">
        <f t="shared" si="92"/>
        <v>1732.2507300000002</v>
      </c>
      <c r="AA1489" s="37"/>
      <c r="AB1489" s="32" t="s">
        <v>84</v>
      </c>
      <c r="AC1489" s="37" t="s">
        <v>142</v>
      </c>
      <c r="AD1489" s="36" t="s">
        <v>120</v>
      </c>
      <c r="AE1489" s="37"/>
      <c r="AF1489" s="35" t="s">
        <v>1535</v>
      </c>
      <c r="AG1489" s="35" t="s">
        <v>1492</v>
      </c>
      <c r="AH1489" s="58" t="s">
        <v>1495</v>
      </c>
      <c r="AI1489" s="36" t="s">
        <v>1536</v>
      </c>
    </row>
    <row r="1490" spans="1:35" s="43" customFormat="1" ht="42.75" customHeight="1" x14ac:dyDescent="0.25">
      <c r="A1490" s="41" t="s">
        <v>2036</v>
      </c>
      <c r="B1490" s="54" t="s">
        <v>175</v>
      </c>
      <c r="C1490" s="55" t="s">
        <v>176</v>
      </c>
      <c r="D1490" s="37"/>
      <c r="E1490" s="61" t="s">
        <v>2183</v>
      </c>
      <c r="F1490" s="37"/>
      <c r="G1490" s="56" t="s">
        <v>1617</v>
      </c>
      <c r="H1490" s="56" t="s">
        <v>2000</v>
      </c>
      <c r="I1490" s="36" t="s">
        <v>384</v>
      </c>
      <c r="J1490" s="37"/>
      <c r="K1490" s="37">
        <v>2</v>
      </c>
      <c r="L1490" s="37"/>
      <c r="M1490" s="37"/>
      <c r="N1490" s="37"/>
      <c r="O1490" s="37"/>
      <c r="P1490" s="37"/>
      <c r="Q1490" s="37"/>
      <c r="R1490" s="37"/>
      <c r="S1490" s="37"/>
      <c r="T1490" s="37"/>
      <c r="U1490" s="37"/>
      <c r="V1490" s="37"/>
      <c r="W1490" s="37">
        <v>2</v>
      </c>
      <c r="X1490" s="37"/>
      <c r="Y1490" s="57">
        <v>613.53300000000002</v>
      </c>
      <c r="Z1490" s="38">
        <f t="shared" si="92"/>
        <v>1273.694508</v>
      </c>
      <c r="AA1490" s="37"/>
      <c r="AB1490" s="32" t="s">
        <v>84</v>
      </c>
      <c r="AC1490" s="37" t="s">
        <v>142</v>
      </c>
      <c r="AD1490" s="36" t="s">
        <v>120</v>
      </c>
      <c r="AE1490" s="37"/>
      <c r="AF1490" s="35" t="s">
        <v>1535</v>
      </c>
      <c r="AG1490" s="35" t="s">
        <v>1492</v>
      </c>
      <c r="AH1490" s="58" t="s">
        <v>1495</v>
      </c>
      <c r="AI1490" s="36" t="s">
        <v>1536</v>
      </c>
    </row>
    <row r="1491" spans="1:35" s="43" customFormat="1" ht="42.75" customHeight="1" x14ac:dyDescent="0.25">
      <c r="A1491" s="41" t="s">
        <v>2036</v>
      </c>
      <c r="B1491" s="54" t="s">
        <v>175</v>
      </c>
      <c r="C1491" s="55" t="s">
        <v>176</v>
      </c>
      <c r="D1491" s="37"/>
      <c r="E1491" s="61" t="s">
        <v>2184</v>
      </c>
      <c r="F1491" s="37"/>
      <c r="G1491" s="56" t="s">
        <v>1617</v>
      </c>
      <c r="H1491" s="56" t="s">
        <v>2000</v>
      </c>
      <c r="I1491" s="36" t="s">
        <v>384</v>
      </c>
      <c r="J1491" s="37"/>
      <c r="K1491" s="37">
        <v>5</v>
      </c>
      <c r="L1491" s="37"/>
      <c r="M1491" s="37"/>
      <c r="N1491" s="37"/>
      <c r="O1491" s="37"/>
      <c r="P1491" s="37"/>
      <c r="Q1491" s="37"/>
      <c r="R1491" s="37"/>
      <c r="S1491" s="37"/>
      <c r="T1491" s="37"/>
      <c r="U1491" s="37"/>
      <c r="V1491" s="37"/>
      <c r="W1491" s="37">
        <v>5</v>
      </c>
      <c r="X1491" s="37"/>
      <c r="Y1491" s="57">
        <v>19.68</v>
      </c>
      <c r="Z1491" s="38">
        <f t="shared" si="92"/>
        <v>102.1392</v>
      </c>
      <c r="AA1491" s="37"/>
      <c r="AB1491" s="32" t="s">
        <v>84</v>
      </c>
      <c r="AC1491" s="37" t="s">
        <v>142</v>
      </c>
      <c r="AD1491" s="36" t="s">
        <v>120</v>
      </c>
      <c r="AE1491" s="37"/>
      <c r="AF1491" s="35" t="s">
        <v>1535</v>
      </c>
      <c r="AG1491" s="35" t="s">
        <v>1492</v>
      </c>
      <c r="AH1491" s="58" t="s">
        <v>1495</v>
      </c>
      <c r="AI1491" s="36" t="s">
        <v>1536</v>
      </c>
    </row>
    <row r="1492" spans="1:35" s="43" customFormat="1" ht="42.75" customHeight="1" x14ac:dyDescent="0.25">
      <c r="A1492" s="41" t="s">
        <v>2036</v>
      </c>
      <c r="B1492" s="54" t="s">
        <v>175</v>
      </c>
      <c r="C1492" s="55" t="s">
        <v>176</v>
      </c>
      <c r="D1492" s="37"/>
      <c r="E1492" s="61" t="s">
        <v>2185</v>
      </c>
      <c r="F1492" s="37"/>
      <c r="G1492" s="56" t="s">
        <v>1617</v>
      </c>
      <c r="H1492" s="56" t="s">
        <v>2000</v>
      </c>
      <c r="I1492" s="36" t="s">
        <v>384</v>
      </c>
      <c r="J1492" s="37"/>
      <c r="K1492" s="37">
        <v>5</v>
      </c>
      <c r="L1492" s="37"/>
      <c r="M1492" s="37"/>
      <c r="N1492" s="37"/>
      <c r="O1492" s="37"/>
      <c r="P1492" s="37"/>
      <c r="Q1492" s="37"/>
      <c r="R1492" s="37"/>
      <c r="S1492" s="37"/>
      <c r="T1492" s="37"/>
      <c r="U1492" s="37"/>
      <c r="V1492" s="37"/>
      <c r="W1492" s="37">
        <v>5</v>
      </c>
      <c r="X1492" s="37"/>
      <c r="Y1492" s="57">
        <v>107.06699999999999</v>
      </c>
      <c r="Z1492" s="38">
        <f t="shared" si="92"/>
        <v>555.67772999999988</v>
      </c>
      <c r="AA1492" s="37"/>
      <c r="AB1492" s="32" t="s">
        <v>84</v>
      </c>
      <c r="AC1492" s="37" t="s">
        <v>142</v>
      </c>
      <c r="AD1492" s="36" t="s">
        <v>120</v>
      </c>
      <c r="AE1492" s="37"/>
      <c r="AF1492" s="35" t="s">
        <v>1535</v>
      </c>
      <c r="AG1492" s="35" t="s">
        <v>1492</v>
      </c>
      <c r="AH1492" s="58" t="s">
        <v>1495</v>
      </c>
      <c r="AI1492" s="36" t="s">
        <v>1536</v>
      </c>
    </row>
    <row r="1493" spans="1:35" s="43" customFormat="1" ht="42.75" customHeight="1" x14ac:dyDescent="0.25">
      <c r="A1493" s="41" t="s">
        <v>2036</v>
      </c>
      <c r="B1493" s="54" t="s">
        <v>175</v>
      </c>
      <c r="C1493" s="55" t="s">
        <v>176</v>
      </c>
      <c r="D1493" s="37"/>
      <c r="E1493" s="61" t="s">
        <v>2186</v>
      </c>
      <c r="F1493" s="37"/>
      <c r="G1493" s="56" t="s">
        <v>1617</v>
      </c>
      <c r="H1493" s="56" t="s">
        <v>2000</v>
      </c>
      <c r="I1493" s="36" t="s">
        <v>384</v>
      </c>
      <c r="J1493" s="37"/>
      <c r="K1493" s="37">
        <v>5</v>
      </c>
      <c r="L1493" s="37"/>
      <c r="M1493" s="37"/>
      <c r="N1493" s="37"/>
      <c r="O1493" s="37"/>
      <c r="P1493" s="37"/>
      <c r="Q1493" s="37"/>
      <c r="R1493" s="37"/>
      <c r="S1493" s="37"/>
      <c r="T1493" s="37"/>
      <c r="U1493" s="37"/>
      <c r="V1493" s="37"/>
      <c r="W1493" s="37">
        <v>5</v>
      </c>
      <c r="X1493" s="37"/>
      <c r="Y1493" s="57">
        <v>221.06700000000001</v>
      </c>
      <c r="Z1493" s="38">
        <f t="shared" si="92"/>
        <v>1147.33773</v>
      </c>
      <c r="AA1493" s="37"/>
      <c r="AB1493" s="32" t="s">
        <v>84</v>
      </c>
      <c r="AC1493" s="37" t="s">
        <v>142</v>
      </c>
      <c r="AD1493" s="36" t="s">
        <v>120</v>
      </c>
      <c r="AE1493" s="37"/>
      <c r="AF1493" s="35" t="s">
        <v>1535</v>
      </c>
      <c r="AG1493" s="35" t="s">
        <v>1492</v>
      </c>
      <c r="AH1493" s="58" t="s">
        <v>1495</v>
      </c>
      <c r="AI1493" s="36" t="s">
        <v>1536</v>
      </c>
    </row>
    <row r="1494" spans="1:35" s="43" customFormat="1" ht="42.75" customHeight="1" x14ac:dyDescent="0.25">
      <c r="A1494" s="41" t="s">
        <v>2036</v>
      </c>
      <c r="B1494" s="54" t="s">
        <v>175</v>
      </c>
      <c r="C1494" s="55" t="s">
        <v>176</v>
      </c>
      <c r="D1494" s="37"/>
      <c r="E1494" s="61" t="s">
        <v>2187</v>
      </c>
      <c r="F1494" s="37"/>
      <c r="G1494" s="56" t="s">
        <v>1617</v>
      </c>
      <c r="H1494" s="56" t="s">
        <v>2000</v>
      </c>
      <c r="I1494" s="36" t="s">
        <v>384</v>
      </c>
      <c r="J1494" s="37"/>
      <c r="K1494" s="37">
        <v>4</v>
      </c>
      <c r="L1494" s="37"/>
      <c r="M1494" s="37"/>
      <c r="N1494" s="37"/>
      <c r="O1494" s="37"/>
      <c r="P1494" s="37"/>
      <c r="Q1494" s="37"/>
      <c r="R1494" s="37"/>
      <c r="S1494" s="37"/>
      <c r="T1494" s="37"/>
      <c r="U1494" s="37"/>
      <c r="V1494" s="37"/>
      <c r="W1494" s="37">
        <v>4</v>
      </c>
      <c r="X1494" s="37"/>
      <c r="Y1494" s="57">
        <v>418.733</v>
      </c>
      <c r="Z1494" s="38">
        <f t="shared" si="92"/>
        <v>1738.579416</v>
      </c>
      <c r="AA1494" s="37"/>
      <c r="AB1494" s="32" t="s">
        <v>84</v>
      </c>
      <c r="AC1494" s="37" t="s">
        <v>142</v>
      </c>
      <c r="AD1494" s="36" t="s">
        <v>120</v>
      </c>
      <c r="AE1494" s="37"/>
      <c r="AF1494" s="35" t="s">
        <v>1535</v>
      </c>
      <c r="AG1494" s="35" t="s">
        <v>1492</v>
      </c>
      <c r="AH1494" s="58" t="s">
        <v>1495</v>
      </c>
      <c r="AI1494" s="36" t="s">
        <v>1536</v>
      </c>
    </row>
    <row r="1495" spans="1:35" s="43" customFormat="1" ht="42.75" customHeight="1" x14ac:dyDescent="0.25">
      <c r="A1495" s="41" t="s">
        <v>2036</v>
      </c>
      <c r="B1495" s="54" t="s">
        <v>175</v>
      </c>
      <c r="C1495" s="55" t="s">
        <v>176</v>
      </c>
      <c r="D1495" s="37"/>
      <c r="E1495" s="61" t="s">
        <v>2188</v>
      </c>
      <c r="F1495" s="37"/>
      <c r="G1495" s="56" t="s">
        <v>1617</v>
      </c>
      <c r="H1495" s="56" t="s">
        <v>2000</v>
      </c>
      <c r="I1495" s="36" t="s">
        <v>384</v>
      </c>
      <c r="J1495" s="37"/>
      <c r="K1495" s="37">
        <v>1</v>
      </c>
      <c r="L1495" s="37"/>
      <c r="M1495" s="37"/>
      <c r="N1495" s="37"/>
      <c r="O1495" s="37"/>
      <c r="P1495" s="37"/>
      <c r="Q1495" s="37"/>
      <c r="R1495" s="37"/>
      <c r="S1495" s="37"/>
      <c r="T1495" s="37"/>
      <c r="U1495" s="37"/>
      <c r="V1495" s="37"/>
      <c r="W1495" s="37">
        <v>1</v>
      </c>
      <c r="X1495" s="37"/>
      <c r="Y1495" s="57">
        <v>191.667</v>
      </c>
      <c r="Z1495" s="38">
        <f t="shared" si="92"/>
        <v>198.950346</v>
      </c>
      <c r="AA1495" s="37"/>
      <c r="AB1495" s="32" t="s">
        <v>84</v>
      </c>
      <c r="AC1495" s="37" t="s">
        <v>142</v>
      </c>
      <c r="AD1495" s="36" t="s">
        <v>120</v>
      </c>
      <c r="AE1495" s="37"/>
      <c r="AF1495" s="35" t="s">
        <v>1535</v>
      </c>
      <c r="AG1495" s="35" t="s">
        <v>1492</v>
      </c>
      <c r="AH1495" s="58" t="s">
        <v>1495</v>
      </c>
      <c r="AI1495" s="36" t="s">
        <v>1536</v>
      </c>
    </row>
    <row r="1496" spans="1:35" s="43" customFormat="1" ht="42.75" customHeight="1" x14ac:dyDescent="0.25">
      <c r="A1496" s="41" t="s">
        <v>2036</v>
      </c>
      <c r="B1496" s="54" t="s">
        <v>175</v>
      </c>
      <c r="C1496" s="55" t="s">
        <v>176</v>
      </c>
      <c r="D1496" s="37"/>
      <c r="E1496" s="61" t="s">
        <v>2189</v>
      </c>
      <c r="F1496" s="37"/>
      <c r="G1496" s="56" t="s">
        <v>1617</v>
      </c>
      <c r="H1496" s="56" t="s">
        <v>2000</v>
      </c>
      <c r="I1496" s="36" t="s">
        <v>384</v>
      </c>
      <c r="J1496" s="37"/>
      <c r="K1496" s="37">
        <v>3</v>
      </c>
      <c r="L1496" s="37"/>
      <c r="M1496" s="37"/>
      <c r="N1496" s="37"/>
      <c r="O1496" s="37"/>
      <c r="P1496" s="37"/>
      <c r="Q1496" s="37"/>
      <c r="R1496" s="37"/>
      <c r="S1496" s="37"/>
      <c r="T1496" s="37"/>
      <c r="U1496" s="37"/>
      <c r="V1496" s="37"/>
      <c r="W1496" s="37">
        <v>3</v>
      </c>
      <c r="X1496" s="37"/>
      <c r="Y1496" s="57">
        <v>86.733000000000004</v>
      </c>
      <c r="Z1496" s="38">
        <f t="shared" si="92"/>
        <v>270.08656200000001</v>
      </c>
      <c r="AA1496" s="37"/>
      <c r="AB1496" s="32" t="s">
        <v>84</v>
      </c>
      <c r="AC1496" s="37" t="s">
        <v>142</v>
      </c>
      <c r="AD1496" s="36" t="s">
        <v>120</v>
      </c>
      <c r="AE1496" s="37"/>
      <c r="AF1496" s="35" t="s">
        <v>1535</v>
      </c>
      <c r="AG1496" s="35" t="s">
        <v>1492</v>
      </c>
      <c r="AH1496" s="58" t="s">
        <v>1495</v>
      </c>
      <c r="AI1496" s="36" t="s">
        <v>1536</v>
      </c>
    </row>
    <row r="1497" spans="1:35" s="43" customFormat="1" ht="42.75" customHeight="1" x14ac:dyDescent="0.25">
      <c r="A1497" s="41" t="s">
        <v>2036</v>
      </c>
      <c r="B1497" s="54" t="s">
        <v>175</v>
      </c>
      <c r="C1497" s="55" t="s">
        <v>176</v>
      </c>
      <c r="D1497" s="37"/>
      <c r="E1497" s="61" t="s">
        <v>2190</v>
      </c>
      <c r="F1497" s="37"/>
      <c r="G1497" s="56" t="s">
        <v>1617</v>
      </c>
      <c r="H1497" s="56" t="s">
        <v>2000</v>
      </c>
      <c r="I1497" s="36" t="s">
        <v>384</v>
      </c>
      <c r="J1497" s="37"/>
      <c r="K1497" s="37">
        <v>30</v>
      </c>
      <c r="L1497" s="37"/>
      <c r="M1497" s="37"/>
      <c r="N1497" s="37"/>
      <c r="O1497" s="37"/>
      <c r="P1497" s="37"/>
      <c r="Q1497" s="37"/>
      <c r="R1497" s="37"/>
      <c r="S1497" s="37"/>
      <c r="T1497" s="37"/>
      <c r="U1497" s="37"/>
      <c r="V1497" s="37"/>
      <c r="W1497" s="37">
        <v>30</v>
      </c>
      <c r="X1497" s="37"/>
      <c r="Y1497" s="57">
        <v>91.606700000000004</v>
      </c>
      <c r="Z1497" s="38">
        <f t="shared" si="92"/>
        <v>2852.632638</v>
      </c>
      <c r="AA1497" s="37"/>
      <c r="AB1497" s="32" t="s">
        <v>84</v>
      </c>
      <c r="AC1497" s="37" t="s">
        <v>142</v>
      </c>
      <c r="AD1497" s="36" t="s">
        <v>120</v>
      </c>
      <c r="AE1497" s="37"/>
      <c r="AF1497" s="35" t="s">
        <v>1535</v>
      </c>
      <c r="AG1497" s="35" t="s">
        <v>1492</v>
      </c>
      <c r="AH1497" s="58" t="s">
        <v>1495</v>
      </c>
      <c r="AI1497" s="36" t="s">
        <v>1536</v>
      </c>
    </row>
    <row r="1498" spans="1:35" s="43" customFormat="1" ht="42.75" customHeight="1" x14ac:dyDescent="0.25">
      <c r="A1498" s="41" t="s">
        <v>2036</v>
      </c>
      <c r="B1498" s="54" t="s">
        <v>175</v>
      </c>
      <c r="C1498" s="55" t="s">
        <v>176</v>
      </c>
      <c r="D1498" s="37"/>
      <c r="E1498" s="61" t="s">
        <v>2191</v>
      </c>
      <c r="F1498" s="37"/>
      <c r="G1498" s="56" t="s">
        <v>1617</v>
      </c>
      <c r="H1498" s="56" t="s">
        <v>1985</v>
      </c>
      <c r="I1498" s="36" t="s">
        <v>384</v>
      </c>
      <c r="J1498" s="37"/>
      <c r="K1498" s="37">
        <v>22500</v>
      </c>
      <c r="L1498" s="37"/>
      <c r="M1498" s="37"/>
      <c r="N1498" s="37"/>
      <c r="O1498" s="37"/>
      <c r="P1498" s="37"/>
      <c r="Q1498" s="37"/>
      <c r="R1498" s="37"/>
      <c r="S1498" s="37"/>
      <c r="T1498" s="37"/>
      <c r="U1498" s="37"/>
      <c r="V1498" s="37"/>
      <c r="W1498" s="37">
        <v>22500</v>
      </c>
      <c r="X1498" s="37"/>
      <c r="Y1498" s="57">
        <v>22500</v>
      </c>
      <c r="Z1498" s="38">
        <v>22500</v>
      </c>
      <c r="AA1498" s="37"/>
      <c r="AB1498" s="32" t="s">
        <v>84</v>
      </c>
      <c r="AC1498" s="37" t="s">
        <v>142</v>
      </c>
      <c r="AD1498" s="36" t="s">
        <v>120</v>
      </c>
      <c r="AE1498" s="37"/>
      <c r="AF1498" s="35" t="s">
        <v>1535</v>
      </c>
      <c r="AG1498" s="35" t="s">
        <v>1492</v>
      </c>
      <c r="AH1498" s="58" t="s">
        <v>1495</v>
      </c>
      <c r="AI1498" s="36" t="s">
        <v>1536</v>
      </c>
    </row>
    <row r="1499" spans="1:35" s="43" customFormat="1" ht="42.75" customHeight="1" x14ac:dyDescent="0.25">
      <c r="A1499" s="41" t="s">
        <v>2036</v>
      </c>
      <c r="B1499" s="54" t="s">
        <v>175</v>
      </c>
      <c r="C1499" s="55" t="s">
        <v>176</v>
      </c>
      <c r="D1499" s="37"/>
      <c r="E1499" s="61" t="s">
        <v>2192</v>
      </c>
      <c r="F1499" s="37"/>
      <c r="G1499" s="56" t="s">
        <v>1617</v>
      </c>
      <c r="H1499" s="56" t="s">
        <v>1618</v>
      </c>
      <c r="I1499" s="36" t="s">
        <v>384</v>
      </c>
      <c r="J1499" s="37"/>
      <c r="K1499" s="37">
        <v>30</v>
      </c>
      <c r="L1499" s="37"/>
      <c r="M1499" s="37"/>
      <c r="N1499" s="37"/>
      <c r="O1499" s="37"/>
      <c r="P1499" s="37"/>
      <c r="Q1499" s="37"/>
      <c r="R1499" s="37"/>
      <c r="S1499" s="37"/>
      <c r="T1499" s="37"/>
      <c r="U1499" s="37"/>
      <c r="V1499" s="37"/>
      <c r="W1499" s="37">
        <f>K1499</f>
        <v>30</v>
      </c>
      <c r="X1499" s="37"/>
      <c r="Y1499" s="57">
        <v>14.9</v>
      </c>
      <c r="Z1499" s="38">
        <f t="shared" si="92"/>
        <v>463.98599999999999</v>
      </c>
      <c r="AA1499" s="37"/>
      <c r="AB1499" s="32" t="s">
        <v>84</v>
      </c>
      <c r="AC1499" s="37" t="s">
        <v>142</v>
      </c>
      <c r="AD1499" s="36" t="s">
        <v>120</v>
      </c>
      <c r="AE1499" s="37"/>
      <c r="AF1499" s="35" t="s">
        <v>1535</v>
      </c>
      <c r="AG1499" s="35" t="s">
        <v>1492</v>
      </c>
      <c r="AH1499" s="58" t="s">
        <v>1495</v>
      </c>
      <c r="AI1499" s="36" t="s">
        <v>1536</v>
      </c>
    </row>
    <row r="1500" spans="1:35" s="43" customFormat="1" ht="42.75" customHeight="1" x14ac:dyDescent="0.25">
      <c r="A1500" s="41" t="s">
        <v>2036</v>
      </c>
      <c r="B1500" s="54" t="s">
        <v>175</v>
      </c>
      <c r="C1500" s="55" t="s">
        <v>176</v>
      </c>
      <c r="D1500" s="37"/>
      <c r="E1500" s="61" t="s">
        <v>2193</v>
      </c>
      <c r="F1500" s="37"/>
      <c r="G1500" s="56" t="s">
        <v>1617</v>
      </c>
      <c r="H1500" s="56" t="s">
        <v>1618</v>
      </c>
      <c r="I1500" s="36" t="s">
        <v>384</v>
      </c>
      <c r="J1500" s="37"/>
      <c r="K1500" s="37">
        <v>20</v>
      </c>
      <c r="L1500" s="37"/>
      <c r="M1500" s="37"/>
      <c r="N1500" s="37"/>
      <c r="O1500" s="37"/>
      <c r="P1500" s="37"/>
      <c r="Q1500" s="37"/>
      <c r="R1500" s="37"/>
      <c r="S1500" s="37"/>
      <c r="T1500" s="37"/>
      <c r="U1500" s="37"/>
      <c r="V1500" s="37"/>
      <c r="W1500" s="37">
        <f t="shared" ref="W1500:W1533" si="93">K1500</f>
        <v>20</v>
      </c>
      <c r="X1500" s="37"/>
      <c r="Y1500" s="57">
        <v>16.86</v>
      </c>
      <c r="Z1500" s="38">
        <f t="shared" si="92"/>
        <v>350.0136</v>
      </c>
      <c r="AA1500" s="37"/>
      <c r="AB1500" s="32" t="s">
        <v>84</v>
      </c>
      <c r="AC1500" s="37" t="s">
        <v>142</v>
      </c>
      <c r="AD1500" s="36" t="s">
        <v>120</v>
      </c>
      <c r="AE1500" s="37"/>
      <c r="AF1500" s="35" t="s">
        <v>1535</v>
      </c>
      <c r="AG1500" s="35" t="s">
        <v>1492</v>
      </c>
      <c r="AH1500" s="58" t="s">
        <v>1495</v>
      </c>
      <c r="AI1500" s="36" t="s">
        <v>1536</v>
      </c>
    </row>
    <row r="1501" spans="1:35" s="43" customFormat="1" ht="42.75" customHeight="1" x14ac:dyDescent="0.25">
      <c r="A1501" s="41" t="s">
        <v>2036</v>
      </c>
      <c r="B1501" s="54" t="s">
        <v>175</v>
      </c>
      <c r="C1501" s="55" t="s">
        <v>176</v>
      </c>
      <c r="D1501" s="37"/>
      <c r="E1501" s="61" t="s">
        <v>2194</v>
      </c>
      <c r="F1501" s="37"/>
      <c r="G1501" s="56" t="s">
        <v>1617</v>
      </c>
      <c r="H1501" s="56" t="s">
        <v>1618</v>
      </c>
      <c r="I1501" s="36" t="s">
        <v>384</v>
      </c>
      <c r="J1501" s="37"/>
      <c r="K1501" s="37">
        <v>40</v>
      </c>
      <c r="L1501" s="37"/>
      <c r="M1501" s="37"/>
      <c r="N1501" s="37"/>
      <c r="O1501" s="37"/>
      <c r="P1501" s="37"/>
      <c r="Q1501" s="37"/>
      <c r="R1501" s="37"/>
      <c r="S1501" s="37"/>
      <c r="T1501" s="37"/>
      <c r="U1501" s="37"/>
      <c r="V1501" s="37"/>
      <c r="W1501" s="37">
        <f t="shared" si="93"/>
        <v>40</v>
      </c>
      <c r="X1501" s="37"/>
      <c r="Y1501" s="57">
        <v>12.83</v>
      </c>
      <c r="Z1501" s="38">
        <f t="shared" si="92"/>
        <v>532.7016000000001</v>
      </c>
      <c r="AA1501" s="37"/>
      <c r="AB1501" s="32" t="s">
        <v>84</v>
      </c>
      <c r="AC1501" s="37" t="s">
        <v>142</v>
      </c>
      <c r="AD1501" s="36" t="s">
        <v>120</v>
      </c>
      <c r="AE1501" s="37"/>
      <c r="AF1501" s="35" t="s">
        <v>1535</v>
      </c>
      <c r="AG1501" s="35" t="s">
        <v>1492</v>
      </c>
      <c r="AH1501" s="58" t="s">
        <v>1495</v>
      </c>
      <c r="AI1501" s="36" t="s">
        <v>1536</v>
      </c>
    </row>
    <row r="1502" spans="1:35" s="43" customFormat="1" ht="42.75" customHeight="1" x14ac:dyDescent="0.25">
      <c r="A1502" s="41" t="s">
        <v>2036</v>
      </c>
      <c r="B1502" s="54" t="s">
        <v>175</v>
      </c>
      <c r="C1502" s="55" t="s">
        <v>176</v>
      </c>
      <c r="D1502" s="37"/>
      <c r="E1502" s="61" t="s">
        <v>2195</v>
      </c>
      <c r="F1502" s="37"/>
      <c r="G1502" s="56" t="s">
        <v>1617</v>
      </c>
      <c r="H1502" s="56" t="s">
        <v>1618</v>
      </c>
      <c r="I1502" s="36" t="s">
        <v>384</v>
      </c>
      <c r="J1502" s="37"/>
      <c r="K1502" s="37">
        <v>70</v>
      </c>
      <c r="L1502" s="37"/>
      <c r="M1502" s="37"/>
      <c r="N1502" s="37"/>
      <c r="O1502" s="37"/>
      <c r="P1502" s="37"/>
      <c r="Q1502" s="37"/>
      <c r="R1502" s="37"/>
      <c r="S1502" s="37"/>
      <c r="T1502" s="37"/>
      <c r="U1502" s="37"/>
      <c r="V1502" s="37"/>
      <c r="W1502" s="37">
        <f t="shared" si="93"/>
        <v>70</v>
      </c>
      <c r="X1502" s="37"/>
      <c r="Y1502" s="57">
        <v>23.14</v>
      </c>
      <c r="Z1502" s="38">
        <f t="shared" si="92"/>
        <v>1681.3524</v>
      </c>
      <c r="AA1502" s="37"/>
      <c r="AB1502" s="32" t="s">
        <v>84</v>
      </c>
      <c r="AC1502" s="37" t="s">
        <v>142</v>
      </c>
      <c r="AD1502" s="36" t="s">
        <v>120</v>
      </c>
      <c r="AE1502" s="37"/>
      <c r="AF1502" s="35" t="s">
        <v>1535</v>
      </c>
      <c r="AG1502" s="35" t="s">
        <v>1492</v>
      </c>
      <c r="AH1502" s="58" t="s">
        <v>1495</v>
      </c>
      <c r="AI1502" s="36" t="s">
        <v>1536</v>
      </c>
    </row>
    <row r="1503" spans="1:35" s="43" customFormat="1" ht="42.75" customHeight="1" x14ac:dyDescent="0.25">
      <c r="A1503" s="41" t="s">
        <v>2036</v>
      </c>
      <c r="B1503" s="54" t="s">
        <v>175</v>
      </c>
      <c r="C1503" s="55" t="s">
        <v>176</v>
      </c>
      <c r="D1503" s="37"/>
      <c r="E1503" s="61" t="s">
        <v>2196</v>
      </c>
      <c r="F1503" s="37"/>
      <c r="G1503" s="56" t="s">
        <v>1617</v>
      </c>
      <c r="H1503" s="56" t="s">
        <v>1618</v>
      </c>
      <c r="I1503" s="36" t="s">
        <v>384</v>
      </c>
      <c r="J1503" s="37"/>
      <c r="K1503" s="37">
        <v>50</v>
      </c>
      <c r="L1503" s="37"/>
      <c r="M1503" s="37"/>
      <c r="N1503" s="37"/>
      <c r="O1503" s="37"/>
      <c r="P1503" s="37"/>
      <c r="Q1503" s="37"/>
      <c r="R1503" s="37"/>
      <c r="S1503" s="37"/>
      <c r="T1503" s="37"/>
      <c r="U1503" s="37"/>
      <c r="V1503" s="37"/>
      <c r="W1503" s="37">
        <f t="shared" si="93"/>
        <v>50</v>
      </c>
      <c r="X1503" s="37"/>
      <c r="Y1503" s="57">
        <v>26.56</v>
      </c>
      <c r="Z1503" s="38">
        <f t="shared" si="92"/>
        <v>1378.4639999999999</v>
      </c>
      <c r="AA1503" s="37"/>
      <c r="AB1503" s="32" t="s">
        <v>84</v>
      </c>
      <c r="AC1503" s="37" t="s">
        <v>142</v>
      </c>
      <c r="AD1503" s="36" t="s">
        <v>120</v>
      </c>
      <c r="AE1503" s="37"/>
      <c r="AF1503" s="35" t="s">
        <v>1535</v>
      </c>
      <c r="AG1503" s="35" t="s">
        <v>1492</v>
      </c>
      <c r="AH1503" s="58" t="s">
        <v>1495</v>
      </c>
      <c r="AI1503" s="36" t="s">
        <v>1536</v>
      </c>
    </row>
    <row r="1504" spans="1:35" s="43" customFormat="1" ht="42.75" customHeight="1" x14ac:dyDescent="0.25">
      <c r="A1504" s="41" t="s">
        <v>2036</v>
      </c>
      <c r="B1504" s="54" t="s">
        <v>175</v>
      </c>
      <c r="C1504" s="55" t="s">
        <v>176</v>
      </c>
      <c r="D1504" s="37"/>
      <c r="E1504" s="61" t="s">
        <v>2197</v>
      </c>
      <c r="F1504" s="37"/>
      <c r="G1504" s="56" t="s">
        <v>1617</v>
      </c>
      <c r="H1504" s="56" t="s">
        <v>1618</v>
      </c>
      <c r="I1504" s="36" t="s">
        <v>384</v>
      </c>
      <c r="J1504" s="37"/>
      <c r="K1504" s="37">
        <v>30</v>
      </c>
      <c r="L1504" s="37"/>
      <c r="M1504" s="37"/>
      <c r="N1504" s="37"/>
      <c r="O1504" s="37"/>
      <c r="P1504" s="37"/>
      <c r="Q1504" s="37"/>
      <c r="R1504" s="37"/>
      <c r="S1504" s="37"/>
      <c r="T1504" s="37"/>
      <c r="U1504" s="37"/>
      <c r="V1504" s="37"/>
      <c r="W1504" s="37">
        <f t="shared" si="93"/>
        <v>30</v>
      </c>
      <c r="X1504" s="37"/>
      <c r="Y1504" s="57">
        <v>75.33</v>
      </c>
      <c r="Z1504" s="38">
        <f t="shared" si="92"/>
        <v>2345.7762000000002</v>
      </c>
      <c r="AA1504" s="37"/>
      <c r="AB1504" s="32" t="s">
        <v>84</v>
      </c>
      <c r="AC1504" s="37" t="s">
        <v>142</v>
      </c>
      <c r="AD1504" s="36" t="s">
        <v>120</v>
      </c>
      <c r="AE1504" s="37"/>
      <c r="AF1504" s="35" t="s">
        <v>1535</v>
      </c>
      <c r="AG1504" s="35" t="s">
        <v>1492</v>
      </c>
      <c r="AH1504" s="58" t="s">
        <v>1495</v>
      </c>
      <c r="AI1504" s="36" t="s">
        <v>1536</v>
      </c>
    </row>
    <row r="1505" spans="1:35" s="43" customFormat="1" ht="42.75" customHeight="1" x14ac:dyDescent="0.25">
      <c r="A1505" s="41" t="s">
        <v>2036</v>
      </c>
      <c r="B1505" s="54" t="s">
        <v>175</v>
      </c>
      <c r="C1505" s="55" t="s">
        <v>176</v>
      </c>
      <c r="D1505" s="37"/>
      <c r="E1505" s="61" t="s">
        <v>2198</v>
      </c>
      <c r="F1505" s="37"/>
      <c r="G1505" s="56" t="s">
        <v>1617</v>
      </c>
      <c r="H1505" s="56" t="s">
        <v>1618</v>
      </c>
      <c r="I1505" s="36" t="s">
        <v>384</v>
      </c>
      <c r="J1505" s="37"/>
      <c r="K1505" s="37">
        <v>5</v>
      </c>
      <c r="L1505" s="37"/>
      <c r="M1505" s="37"/>
      <c r="N1505" s="37"/>
      <c r="O1505" s="37"/>
      <c r="P1505" s="37"/>
      <c r="Q1505" s="37"/>
      <c r="R1505" s="37"/>
      <c r="S1505" s="37"/>
      <c r="T1505" s="37"/>
      <c r="U1505" s="37"/>
      <c r="V1505" s="37"/>
      <c r="W1505" s="37">
        <f t="shared" si="93"/>
        <v>5</v>
      </c>
      <c r="X1505" s="37"/>
      <c r="Y1505" s="57">
        <v>28.31</v>
      </c>
      <c r="Z1505" s="38">
        <f t="shared" si="92"/>
        <v>146.9289</v>
      </c>
      <c r="AA1505" s="37"/>
      <c r="AB1505" s="32" t="s">
        <v>84</v>
      </c>
      <c r="AC1505" s="37" t="s">
        <v>142</v>
      </c>
      <c r="AD1505" s="36" t="s">
        <v>120</v>
      </c>
      <c r="AE1505" s="37"/>
      <c r="AF1505" s="35" t="s">
        <v>1535</v>
      </c>
      <c r="AG1505" s="35" t="s">
        <v>1492</v>
      </c>
      <c r="AH1505" s="58" t="s">
        <v>1495</v>
      </c>
      <c r="AI1505" s="36" t="s">
        <v>1536</v>
      </c>
    </row>
    <row r="1506" spans="1:35" s="43" customFormat="1" ht="42.75" customHeight="1" x14ac:dyDescent="0.25">
      <c r="A1506" s="41" t="s">
        <v>2036</v>
      </c>
      <c r="B1506" s="54" t="s">
        <v>175</v>
      </c>
      <c r="C1506" s="55" t="s">
        <v>176</v>
      </c>
      <c r="D1506" s="37"/>
      <c r="E1506" s="61" t="s">
        <v>2199</v>
      </c>
      <c r="F1506" s="37"/>
      <c r="G1506" s="56" t="s">
        <v>1617</v>
      </c>
      <c r="H1506" s="56" t="s">
        <v>1618</v>
      </c>
      <c r="I1506" s="36" t="s">
        <v>384</v>
      </c>
      <c r="J1506" s="37"/>
      <c r="K1506" s="37">
        <v>10</v>
      </c>
      <c r="L1506" s="37"/>
      <c r="M1506" s="37"/>
      <c r="N1506" s="37"/>
      <c r="O1506" s="37"/>
      <c r="P1506" s="37"/>
      <c r="Q1506" s="37"/>
      <c r="R1506" s="37"/>
      <c r="S1506" s="37"/>
      <c r="T1506" s="37"/>
      <c r="U1506" s="37"/>
      <c r="V1506" s="37"/>
      <c r="W1506" s="37">
        <f t="shared" si="93"/>
        <v>10</v>
      </c>
      <c r="X1506" s="37"/>
      <c r="Y1506" s="57">
        <v>69.290000000000006</v>
      </c>
      <c r="Z1506" s="38">
        <f t="shared" si="92"/>
        <v>719.23020000000008</v>
      </c>
      <c r="AA1506" s="37"/>
      <c r="AB1506" s="32" t="s">
        <v>84</v>
      </c>
      <c r="AC1506" s="37" t="s">
        <v>142</v>
      </c>
      <c r="AD1506" s="36" t="s">
        <v>120</v>
      </c>
      <c r="AE1506" s="37"/>
      <c r="AF1506" s="35" t="s">
        <v>1535</v>
      </c>
      <c r="AG1506" s="35" t="s">
        <v>1492</v>
      </c>
      <c r="AH1506" s="58" t="s">
        <v>1495</v>
      </c>
      <c r="AI1506" s="36" t="s">
        <v>1536</v>
      </c>
    </row>
    <row r="1507" spans="1:35" s="43" customFormat="1" ht="42.75" customHeight="1" x14ac:dyDescent="0.25">
      <c r="A1507" s="41" t="s">
        <v>2036</v>
      </c>
      <c r="B1507" s="54" t="s">
        <v>175</v>
      </c>
      <c r="C1507" s="55" t="s">
        <v>176</v>
      </c>
      <c r="D1507" s="37"/>
      <c r="E1507" s="61" t="s">
        <v>2200</v>
      </c>
      <c r="F1507" s="37"/>
      <c r="G1507" s="56" t="s">
        <v>1617</v>
      </c>
      <c r="H1507" s="56" t="s">
        <v>1618</v>
      </c>
      <c r="I1507" s="36" t="s">
        <v>384</v>
      </c>
      <c r="J1507" s="37"/>
      <c r="K1507" s="37">
        <v>200</v>
      </c>
      <c r="L1507" s="37"/>
      <c r="M1507" s="37"/>
      <c r="N1507" s="37"/>
      <c r="O1507" s="37"/>
      <c r="P1507" s="37"/>
      <c r="Q1507" s="37"/>
      <c r="R1507" s="37"/>
      <c r="S1507" s="37"/>
      <c r="T1507" s="37"/>
      <c r="U1507" s="37"/>
      <c r="V1507" s="37"/>
      <c r="W1507" s="37">
        <f t="shared" si="93"/>
        <v>200</v>
      </c>
      <c r="X1507" s="37"/>
      <c r="Y1507" s="57">
        <v>6.29</v>
      </c>
      <c r="Z1507" s="38">
        <f t="shared" si="92"/>
        <v>1305.8040000000001</v>
      </c>
      <c r="AA1507" s="37"/>
      <c r="AB1507" s="32" t="s">
        <v>84</v>
      </c>
      <c r="AC1507" s="37" t="s">
        <v>142</v>
      </c>
      <c r="AD1507" s="36" t="s">
        <v>120</v>
      </c>
      <c r="AE1507" s="37"/>
      <c r="AF1507" s="35" t="s">
        <v>1535</v>
      </c>
      <c r="AG1507" s="35" t="s">
        <v>1492</v>
      </c>
      <c r="AH1507" s="58" t="s">
        <v>1495</v>
      </c>
      <c r="AI1507" s="36" t="s">
        <v>1536</v>
      </c>
    </row>
    <row r="1508" spans="1:35" s="43" customFormat="1" ht="42.75" customHeight="1" x14ac:dyDescent="0.25">
      <c r="A1508" s="41" t="s">
        <v>2036</v>
      </c>
      <c r="B1508" s="54" t="s">
        <v>175</v>
      </c>
      <c r="C1508" s="55" t="s">
        <v>176</v>
      </c>
      <c r="D1508" s="37"/>
      <c r="E1508" s="61" t="s">
        <v>2201</v>
      </c>
      <c r="F1508" s="37"/>
      <c r="G1508" s="56" t="s">
        <v>1617</v>
      </c>
      <c r="H1508" s="56" t="s">
        <v>1618</v>
      </c>
      <c r="I1508" s="36" t="s">
        <v>384</v>
      </c>
      <c r="J1508" s="37"/>
      <c r="K1508" s="37">
        <v>250</v>
      </c>
      <c r="L1508" s="37"/>
      <c r="M1508" s="37"/>
      <c r="N1508" s="37"/>
      <c r="O1508" s="37"/>
      <c r="P1508" s="37"/>
      <c r="Q1508" s="37"/>
      <c r="R1508" s="37"/>
      <c r="S1508" s="37"/>
      <c r="T1508" s="37"/>
      <c r="U1508" s="37"/>
      <c r="V1508" s="37"/>
      <c r="W1508" s="37">
        <f t="shared" si="93"/>
        <v>250</v>
      </c>
      <c r="X1508" s="37"/>
      <c r="Y1508" s="57">
        <v>3.83</v>
      </c>
      <c r="Z1508" s="38">
        <f t="shared" ref="Z1508:Z1555" si="94">(Y1508*W1508)*1.038</f>
        <v>993.88499999999999</v>
      </c>
      <c r="AA1508" s="37"/>
      <c r="AB1508" s="32" t="s">
        <v>84</v>
      </c>
      <c r="AC1508" s="37" t="s">
        <v>142</v>
      </c>
      <c r="AD1508" s="36" t="s">
        <v>120</v>
      </c>
      <c r="AE1508" s="37"/>
      <c r="AF1508" s="35" t="s">
        <v>1535</v>
      </c>
      <c r="AG1508" s="35" t="s">
        <v>1492</v>
      </c>
      <c r="AH1508" s="58" t="s">
        <v>1495</v>
      </c>
      <c r="AI1508" s="36" t="s">
        <v>1536</v>
      </c>
    </row>
    <row r="1509" spans="1:35" s="43" customFormat="1" ht="42.75" customHeight="1" x14ac:dyDescent="0.25">
      <c r="A1509" s="41" t="s">
        <v>2036</v>
      </c>
      <c r="B1509" s="54" t="s">
        <v>175</v>
      </c>
      <c r="C1509" s="55" t="s">
        <v>176</v>
      </c>
      <c r="D1509" s="37"/>
      <c r="E1509" s="61" t="s">
        <v>2202</v>
      </c>
      <c r="F1509" s="37"/>
      <c r="G1509" s="56" t="s">
        <v>1617</v>
      </c>
      <c r="H1509" s="56" t="s">
        <v>1618</v>
      </c>
      <c r="I1509" s="36" t="s">
        <v>384</v>
      </c>
      <c r="J1509" s="37"/>
      <c r="K1509" s="37">
        <v>5</v>
      </c>
      <c r="L1509" s="37"/>
      <c r="M1509" s="37"/>
      <c r="N1509" s="37"/>
      <c r="O1509" s="37"/>
      <c r="P1509" s="37"/>
      <c r="Q1509" s="37"/>
      <c r="R1509" s="37"/>
      <c r="S1509" s="37"/>
      <c r="T1509" s="37"/>
      <c r="U1509" s="37"/>
      <c r="V1509" s="37"/>
      <c r="W1509" s="37">
        <f t="shared" si="93"/>
        <v>5</v>
      </c>
      <c r="X1509" s="37"/>
      <c r="Y1509" s="57">
        <v>56.56</v>
      </c>
      <c r="Z1509" s="38">
        <f t="shared" si="94"/>
        <v>293.54640000000001</v>
      </c>
      <c r="AA1509" s="37"/>
      <c r="AB1509" s="32" t="s">
        <v>84</v>
      </c>
      <c r="AC1509" s="37" t="s">
        <v>142</v>
      </c>
      <c r="AD1509" s="36" t="s">
        <v>120</v>
      </c>
      <c r="AE1509" s="37"/>
      <c r="AF1509" s="35" t="s">
        <v>1535</v>
      </c>
      <c r="AG1509" s="35" t="s">
        <v>1492</v>
      </c>
      <c r="AH1509" s="58" t="s">
        <v>1495</v>
      </c>
      <c r="AI1509" s="36" t="s">
        <v>1536</v>
      </c>
    </row>
    <row r="1510" spans="1:35" s="43" customFormat="1" ht="42.75" customHeight="1" x14ac:dyDescent="0.25">
      <c r="A1510" s="41" t="s">
        <v>2036</v>
      </c>
      <c r="B1510" s="54" t="s">
        <v>175</v>
      </c>
      <c r="C1510" s="55" t="s">
        <v>176</v>
      </c>
      <c r="D1510" s="37"/>
      <c r="E1510" s="61" t="s">
        <v>2203</v>
      </c>
      <c r="F1510" s="37"/>
      <c r="G1510" s="56" t="s">
        <v>1617</v>
      </c>
      <c r="H1510" s="56" t="s">
        <v>1618</v>
      </c>
      <c r="I1510" s="36" t="s">
        <v>384</v>
      </c>
      <c r="J1510" s="37"/>
      <c r="K1510" s="37">
        <v>20</v>
      </c>
      <c r="L1510" s="37"/>
      <c r="M1510" s="37"/>
      <c r="N1510" s="37"/>
      <c r="O1510" s="37"/>
      <c r="P1510" s="37"/>
      <c r="Q1510" s="37"/>
      <c r="R1510" s="37"/>
      <c r="S1510" s="37"/>
      <c r="T1510" s="37"/>
      <c r="U1510" s="37"/>
      <c r="V1510" s="37"/>
      <c r="W1510" s="37">
        <f t="shared" si="93"/>
        <v>20</v>
      </c>
      <c r="X1510" s="37"/>
      <c r="Y1510" s="57">
        <v>227.94</v>
      </c>
      <c r="Z1510" s="38">
        <f t="shared" si="94"/>
        <v>4732.0344000000005</v>
      </c>
      <c r="AA1510" s="37"/>
      <c r="AB1510" s="32" t="s">
        <v>84</v>
      </c>
      <c r="AC1510" s="37" t="s">
        <v>142</v>
      </c>
      <c r="AD1510" s="36" t="s">
        <v>120</v>
      </c>
      <c r="AE1510" s="37"/>
      <c r="AF1510" s="35" t="s">
        <v>1535</v>
      </c>
      <c r="AG1510" s="35" t="s">
        <v>1492</v>
      </c>
      <c r="AH1510" s="58" t="s">
        <v>1495</v>
      </c>
      <c r="AI1510" s="36" t="s">
        <v>1536</v>
      </c>
    </row>
    <row r="1511" spans="1:35" s="43" customFormat="1" ht="42.75" customHeight="1" x14ac:dyDescent="0.25">
      <c r="A1511" s="41" t="s">
        <v>2036</v>
      </c>
      <c r="B1511" s="54" t="s">
        <v>175</v>
      </c>
      <c r="C1511" s="55" t="s">
        <v>176</v>
      </c>
      <c r="D1511" s="37"/>
      <c r="E1511" s="61" t="s">
        <v>2204</v>
      </c>
      <c r="F1511" s="37"/>
      <c r="G1511" s="56" t="s">
        <v>1617</v>
      </c>
      <c r="H1511" s="56" t="s">
        <v>1618</v>
      </c>
      <c r="I1511" s="36" t="s">
        <v>384</v>
      </c>
      <c r="J1511" s="37"/>
      <c r="K1511" s="37">
        <v>500</v>
      </c>
      <c r="L1511" s="37"/>
      <c r="M1511" s="37"/>
      <c r="N1511" s="37"/>
      <c r="O1511" s="37"/>
      <c r="P1511" s="37"/>
      <c r="Q1511" s="37"/>
      <c r="R1511" s="37"/>
      <c r="S1511" s="37"/>
      <c r="T1511" s="37"/>
      <c r="U1511" s="37"/>
      <c r="V1511" s="37"/>
      <c r="W1511" s="37">
        <f t="shared" si="93"/>
        <v>500</v>
      </c>
      <c r="X1511" s="37"/>
      <c r="Y1511" s="57">
        <v>4.2</v>
      </c>
      <c r="Z1511" s="38">
        <f t="shared" si="94"/>
        <v>2179.8000000000002</v>
      </c>
      <c r="AA1511" s="37"/>
      <c r="AB1511" s="32" t="s">
        <v>84</v>
      </c>
      <c r="AC1511" s="37" t="s">
        <v>142</v>
      </c>
      <c r="AD1511" s="36" t="s">
        <v>120</v>
      </c>
      <c r="AE1511" s="37"/>
      <c r="AF1511" s="35" t="s">
        <v>1535</v>
      </c>
      <c r="AG1511" s="35" t="s">
        <v>1492</v>
      </c>
      <c r="AH1511" s="58" t="s">
        <v>1495</v>
      </c>
      <c r="AI1511" s="36" t="s">
        <v>1536</v>
      </c>
    </row>
    <row r="1512" spans="1:35" s="43" customFormat="1" ht="42.75" customHeight="1" x14ac:dyDescent="0.25">
      <c r="A1512" s="41" t="s">
        <v>2036</v>
      </c>
      <c r="B1512" s="54" t="s">
        <v>175</v>
      </c>
      <c r="C1512" s="55" t="s">
        <v>176</v>
      </c>
      <c r="D1512" s="37"/>
      <c r="E1512" s="61" t="s">
        <v>2205</v>
      </c>
      <c r="F1512" s="37"/>
      <c r="G1512" s="56" t="s">
        <v>1617</v>
      </c>
      <c r="H1512" s="56" t="s">
        <v>1618</v>
      </c>
      <c r="I1512" s="36" t="s">
        <v>384</v>
      </c>
      <c r="J1512" s="37"/>
      <c r="K1512" s="37">
        <v>40</v>
      </c>
      <c r="L1512" s="37"/>
      <c r="M1512" s="37"/>
      <c r="N1512" s="37"/>
      <c r="O1512" s="37"/>
      <c r="P1512" s="37"/>
      <c r="Q1512" s="37"/>
      <c r="R1512" s="37"/>
      <c r="S1512" s="37"/>
      <c r="T1512" s="37"/>
      <c r="U1512" s="37"/>
      <c r="V1512" s="37"/>
      <c r="W1512" s="37">
        <f t="shared" si="93"/>
        <v>40</v>
      </c>
      <c r="X1512" s="37"/>
      <c r="Y1512" s="57">
        <v>64.13</v>
      </c>
      <c r="Z1512" s="38">
        <f t="shared" si="94"/>
        <v>2662.6776</v>
      </c>
      <c r="AA1512" s="37"/>
      <c r="AB1512" s="32" t="s">
        <v>84</v>
      </c>
      <c r="AC1512" s="37" t="s">
        <v>142</v>
      </c>
      <c r="AD1512" s="36" t="s">
        <v>120</v>
      </c>
      <c r="AE1512" s="37"/>
      <c r="AF1512" s="35" t="s">
        <v>1535</v>
      </c>
      <c r="AG1512" s="35" t="s">
        <v>1492</v>
      </c>
      <c r="AH1512" s="58" t="s">
        <v>1495</v>
      </c>
      <c r="AI1512" s="36" t="s">
        <v>1536</v>
      </c>
    </row>
    <row r="1513" spans="1:35" s="43" customFormat="1" ht="42.75" customHeight="1" x14ac:dyDescent="0.25">
      <c r="A1513" s="41" t="s">
        <v>2036</v>
      </c>
      <c r="B1513" s="54" t="s">
        <v>175</v>
      </c>
      <c r="C1513" s="55" t="s">
        <v>176</v>
      </c>
      <c r="D1513" s="37"/>
      <c r="E1513" s="61" t="s">
        <v>2206</v>
      </c>
      <c r="F1513" s="37"/>
      <c r="G1513" s="56" t="s">
        <v>1617</v>
      </c>
      <c r="H1513" s="56" t="s">
        <v>1618</v>
      </c>
      <c r="I1513" s="36" t="s">
        <v>384</v>
      </c>
      <c r="J1513" s="37"/>
      <c r="K1513" s="37">
        <v>5</v>
      </c>
      <c r="L1513" s="37"/>
      <c r="M1513" s="37"/>
      <c r="N1513" s="37"/>
      <c r="O1513" s="37"/>
      <c r="P1513" s="37"/>
      <c r="Q1513" s="37"/>
      <c r="R1513" s="37"/>
      <c r="S1513" s="37"/>
      <c r="T1513" s="37"/>
      <c r="U1513" s="37"/>
      <c r="V1513" s="37"/>
      <c r="W1513" s="37">
        <f t="shared" si="93"/>
        <v>5</v>
      </c>
      <c r="X1513" s="37"/>
      <c r="Y1513" s="57">
        <v>106.2</v>
      </c>
      <c r="Z1513" s="38">
        <f t="shared" si="94"/>
        <v>551.178</v>
      </c>
      <c r="AA1513" s="37"/>
      <c r="AB1513" s="32" t="s">
        <v>84</v>
      </c>
      <c r="AC1513" s="37" t="s">
        <v>142</v>
      </c>
      <c r="AD1513" s="36" t="s">
        <v>120</v>
      </c>
      <c r="AE1513" s="37"/>
      <c r="AF1513" s="35" t="s">
        <v>1535</v>
      </c>
      <c r="AG1513" s="35" t="s">
        <v>1492</v>
      </c>
      <c r="AH1513" s="58" t="s">
        <v>1495</v>
      </c>
      <c r="AI1513" s="36" t="s">
        <v>1536</v>
      </c>
    </row>
    <row r="1514" spans="1:35" s="43" customFormat="1" ht="42.75" customHeight="1" x14ac:dyDescent="0.25">
      <c r="A1514" s="41" t="s">
        <v>2036</v>
      </c>
      <c r="B1514" s="54" t="s">
        <v>175</v>
      </c>
      <c r="C1514" s="55" t="s">
        <v>176</v>
      </c>
      <c r="D1514" s="37"/>
      <c r="E1514" s="61" t="s">
        <v>2207</v>
      </c>
      <c r="F1514" s="37"/>
      <c r="G1514" s="56" t="s">
        <v>1617</v>
      </c>
      <c r="H1514" s="56" t="s">
        <v>1618</v>
      </c>
      <c r="I1514" s="36" t="s">
        <v>384</v>
      </c>
      <c r="J1514" s="37"/>
      <c r="K1514" s="37">
        <v>10</v>
      </c>
      <c r="L1514" s="37"/>
      <c r="M1514" s="37"/>
      <c r="N1514" s="37"/>
      <c r="O1514" s="37"/>
      <c r="P1514" s="37"/>
      <c r="Q1514" s="37"/>
      <c r="R1514" s="37"/>
      <c r="S1514" s="37"/>
      <c r="T1514" s="37"/>
      <c r="U1514" s="37"/>
      <c r="V1514" s="37"/>
      <c r="W1514" s="37">
        <f t="shared" si="93"/>
        <v>10</v>
      </c>
      <c r="X1514" s="37"/>
      <c r="Y1514" s="57">
        <v>37</v>
      </c>
      <c r="Z1514" s="38">
        <f t="shared" si="94"/>
        <v>384.06</v>
      </c>
      <c r="AA1514" s="37"/>
      <c r="AB1514" s="32" t="s">
        <v>84</v>
      </c>
      <c r="AC1514" s="37" t="s">
        <v>142</v>
      </c>
      <c r="AD1514" s="36" t="s">
        <v>120</v>
      </c>
      <c r="AE1514" s="37"/>
      <c r="AF1514" s="35" t="s">
        <v>1535</v>
      </c>
      <c r="AG1514" s="35" t="s">
        <v>1492</v>
      </c>
      <c r="AH1514" s="58" t="s">
        <v>1495</v>
      </c>
      <c r="AI1514" s="36" t="s">
        <v>1536</v>
      </c>
    </row>
    <row r="1515" spans="1:35" s="43" customFormat="1" ht="42.75" customHeight="1" x14ac:dyDescent="0.25">
      <c r="A1515" s="41" t="s">
        <v>2036</v>
      </c>
      <c r="B1515" s="54" t="s">
        <v>175</v>
      </c>
      <c r="C1515" s="55" t="s">
        <v>176</v>
      </c>
      <c r="D1515" s="37"/>
      <c r="E1515" s="61" t="s">
        <v>2208</v>
      </c>
      <c r="F1515" s="37"/>
      <c r="G1515" s="56" t="s">
        <v>1617</v>
      </c>
      <c r="H1515" s="56" t="s">
        <v>1618</v>
      </c>
      <c r="I1515" s="36" t="s">
        <v>384</v>
      </c>
      <c r="J1515" s="37"/>
      <c r="K1515" s="37">
        <v>20</v>
      </c>
      <c r="L1515" s="37"/>
      <c r="M1515" s="37"/>
      <c r="N1515" s="37"/>
      <c r="O1515" s="37"/>
      <c r="P1515" s="37"/>
      <c r="Q1515" s="37"/>
      <c r="R1515" s="37"/>
      <c r="S1515" s="37"/>
      <c r="T1515" s="37"/>
      <c r="U1515" s="37"/>
      <c r="V1515" s="37"/>
      <c r="W1515" s="37">
        <f t="shared" si="93"/>
        <v>20</v>
      </c>
      <c r="X1515" s="37"/>
      <c r="Y1515" s="57">
        <v>936</v>
      </c>
      <c r="Z1515" s="38">
        <f t="shared" si="94"/>
        <v>19431.36</v>
      </c>
      <c r="AA1515" s="37"/>
      <c r="AB1515" s="32" t="s">
        <v>84</v>
      </c>
      <c r="AC1515" s="37" t="s">
        <v>142</v>
      </c>
      <c r="AD1515" s="36" t="s">
        <v>120</v>
      </c>
      <c r="AE1515" s="37"/>
      <c r="AF1515" s="35" t="s">
        <v>1535</v>
      </c>
      <c r="AG1515" s="35" t="s">
        <v>1492</v>
      </c>
      <c r="AH1515" s="58" t="s">
        <v>1495</v>
      </c>
      <c r="AI1515" s="36" t="s">
        <v>1536</v>
      </c>
    </row>
    <row r="1516" spans="1:35" s="43" customFormat="1" ht="42.75" customHeight="1" x14ac:dyDescent="0.25">
      <c r="A1516" s="41" t="s">
        <v>2036</v>
      </c>
      <c r="B1516" s="54" t="s">
        <v>175</v>
      </c>
      <c r="C1516" s="55" t="s">
        <v>176</v>
      </c>
      <c r="D1516" s="37"/>
      <c r="E1516" s="61" t="s">
        <v>2209</v>
      </c>
      <c r="F1516" s="37"/>
      <c r="G1516" s="56" t="s">
        <v>1617</v>
      </c>
      <c r="H1516" s="56" t="s">
        <v>1618</v>
      </c>
      <c r="I1516" s="36" t="s">
        <v>384</v>
      </c>
      <c r="J1516" s="37"/>
      <c r="K1516" s="37">
        <v>30</v>
      </c>
      <c r="L1516" s="37"/>
      <c r="M1516" s="37"/>
      <c r="N1516" s="37"/>
      <c r="O1516" s="37"/>
      <c r="P1516" s="37"/>
      <c r="Q1516" s="37"/>
      <c r="R1516" s="37"/>
      <c r="S1516" s="37"/>
      <c r="T1516" s="37"/>
      <c r="U1516" s="37"/>
      <c r="V1516" s="37"/>
      <c r="W1516" s="37">
        <f t="shared" si="93"/>
        <v>30</v>
      </c>
      <c r="X1516" s="37"/>
      <c r="Y1516" s="57">
        <v>640.10699999999997</v>
      </c>
      <c r="Z1516" s="38">
        <f t="shared" si="94"/>
        <v>19932.931980000001</v>
      </c>
      <c r="AA1516" s="37"/>
      <c r="AB1516" s="32" t="s">
        <v>84</v>
      </c>
      <c r="AC1516" s="37" t="s">
        <v>142</v>
      </c>
      <c r="AD1516" s="36" t="s">
        <v>120</v>
      </c>
      <c r="AE1516" s="37"/>
      <c r="AF1516" s="35" t="s">
        <v>1535</v>
      </c>
      <c r="AG1516" s="35" t="s">
        <v>1492</v>
      </c>
      <c r="AH1516" s="58" t="s">
        <v>1495</v>
      </c>
      <c r="AI1516" s="36" t="s">
        <v>1536</v>
      </c>
    </row>
    <row r="1517" spans="1:35" s="43" customFormat="1" ht="42.75" customHeight="1" x14ac:dyDescent="0.25">
      <c r="A1517" s="41" t="s">
        <v>2036</v>
      </c>
      <c r="B1517" s="54" t="s">
        <v>175</v>
      </c>
      <c r="C1517" s="55" t="s">
        <v>176</v>
      </c>
      <c r="D1517" s="37"/>
      <c r="E1517" s="61" t="s">
        <v>2210</v>
      </c>
      <c r="F1517" s="37"/>
      <c r="G1517" s="56" t="s">
        <v>1617</v>
      </c>
      <c r="H1517" s="56" t="s">
        <v>1618</v>
      </c>
      <c r="I1517" s="36" t="s">
        <v>384</v>
      </c>
      <c r="J1517" s="37"/>
      <c r="K1517" s="37">
        <v>30</v>
      </c>
      <c r="L1517" s="37"/>
      <c r="M1517" s="37"/>
      <c r="N1517" s="37"/>
      <c r="O1517" s="37"/>
      <c r="P1517" s="37"/>
      <c r="Q1517" s="37"/>
      <c r="R1517" s="37"/>
      <c r="S1517" s="37"/>
      <c r="T1517" s="37"/>
      <c r="U1517" s="37"/>
      <c r="V1517" s="37"/>
      <c r="W1517" s="37">
        <f t="shared" si="93"/>
        <v>30</v>
      </c>
      <c r="X1517" s="37"/>
      <c r="Y1517" s="57">
        <v>943.33299999999997</v>
      </c>
      <c r="Z1517" s="38">
        <f t="shared" si="94"/>
        <v>29375.389619999998</v>
      </c>
      <c r="AA1517" s="37"/>
      <c r="AB1517" s="32" t="s">
        <v>84</v>
      </c>
      <c r="AC1517" s="37" t="s">
        <v>142</v>
      </c>
      <c r="AD1517" s="36" t="s">
        <v>120</v>
      </c>
      <c r="AE1517" s="37"/>
      <c r="AF1517" s="35" t="s">
        <v>1535</v>
      </c>
      <c r="AG1517" s="35" t="s">
        <v>1492</v>
      </c>
      <c r="AH1517" s="58" t="s">
        <v>1495</v>
      </c>
      <c r="AI1517" s="36" t="s">
        <v>1536</v>
      </c>
    </row>
    <row r="1518" spans="1:35" s="43" customFormat="1" ht="42.75" customHeight="1" x14ac:dyDescent="0.25">
      <c r="A1518" s="41" t="s">
        <v>2036</v>
      </c>
      <c r="B1518" s="54" t="s">
        <v>175</v>
      </c>
      <c r="C1518" s="55" t="s">
        <v>176</v>
      </c>
      <c r="D1518" s="37"/>
      <c r="E1518" s="61" t="s">
        <v>2211</v>
      </c>
      <c r="F1518" s="37"/>
      <c r="G1518" s="56" t="s">
        <v>1617</v>
      </c>
      <c r="H1518" s="56" t="s">
        <v>1618</v>
      </c>
      <c r="I1518" s="36" t="s">
        <v>384</v>
      </c>
      <c r="J1518" s="37"/>
      <c r="K1518" s="37">
        <v>10</v>
      </c>
      <c r="L1518" s="37"/>
      <c r="M1518" s="37"/>
      <c r="N1518" s="37"/>
      <c r="O1518" s="37"/>
      <c r="P1518" s="37"/>
      <c r="Q1518" s="37"/>
      <c r="R1518" s="37"/>
      <c r="S1518" s="37"/>
      <c r="T1518" s="37"/>
      <c r="U1518" s="37"/>
      <c r="V1518" s="37"/>
      <c r="W1518" s="37">
        <f t="shared" si="93"/>
        <v>10</v>
      </c>
      <c r="X1518" s="37"/>
      <c r="Y1518" s="57">
        <v>29.83</v>
      </c>
      <c r="Z1518" s="38">
        <f t="shared" si="94"/>
        <v>309.63539999999995</v>
      </c>
      <c r="AA1518" s="37"/>
      <c r="AB1518" s="32" t="s">
        <v>84</v>
      </c>
      <c r="AC1518" s="37" t="s">
        <v>142</v>
      </c>
      <c r="AD1518" s="36" t="s">
        <v>120</v>
      </c>
      <c r="AE1518" s="37"/>
      <c r="AF1518" s="35" t="s">
        <v>1535</v>
      </c>
      <c r="AG1518" s="35" t="s">
        <v>1492</v>
      </c>
      <c r="AH1518" s="58" t="s">
        <v>1495</v>
      </c>
      <c r="AI1518" s="36" t="s">
        <v>1536</v>
      </c>
    </row>
    <row r="1519" spans="1:35" s="43" customFormat="1" ht="42.75" customHeight="1" x14ac:dyDescent="0.25">
      <c r="A1519" s="41" t="s">
        <v>2036</v>
      </c>
      <c r="B1519" s="54" t="s">
        <v>175</v>
      </c>
      <c r="C1519" s="55" t="s">
        <v>176</v>
      </c>
      <c r="D1519" s="37"/>
      <c r="E1519" s="61" t="s">
        <v>2212</v>
      </c>
      <c r="F1519" s="37"/>
      <c r="G1519" s="56" t="s">
        <v>1617</v>
      </c>
      <c r="H1519" s="56" t="s">
        <v>1618</v>
      </c>
      <c r="I1519" s="36" t="s">
        <v>384</v>
      </c>
      <c r="J1519" s="37"/>
      <c r="K1519" s="37">
        <v>50</v>
      </c>
      <c r="L1519" s="37"/>
      <c r="M1519" s="37"/>
      <c r="N1519" s="37"/>
      <c r="O1519" s="37"/>
      <c r="P1519" s="37"/>
      <c r="Q1519" s="37"/>
      <c r="R1519" s="37"/>
      <c r="S1519" s="37"/>
      <c r="T1519" s="37"/>
      <c r="U1519" s="37"/>
      <c r="V1519" s="37"/>
      <c r="W1519" s="37">
        <f t="shared" si="93"/>
        <v>50</v>
      </c>
      <c r="X1519" s="37"/>
      <c r="Y1519" s="57">
        <v>18.899999999999999</v>
      </c>
      <c r="Z1519" s="38">
        <f t="shared" si="94"/>
        <v>980.91</v>
      </c>
      <c r="AA1519" s="37"/>
      <c r="AB1519" s="32" t="s">
        <v>84</v>
      </c>
      <c r="AC1519" s="37" t="s">
        <v>142</v>
      </c>
      <c r="AD1519" s="36" t="s">
        <v>120</v>
      </c>
      <c r="AE1519" s="37"/>
      <c r="AF1519" s="35" t="s">
        <v>1535</v>
      </c>
      <c r="AG1519" s="35" t="s">
        <v>1492</v>
      </c>
      <c r="AH1519" s="58" t="s">
        <v>1495</v>
      </c>
      <c r="AI1519" s="36" t="s">
        <v>1536</v>
      </c>
    </row>
    <row r="1520" spans="1:35" s="43" customFormat="1" ht="42.75" customHeight="1" x14ac:dyDescent="0.25">
      <c r="A1520" s="41" t="s">
        <v>2036</v>
      </c>
      <c r="B1520" s="54" t="s">
        <v>175</v>
      </c>
      <c r="C1520" s="55" t="s">
        <v>176</v>
      </c>
      <c r="D1520" s="37"/>
      <c r="E1520" s="61" t="s">
        <v>2213</v>
      </c>
      <c r="F1520" s="37"/>
      <c r="G1520" s="56" t="s">
        <v>1617</v>
      </c>
      <c r="H1520" s="56" t="s">
        <v>1618</v>
      </c>
      <c r="I1520" s="36" t="s">
        <v>384</v>
      </c>
      <c r="J1520" s="37"/>
      <c r="K1520" s="37">
        <v>400</v>
      </c>
      <c r="L1520" s="37"/>
      <c r="M1520" s="37"/>
      <c r="N1520" s="37"/>
      <c r="O1520" s="37"/>
      <c r="P1520" s="37"/>
      <c r="Q1520" s="37"/>
      <c r="R1520" s="37"/>
      <c r="S1520" s="37"/>
      <c r="T1520" s="37"/>
      <c r="U1520" s="37"/>
      <c r="V1520" s="37"/>
      <c r="W1520" s="37">
        <f t="shared" si="93"/>
        <v>400</v>
      </c>
      <c r="X1520" s="37"/>
      <c r="Y1520" s="57">
        <v>4.3</v>
      </c>
      <c r="Z1520" s="38">
        <f t="shared" si="94"/>
        <v>1785.3600000000001</v>
      </c>
      <c r="AA1520" s="37"/>
      <c r="AB1520" s="32" t="s">
        <v>84</v>
      </c>
      <c r="AC1520" s="37" t="s">
        <v>142</v>
      </c>
      <c r="AD1520" s="36" t="s">
        <v>120</v>
      </c>
      <c r="AE1520" s="37"/>
      <c r="AF1520" s="35" t="s">
        <v>1535</v>
      </c>
      <c r="AG1520" s="35" t="s">
        <v>1492</v>
      </c>
      <c r="AH1520" s="58" t="s">
        <v>1495</v>
      </c>
      <c r="AI1520" s="36" t="s">
        <v>1536</v>
      </c>
    </row>
    <row r="1521" spans="1:35" s="43" customFormat="1" ht="42.75" customHeight="1" x14ac:dyDescent="0.25">
      <c r="A1521" s="41" t="s">
        <v>2036</v>
      </c>
      <c r="B1521" s="54" t="s">
        <v>175</v>
      </c>
      <c r="C1521" s="55" t="s">
        <v>176</v>
      </c>
      <c r="D1521" s="37"/>
      <c r="E1521" s="61" t="s">
        <v>2214</v>
      </c>
      <c r="F1521" s="37"/>
      <c r="G1521" s="56" t="s">
        <v>1617</v>
      </c>
      <c r="H1521" s="56" t="s">
        <v>1618</v>
      </c>
      <c r="I1521" s="36" t="s">
        <v>384</v>
      </c>
      <c r="J1521" s="37"/>
      <c r="K1521" s="37">
        <v>600</v>
      </c>
      <c r="L1521" s="37"/>
      <c r="M1521" s="37"/>
      <c r="N1521" s="37"/>
      <c r="O1521" s="37"/>
      <c r="P1521" s="37"/>
      <c r="Q1521" s="37"/>
      <c r="R1521" s="37"/>
      <c r="S1521" s="37"/>
      <c r="T1521" s="37"/>
      <c r="U1521" s="37"/>
      <c r="V1521" s="37"/>
      <c r="W1521" s="37">
        <f t="shared" si="93"/>
        <v>600</v>
      </c>
      <c r="X1521" s="37"/>
      <c r="Y1521" s="57">
        <v>2.38</v>
      </c>
      <c r="Z1521" s="38">
        <f t="shared" si="94"/>
        <v>1482.2640000000001</v>
      </c>
      <c r="AA1521" s="37"/>
      <c r="AB1521" s="32" t="s">
        <v>84</v>
      </c>
      <c r="AC1521" s="37" t="s">
        <v>142</v>
      </c>
      <c r="AD1521" s="36" t="s">
        <v>120</v>
      </c>
      <c r="AE1521" s="37"/>
      <c r="AF1521" s="35" t="s">
        <v>1535</v>
      </c>
      <c r="AG1521" s="35" t="s">
        <v>1492</v>
      </c>
      <c r="AH1521" s="58" t="s">
        <v>1495</v>
      </c>
      <c r="AI1521" s="36" t="s">
        <v>1536</v>
      </c>
    </row>
    <row r="1522" spans="1:35" s="43" customFormat="1" ht="42.75" customHeight="1" x14ac:dyDescent="0.25">
      <c r="A1522" s="41" t="s">
        <v>2036</v>
      </c>
      <c r="B1522" s="54" t="s">
        <v>175</v>
      </c>
      <c r="C1522" s="55" t="s">
        <v>176</v>
      </c>
      <c r="D1522" s="37"/>
      <c r="E1522" s="61" t="s">
        <v>2215</v>
      </c>
      <c r="F1522" s="37"/>
      <c r="G1522" s="56" t="s">
        <v>1617</v>
      </c>
      <c r="H1522" s="56" t="s">
        <v>1618</v>
      </c>
      <c r="I1522" s="36" t="s">
        <v>384</v>
      </c>
      <c r="J1522" s="37"/>
      <c r="K1522" s="37">
        <v>3500</v>
      </c>
      <c r="L1522" s="37"/>
      <c r="M1522" s="37"/>
      <c r="N1522" s="37"/>
      <c r="O1522" s="37"/>
      <c r="P1522" s="37"/>
      <c r="Q1522" s="37"/>
      <c r="R1522" s="37"/>
      <c r="S1522" s="37"/>
      <c r="T1522" s="37"/>
      <c r="U1522" s="37"/>
      <c r="V1522" s="37"/>
      <c r="W1522" s="37">
        <f t="shared" si="93"/>
        <v>3500</v>
      </c>
      <c r="X1522" s="37"/>
      <c r="Y1522" s="57">
        <v>19</v>
      </c>
      <c r="Z1522" s="38">
        <f t="shared" si="94"/>
        <v>69027</v>
      </c>
      <c r="AA1522" s="37"/>
      <c r="AB1522" s="32" t="s">
        <v>84</v>
      </c>
      <c r="AC1522" s="37" t="s">
        <v>142</v>
      </c>
      <c r="AD1522" s="36" t="s">
        <v>120</v>
      </c>
      <c r="AE1522" s="37"/>
      <c r="AF1522" s="35" t="s">
        <v>1535</v>
      </c>
      <c r="AG1522" s="35" t="s">
        <v>1492</v>
      </c>
      <c r="AH1522" s="58" t="s">
        <v>1495</v>
      </c>
      <c r="AI1522" s="36" t="s">
        <v>1536</v>
      </c>
    </row>
    <row r="1523" spans="1:35" s="43" customFormat="1" ht="42.75" customHeight="1" x14ac:dyDescent="0.25">
      <c r="A1523" s="41" t="s">
        <v>2036</v>
      </c>
      <c r="B1523" s="54" t="s">
        <v>175</v>
      </c>
      <c r="C1523" s="55" t="s">
        <v>176</v>
      </c>
      <c r="D1523" s="37"/>
      <c r="E1523" s="61" t="s">
        <v>2216</v>
      </c>
      <c r="F1523" s="37"/>
      <c r="G1523" s="56" t="s">
        <v>1617</v>
      </c>
      <c r="H1523" s="56" t="s">
        <v>1618</v>
      </c>
      <c r="I1523" s="36" t="s">
        <v>384</v>
      </c>
      <c r="J1523" s="37"/>
      <c r="K1523" s="37">
        <v>12</v>
      </c>
      <c r="L1523" s="37"/>
      <c r="M1523" s="37"/>
      <c r="N1523" s="37"/>
      <c r="O1523" s="37"/>
      <c r="P1523" s="37"/>
      <c r="Q1523" s="37"/>
      <c r="R1523" s="37"/>
      <c r="S1523" s="37"/>
      <c r="T1523" s="37"/>
      <c r="U1523" s="37"/>
      <c r="V1523" s="37"/>
      <c r="W1523" s="37">
        <f t="shared" si="93"/>
        <v>12</v>
      </c>
      <c r="X1523" s="37"/>
      <c r="Y1523" s="57">
        <v>10.6</v>
      </c>
      <c r="Z1523" s="38">
        <f t="shared" si="94"/>
        <v>132.03359999999998</v>
      </c>
      <c r="AA1523" s="37"/>
      <c r="AB1523" s="32" t="s">
        <v>84</v>
      </c>
      <c r="AC1523" s="37" t="s">
        <v>142</v>
      </c>
      <c r="AD1523" s="36" t="s">
        <v>120</v>
      </c>
      <c r="AE1523" s="37"/>
      <c r="AF1523" s="35" t="s">
        <v>1535</v>
      </c>
      <c r="AG1523" s="35" t="s">
        <v>1492</v>
      </c>
      <c r="AH1523" s="58" t="s">
        <v>1495</v>
      </c>
      <c r="AI1523" s="36" t="s">
        <v>1536</v>
      </c>
    </row>
    <row r="1524" spans="1:35" s="43" customFormat="1" ht="42.75" customHeight="1" x14ac:dyDescent="0.25">
      <c r="A1524" s="41" t="s">
        <v>2036</v>
      </c>
      <c r="B1524" s="54" t="s">
        <v>175</v>
      </c>
      <c r="C1524" s="55" t="s">
        <v>176</v>
      </c>
      <c r="D1524" s="37"/>
      <c r="E1524" s="61" t="s">
        <v>2217</v>
      </c>
      <c r="F1524" s="37"/>
      <c r="G1524" s="56" t="s">
        <v>1617</v>
      </c>
      <c r="H1524" s="56" t="s">
        <v>1618</v>
      </c>
      <c r="I1524" s="36" t="s">
        <v>384</v>
      </c>
      <c r="J1524" s="37"/>
      <c r="K1524" s="37">
        <v>2000</v>
      </c>
      <c r="L1524" s="37"/>
      <c r="M1524" s="37"/>
      <c r="N1524" s="37"/>
      <c r="O1524" s="37"/>
      <c r="P1524" s="37"/>
      <c r="Q1524" s="37"/>
      <c r="R1524" s="37"/>
      <c r="S1524" s="37"/>
      <c r="T1524" s="37"/>
      <c r="U1524" s="37"/>
      <c r="V1524" s="37"/>
      <c r="W1524" s="37">
        <f t="shared" si="93"/>
        <v>2000</v>
      </c>
      <c r="X1524" s="37"/>
      <c r="Y1524" s="57">
        <v>8.6</v>
      </c>
      <c r="Z1524" s="38">
        <f t="shared" si="94"/>
        <v>17853.600000000002</v>
      </c>
      <c r="AA1524" s="37"/>
      <c r="AB1524" s="32" t="s">
        <v>84</v>
      </c>
      <c r="AC1524" s="37" t="s">
        <v>142</v>
      </c>
      <c r="AD1524" s="36" t="s">
        <v>120</v>
      </c>
      <c r="AE1524" s="37"/>
      <c r="AF1524" s="35" t="s">
        <v>1535</v>
      </c>
      <c r="AG1524" s="35" t="s">
        <v>1492</v>
      </c>
      <c r="AH1524" s="58" t="s">
        <v>1495</v>
      </c>
      <c r="AI1524" s="36" t="s">
        <v>1536</v>
      </c>
    </row>
    <row r="1525" spans="1:35" s="43" customFormat="1" ht="42.75" customHeight="1" x14ac:dyDescent="0.25">
      <c r="A1525" s="41" t="s">
        <v>2036</v>
      </c>
      <c r="B1525" s="54" t="s">
        <v>175</v>
      </c>
      <c r="C1525" s="55" t="s">
        <v>176</v>
      </c>
      <c r="D1525" s="37"/>
      <c r="E1525" s="61" t="s">
        <v>2218</v>
      </c>
      <c r="F1525" s="37"/>
      <c r="G1525" s="56" t="s">
        <v>1617</v>
      </c>
      <c r="H1525" s="56" t="s">
        <v>1618</v>
      </c>
      <c r="I1525" s="36" t="s">
        <v>384</v>
      </c>
      <c r="J1525" s="37"/>
      <c r="K1525" s="37">
        <v>2000</v>
      </c>
      <c r="L1525" s="37"/>
      <c r="M1525" s="37"/>
      <c r="N1525" s="37"/>
      <c r="O1525" s="37"/>
      <c r="P1525" s="37"/>
      <c r="Q1525" s="37"/>
      <c r="R1525" s="37"/>
      <c r="S1525" s="37"/>
      <c r="T1525" s="37"/>
      <c r="U1525" s="37"/>
      <c r="V1525" s="37"/>
      <c r="W1525" s="37">
        <f t="shared" si="93"/>
        <v>2000</v>
      </c>
      <c r="X1525" s="37"/>
      <c r="Y1525" s="57">
        <v>6.87</v>
      </c>
      <c r="Z1525" s="38">
        <f t="shared" si="94"/>
        <v>14262.12</v>
      </c>
      <c r="AA1525" s="37"/>
      <c r="AB1525" s="32" t="s">
        <v>84</v>
      </c>
      <c r="AC1525" s="37" t="s">
        <v>142</v>
      </c>
      <c r="AD1525" s="36" t="s">
        <v>120</v>
      </c>
      <c r="AE1525" s="37"/>
      <c r="AF1525" s="35" t="s">
        <v>1535</v>
      </c>
      <c r="AG1525" s="35" t="s">
        <v>1492</v>
      </c>
      <c r="AH1525" s="58" t="s">
        <v>1495</v>
      </c>
      <c r="AI1525" s="36" t="s">
        <v>1536</v>
      </c>
    </row>
    <row r="1526" spans="1:35" s="43" customFormat="1" ht="42.75" customHeight="1" x14ac:dyDescent="0.25">
      <c r="A1526" s="41" t="s">
        <v>2036</v>
      </c>
      <c r="B1526" s="54" t="s">
        <v>175</v>
      </c>
      <c r="C1526" s="55" t="s">
        <v>176</v>
      </c>
      <c r="D1526" s="37"/>
      <c r="E1526" s="61" t="s">
        <v>2219</v>
      </c>
      <c r="F1526" s="37"/>
      <c r="G1526" s="56" t="s">
        <v>1617</v>
      </c>
      <c r="H1526" s="56" t="s">
        <v>1618</v>
      </c>
      <c r="I1526" s="36" t="s">
        <v>384</v>
      </c>
      <c r="J1526" s="37"/>
      <c r="K1526" s="37">
        <v>2000</v>
      </c>
      <c r="L1526" s="37"/>
      <c r="M1526" s="37"/>
      <c r="N1526" s="37"/>
      <c r="O1526" s="37"/>
      <c r="P1526" s="37"/>
      <c r="Q1526" s="37"/>
      <c r="R1526" s="37"/>
      <c r="S1526" s="37"/>
      <c r="T1526" s="37"/>
      <c r="U1526" s="37"/>
      <c r="V1526" s="37"/>
      <c r="W1526" s="37">
        <f t="shared" si="93"/>
        <v>2000</v>
      </c>
      <c r="X1526" s="37"/>
      <c r="Y1526" s="57">
        <v>6.34</v>
      </c>
      <c r="Z1526" s="38">
        <f t="shared" si="94"/>
        <v>13161.84</v>
      </c>
      <c r="AA1526" s="37"/>
      <c r="AB1526" s="32" t="s">
        <v>84</v>
      </c>
      <c r="AC1526" s="37" t="s">
        <v>142</v>
      </c>
      <c r="AD1526" s="36" t="s">
        <v>120</v>
      </c>
      <c r="AE1526" s="37"/>
      <c r="AF1526" s="35" t="s">
        <v>1535</v>
      </c>
      <c r="AG1526" s="35" t="s">
        <v>1492</v>
      </c>
      <c r="AH1526" s="58" t="s">
        <v>1495</v>
      </c>
      <c r="AI1526" s="36" t="s">
        <v>1536</v>
      </c>
    </row>
    <row r="1527" spans="1:35" s="43" customFormat="1" ht="42.75" customHeight="1" x14ac:dyDescent="0.25">
      <c r="A1527" s="41" t="s">
        <v>2036</v>
      </c>
      <c r="B1527" s="54" t="s">
        <v>175</v>
      </c>
      <c r="C1527" s="55" t="s">
        <v>176</v>
      </c>
      <c r="D1527" s="37"/>
      <c r="E1527" s="61" t="s">
        <v>2220</v>
      </c>
      <c r="F1527" s="37"/>
      <c r="G1527" s="56" t="s">
        <v>1617</v>
      </c>
      <c r="H1527" s="56" t="s">
        <v>1618</v>
      </c>
      <c r="I1527" s="36" t="s">
        <v>384</v>
      </c>
      <c r="J1527" s="37"/>
      <c r="K1527" s="37">
        <v>2</v>
      </c>
      <c r="L1527" s="37"/>
      <c r="M1527" s="37"/>
      <c r="N1527" s="37"/>
      <c r="O1527" s="37"/>
      <c r="P1527" s="37"/>
      <c r="Q1527" s="37"/>
      <c r="R1527" s="37"/>
      <c r="S1527" s="37"/>
      <c r="T1527" s="37"/>
      <c r="U1527" s="37"/>
      <c r="V1527" s="37"/>
      <c r="W1527" s="37">
        <f t="shared" si="93"/>
        <v>2</v>
      </c>
      <c r="X1527" s="37"/>
      <c r="Y1527" s="57">
        <v>1110</v>
      </c>
      <c r="Z1527" s="38">
        <f t="shared" si="94"/>
        <v>2304.36</v>
      </c>
      <c r="AA1527" s="37"/>
      <c r="AB1527" s="32" t="s">
        <v>84</v>
      </c>
      <c r="AC1527" s="37" t="s">
        <v>142</v>
      </c>
      <c r="AD1527" s="36" t="s">
        <v>120</v>
      </c>
      <c r="AE1527" s="37"/>
      <c r="AF1527" s="35" t="s">
        <v>1535</v>
      </c>
      <c r="AG1527" s="35" t="s">
        <v>1492</v>
      </c>
      <c r="AH1527" s="58" t="s">
        <v>1495</v>
      </c>
      <c r="AI1527" s="36" t="s">
        <v>1536</v>
      </c>
    </row>
    <row r="1528" spans="1:35" s="43" customFormat="1" ht="42.75" customHeight="1" x14ac:dyDescent="0.25">
      <c r="A1528" s="41" t="s">
        <v>2036</v>
      </c>
      <c r="B1528" s="54" t="s">
        <v>175</v>
      </c>
      <c r="C1528" s="55" t="s">
        <v>176</v>
      </c>
      <c r="D1528" s="37"/>
      <c r="E1528" s="61" t="s">
        <v>2221</v>
      </c>
      <c r="F1528" s="37"/>
      <c r="G1528" s="56" t="s">
        <v>1617</v>
      </c>
      <c r="H1528" s="56" t="s">
        <v>1618</v>
      </c>
      <c r="I1528" s="36" t="s">
        <v>384</v>
      </c>
      <c r="J1528" s="37"/>
      <c r="K1528" s="37">
        <v>2</v>
      </c>
      <c r="L1528" s="37"/>
      <c r="M1528" s="37"/>
      <c r="N1528" s="37"/>
      <c r="O1528" s="37"/>
      <c r="P1528" s="37"/>
      <c r="Q1528" s="37"/>
      <c r="R1528" s="37"/>
      <c r="S1528" s="37"/>
      <c r="T1528" s="37"/>
      <c r="U1528" s="37"/>
      <c r="V1528" s="37"/>
      <c r="W1528" s="37">
        <f t="shared" si="93"/>
        <v>2</v>
      </c>
      <c r="X1528" s="37"/>
      <c r="Y1528" s="57">
        <v>1173.33</v>
      </c>
      <c r="Z1528" s="38">
        <f t="shared" si="94"/>
        <v>2435.8330799999999</v>
      </c>
      <c r="AA1528" s="37"/>
      <c r="AB1528" s="32" t="s">
        <v>84</v>
      </c>
      <c r="AC1528" s="37" t="s">
        <v>142</v>
      </c>
      <c r="AD1528" s="36" t="s">
        <v>120</v>
      </c>
      <c r="AE1528" s="37"/>
      <c r="AF1528" s="35" t="s">
        <v>1535</v>
      </c>
      <c r="AG1528" s="35" t="s">
        <v>1492</v>
      </c>
      <c r="AH1528" s="58" t="s">
        <v>1495</v>
      </c>
      <c r="AI1528" s="36" t="s">
        <v>1536</v>
      </c>
    </row>
    <row r="1529" spans="1:35" s="43" customFormat="1" ht="42.75" customHeight="1" x14ac:dyDescent="0.25">
      <c r="A1529" s="41" t="s">
        <v>2036</v>
      </c>
      <c r="B1529" s="54" t="s">
        <v>175</v>
      </c>
      <c r="C1529" s="55" t="s">
        <v>176</v>
      </c>
      <c r="D1529" s="37"/>
      <c r="E1529" s="61" t="s">
        <v>2222</v>
      </c>
      <c r="F1529" s="37"/>
      <c r="G1529" s="56" t="s">
        <v>1617</v>
      </c>
      <c r="H1529" s="56" t="s">
        <v>1618</v>
      </c>
      <c r="I1529" s="36" t="s">
        <v>384</v>
      </c>
      <c r="J1529" s="37"/>
      <c r="K1529" s="37">
        <v>5</v>
      </c>
      <c r="L1529" s="37"/>
      <c r="M1529" s="37"/>
      <c r="N1529" s="37"/>
      <c r="O1529" s="37"/>
      <c r="P1529" s="37"/>
      <c r="Q1529" s="37"/>
      <c r="R1529" s="37"/>
      <c r="S1529" s="37"/>
      <c r="T1529" s="37"/>
      <c r="U1529" s="37"/>
      <c r="V1529" s="37"/>
      <c r="W1529" s="37">
        <f t="shared" si="93"/>
        <v>5</v>
      </c>
      <c r="X1529" s="37"/>
      <c r="Y1529" s="57">
        <v>248</v>
      </c>
      <c r="Z1529" s="38">
        <f t="shared" si="94"/>
        <v>1287.1200000000001</v>
      </c>
      <c r="AA1529" s="37"/>
      <c r="AB1529" s="32" t="s">
        <v>84</v>
      </c>
      <c r="AC1529" s="37" t="s">
        <v>142</v>
      </c>
      <c r="AD1529" s="36" t="s">
        <v>120</v>
      </c>
      <c r="AE1529" s="37"/>
      <c r="AF1529" s="35" t="s">
        <v>1535</v>
      </c>
      <c r="AG1529" s="35" t="s">
        <v>1492</v>
      </c>
      <c r="AH1529" s="58" t="s">
        <v>1495</v>
      </c>
      <c r="AI1529" s="36" t="s">
        <v>1536</v>
      </c>
    </row>
    <row r="1530" spans="1:35" s="43" customFormat="1" ht="42.75" customHeight="1" x14ac:dyDescent="0.25">
      <c r="A1530" s="41" t="s">
        <v>2036</v>
      </c>
      <c r="B1530" s="54" t="s">
        <v>175</v>
      </c>
      <c r="C1530" s="55" t="s">
        <v>176</v>
      </c>
      <c r="D1530" s="37"/>
      <c r="E1530" s="61" t="s">
        <v>2223</v>
      </c>
      <c r="F1530" s="37"/>
      <c r="G1530" s="56" t="s">
        <v>1617</v>
      </c>
      <c r="H1530" s="56" t="s">
        <v>1618</v>
      </c>
      <c r="I1530" s="36" t="s">
        <v>384</v>
      </c>
      <c r="J1530" s="37"/>
      <c r="K1530" s="37">
        <v>400</v>
      </c>
      <c r="L1530" s="37"/>
      <c r="M1530" s="37"/>
      <c r="N1530" s="37"/>
      <c r="O1530" s="37"/>
      <c r="P1530" s="37"/>
      <c r="Q1530" s="37"/>
      <c r="R1530" s="37"/>
      <c r="S1530" s="37"/>
      <c r="T1530" s="37"/>
      <c r="U1530" s="37"/>
      <c r="V1530" s="37"/>
      <c r="W1530" s="37">
        <f t="shared" si="93"/>
        <v>400</v>
      </c>
      <c r="X1530" s="37"/>
      <c r="Y1530" s="57">
        <v>6.55</v>
      </c>
      <c r="Z1530" s="38">
        <f t="shared" si="94"/>
        <v>2719.56</v>
      </c>
      <c r="AA1530" s="37"/>
      <c r="AB1530" s="32" t="s">
        <v>84</v>
      </c>
      <c r="AC1530" s="37" t="s">
        <v>142</v>
      </c>
      <c r="AD1530" s="36" t="s">
        <v>120</v>
      </c>
      <c r="AE1530" s="37"/>
      <c r="AF1530" s="35" t="s">
        <v>1535</v>
      </c>
      <c r="AG1530" s="35" t="s">
        <v>1492</v>
      </c>
      <c r="AH1530" s="58" t="s">
        <v>1495</v>
      </c>
      <c r="AI1530" s="36" t="s">
        <v>1536</v>
      </c>
    </row>
    <row r="1531" spans="1:35" s="43" customFormat="1" ht="42.75" customHeight="1" x14ac:dyDescent="0.25">
      <c r="A1531" s="41" t="s">
        <v>2036</v>
      </c>
      <c r="B1531" s="54" t="s">
        <v>175</v>
      </c>
      <c r="C1531" s="55" t="s">
        <v>176</v>
      </c>
      <c r="D1531" s="37"/>
      <c r="E1531" s="61" t="s">
        <v>2224</v>
      </c>
      <c r="F1531" s="37"/>
      <c r="G1531" s="56" t="s">
        <v>1617</v>
      </c>
      <c r="H1531" s="56" t="s">
        <v>1618</v>
      </c>
      <c r="I1531" s="36" t="s">
        <v>384</v>
      </c>
      <c r="J1531" s="37"/>
      <c r="K1531" s="37">
        <v>1000</v>
      </c>
      <c r="L1531" s="37"/>
      <c r="M1531" s="37"/>
      <c r="N1531" s="37"/>
      <c r="O1531" s="37"/>
      <c r="P1531" s="37"/>
      <c r="Q1531" s="37"/>
      <c r="R1531" s="37"/>
      <c r="S1531" s="37"/>
      <c r="T1531" s="37"/>
      <c r="U1531" s="37"/>
      <c r="V1531" s="37"/>
      <c r="W1531" s="37">
        <f t="shared" si="93"/>
        <v>1000</v>
      </c>
      <c r="X1531" s="37"/>
      <c r="Y1531" s="57">
        <v>3.31</v>
      </c>
      <c r="Z1531" s="38">
        <f t="shared" si="94"/>
        <v>3435.78</v>
      </c>
      <c r="AA1531" s="37"/>
      <c r="AB1531" s="32" t="s">
        <v>84</v>
      </c>
      <c r="AC1531" s="37" t="s">
        <v>142</v>
      </c>
      <c r="AD1531" s="36" t="s">
        <v>120</v>
      </c>
      <c r="AE1531" s="37"/>
      <c r="AF1531" s="35" t="s">
        <v>1535</v>
      </c>
      <c r="AG1531" s="35" t="s">
        <v>1492</v>
      </c>
      <c r="AH1531" s="58" t="s">
        <v>1495</v>
      </c>
      <c r="AI1531" s="36" t="s">
        <v>1536</v>
      </c>
    </row>
    <row r="1532" spans="1:35" s="43" customFormat="1" ht="42.75" customHeight="1" x14ac:dyDescent="0.25">
      <c r="A1532" s="41" t="s">
        <v>2036</v>
      </c>
      <c r="B1532" s="54" t="s">
        <v>175</v>
      </c>
      <c r="C1532" s="55" t="s">
        <v>176</v>
      </c>
      <c r="D1532" s="37"/>
      <c r="E1532" s="61" t="s">
        <v>2225</v>
      </c>
      <c r="F1532" s="37"/>
      <c r="G1532" s="56" t="s">
        <v>1617</v>
      </c>
      <c r="H1532" s="56" t="s">
        <v>1618</v>
      </c>
      <c r="I1532" s="36" t="s">
        <v>384</v>
      </c>
      <c r="J1532" s="37"/>
      <c r="K1532" s="37">
        <v>800</v>
      </c>
      <c r="L1532" s="37"/>
      <c r="M1532" s="37"/>
      <c r="N1532" s="37"/>
      <c r="O1532" s="37"/>
      <c r="P1532" s="37"/>
      <c r="Q1532" s="37"/>
      <c r="R1532" s="37"/>
      <c r="S1532" s="37"/>
      <c r="T1532" s="37"/>
      <c r="U1532" s="37"/>
      <c r="V1532" s="37"/>
      <c r="W1532" s="37">
        <f t="shared" si="93"/>
        <v>800</v>
      </c>
      <c r="X1532" s="37"/>
      <c r="Y1532" s="57">
        <v>32</v>
      </c>
      <c r="Z1532" s="38">
        <f t="shared" si="94"/>
        <v>26572.799999999999</v>
      </c>
      <c r="AA1532" s="37"/>
      <c r="AB1532" s="32" t="s">
        <v>84</v>
      </c>
      <c r="AC1532" s="37" t="s">
        <v>142</v>
      </c>
      <c r="AD1532" s="36" t="s">
        <v>120</v>
      </c>
      <c r="AE1532" s="37"/>
      <c r="AF1532" s="35" t="s">
        <v>1535</v>
      </c>
      <c r="AG1532" s="35" t="s">
        <v>1492</v>
      </c>
      <c r="AH1532" s="58" t="s">
        <v>1495</v>
      </c>
      <c r="AI1532" s="36" t="s">
        <v>1536</v>
      </c>
    </row>
    <row r="1533" spans="1:35" s="43" customFormat="1" ht="42.75" customHeight="1" x14ac:dyDescent="0.25">
      <c r="A1533" s="41" t="s">
        <v>2036</v>
      </c>
      <c r="B1533" s="54" t="s">
        <v>175</v>
      </c>
      <c r="C1533" s="55" t="s">
        <v>176</v>
      </c>
      <c r="D1533" s="37"/>
      <c r="E1533" s="61" t="s">
        <v>2226</v>
      </c>
      <c r="F1533" s="37"/>
      <c r="G1533" s="56" t="s">
        <v>1617</v>
      </c>
      <c r="H1533" s="56" t="s">
        <v>1618</v>
      </c>
      <c r="I1533" s="36" t="s">
        <v>384</v>
      </c>
      <c r="J1533" s="37"/>
      <c r="K1533" s="37">
        <v>300</v>
      </c>
      <c r="L1533" s="37"/>
      <c r="M1533" s="37"/>
      <c r="N1533" s="37"/>
      <c r="O1533" s="37"/>
      <c r="P1533" s="37"/>
      <c r="Q1533" s="37"/>
      <c r="R1533" s="37"/>
      <c r="S1533" s="37"/>
      <c r="T1533" s="37"/>
      <c r="U1533" s="37"/>
      <c r="V1533" s="37"/>
      <c r="W1533" s="37">
        <f t="shared" si="93"/>
        <v>300</v>
      </c>
      <c r="X1533" s="37"/>
      <c r="Y1533" s="57">
        <v>16.332999999999998</v>
      </c>
      <c r="Z1533" s="38">
        <f t="shared" si="94"/>
        <v>5086.0962</v>
      </c>
      <c r="AA1533" s="37"/>
      <c r="AB1533" s="32" t="s">
        <v>84</v>
      </c>
      <c r="AC1533" s="37" t="s">
        <v>142</v>
      </c>
      <c r="AD1533" s="36" t="s">
        <v>120</v>
      </c>
      <c r="AE1533" s="37"/>
      <c r="AF1533" s="35" t="s">
        <v>1535</v>
      </c>
      <c r="AG1533" s="35" t="s">
        <v>1492</v>
      </c>
      <c r="AH1533" s="58" t="s">
        <v>1495</v>
      </c>
      <c r="AI1533" s="36" t="s">
        <v>1536</v>
      </c>
    </row>
    <row r="1534" spans="1:35" s="43" customFormat="1" ht="42.75" customHeight="1" x14ac:dyDescent="0.25">
      <c r="A1534" s="41" t="s">
        <v>2036</v>
      </c>
      <c r="B1534" s="54" t="s">
        <v>175</v>
      </c>
      <c r="C1534" s="55" t="s">
        <v>176</v>
      </c>
      <c r="D1534" s="37"/>
      <c r="E1534" s="61" t="s">
        <v>2227</v>
      </c>
      <c r="F1534" s="37"/>
      <c r="G1534" s="56" t="s">
        <v>1617</v>
      </c>
      <c r="H1534" s="56" t="s">
        <v>1618</v>
      </c>
      <c r="I1534" s="36" t="s">
        <v>384</v>
      </c>
      <c r="J1534" s="37"/>
      <c r="K1534" s="37">
        <v>24</v>
      </c>
      <c r="L1534" s="37"/>
      <c r="M1534" s="37"/>
      <c r="N1534" s="37"/>
      <c r="O1534" s="37"/>
      <c r="P1534" s="37"/>
      <c r="Q1534" s="37"/>
      <c r="R1534" s="37"/>
      <c r="S1534" s="37"/>
      <c r="T1534" s="37"/>
      <c r="U1534" s="37"/>
      <c r="V1534" s="37"/>
      <c r="W1534" s="37">
        <v>24</v>
      </c>
      <c r="X1534" s="37"/>
      <c r="Y1534" s="57">
        <v>489.66699999999997</v>
      </c>
      <c r="Z1534" s="38">
        <f t="shared" si="94"/>
        <v>12198.584304</v>
      </c>
      <c r="AA1534" s="37"/>
      <c r="AB1534" s="32" t="s">
        <v>84</v>
      </c>
      <c r="AC1534" s="37" t="s">
        <v>142</v>
      </c>
      <c r="AD1534" s="36" t="s">
        <v>120</v>
      </c>
      <c r="AE1534" s="37"/>
      <c r="AF1534" s="35" t="s">
        <v>1535</v>
      </c>
      <c r="AG1534" s="35" t="s">
        <v>1492</v>
      </c>
      <c r="AH1534" s="58" t="s">
        <v>1495</v>
      </c>
      <c r="AI1534" s="36" t="s">
        <v>1536</v>
      </c>
    </row>
    <row r="1535" spans="1:35" s="43" customFormat="1" ht="42.75" customHeight="1" x14ac:dyDescent="0.25">
      <c r="A1535" s="41" t="s">
        <v>2036</v>
      </c>
      <c r="B1535" s="54" t="s">
        <v>175</v>
      </c>
      <c r="C1535" s="55" t="s">
        <v>176</v>
      </c>
      <c r="D1535" s="37"/>
      <c r="E1535" s="61" t="s">
        <v>2228</v>
      </c>
      <c r="F1535" s="37"/>
      <c r="G1535" s="56" t="s">
        <v>1617</v>
      </c>
      <c r="H1535" s="56" t="s">
        <v>1618</v>
      </c>
      <c r="I1535" s="36" t="s">
        <v>384</v>
      </c>
      <c r="J1535" s="37"/>
      <c r="K1535" s="37">
        <v>5</v>
      </c>
      <c r="L1535" s="37"/>
      <c r="M1535" s="37"/>
      <c r="N1535" s="37"/>
      <c r="O1535" s="37"/>
      <c r="P1535" s="37"/>
      <c r="Q1535" s="37"/>
      <c r="R1535" s="37"/>
      <c r="S1535" s="37"/>
      <c r="T1535" s="37"/>
      <c r="U1535" s="37"/>
      <c r="V1535" s="37"/>
      <c r="W1535" s="37">
        <v>5</v>
      </c>
      <c r="X1535" s="37"/>
      <c r="Y1535" s="57">
        <v>489.66699999999997</v>
      </c>
      <c r="Z1535" s="38">
        <f t="shared" si="94"/>
        <v>2541.3717300000003</v>
      </c>
      <c r="AA1535" s="37"/>
      <c r="AB1535" s="32" t="s">
        <v>84</v>
      </c>
      <c r="AC1535" s="37" t="s">
        <v>142</v>
      </c>
      <c r="AD1535" s="36" t="s">
        <v>120</v>
      </c>
      <c r="AE1535" s="37"/>
      <c r="AF1535" s="35" t="s">
        <v>1535</v>
      </c>
      <c r="AG1535" s="35" t="s">
        <v>1492</v>
      </c>
      <c r="AH1535" s="58" t="s">
        <v>1495</v>
      </c>
      <c r="AI1535" s="36" t="s">
        <v>1536</v>
      </c>
    </row>
    <row r="1536" spans="1:35" s="43" customFormat="1" ht="42.75" customHeight="1" x14ac:dyDescent="0.25">
      <c r="A1536" s="41" t="s">
        <v>2036</v>
      </c>
      <c r="B1536" s="54" t="s">
        <v>175</v>
      </c>
      <c r="C1536" s="55" t="s">
        <v>176</v>
      </c>
      <c r="D1536" s="37"/>
      <c r="E1536" s="61" t="s">
        <v>2229</v>
      </c>
      <c r="F1536" s="37"/>
      <c r="G1536" s="56" t="s">
        <v>1617</v>
      </c>
      <c r="H1536" s="56" t="s">
        <v>1618</v>
      </c>
      <c r="I1536" s="36" t="s">
        <v>384</v>
      </c>
      <c r="J1536" s="37"/>
      <c r="K1536" s="37">
        <v>35</v>
      </c>
      <c r="L1536" s="37"/>
      <c r="M1536" s="37"/>
      <c r="N1536" s="37"/>
      <c r="O1536" s="37"/>
      <c r="P1536" s="37"/>
      <c r="Q1536" s="37"/>
      <c r="R1536" s="37"/>
      <c r="S1536" s="37"/>
      <c r="T1536" s="37"/>
      <c r="U1536" s="37"/>
      <c r="V1536" s="37"/>
      <c r="W1536" s="37">
        <v>35</v>
      </c>
      <c r="X1536" s="37"/>
      <c r="Y1536" s="57">
        <v>489.66699999999997</v>
      </c>
      <c r="Z1536" s="38">
        <f t="shared" si="94"/>
        <v>17789.60211</v>
      </c>
      <c r="AA1536" s="37"/>
      <c r="AB1536" s="32" t="s">
        <v>84</v>
      </c>
      <c r="AC1536" s="37" t="s">
        <v>142</v>
      </c>
      <c r="AD1536" s="36" t="s">
        <v>120</v>
      </c>
      <c r="AE1536" s="37"/>
      <c r="AF1536" s="35" t="s">
        <v>1535</v>
      </c>
      <c r="AG1536" s="35" t="s">
        <v>1492</v>
      </c>
      <c r="AH1536" s="58" t="s">
        <v>1495</v>
      </c>
      <c r="AI1536" s="36" t="s">
        <v>1536</v>
      </c>
    </row>
    <row r="1537" spans="1:35" s="43" customFormat="1" ht="42.75" customHeight="1" x14ac:dyDescent="0.25">
      <c r="A1537" s="41" t="s">
        <v>2036</v>
      </c>
      <c r="B1537" s="54" t="s">
        <v>175</v>
      </c>
      <c r="C1537" s="55" t="s">
        <v>176</v>
      </c>
      <c r="D1537" s="37"/>
      <c r="E1537" s="61" t="s">
        <v>2230</v>
      </c>
      <c r="F1537" s="37"/>
      <c r="G1537" s="56" t="s">
        <v>1617</v>
      </c>
      <c r="H1537" s="56" t="s">
        <v>1618</v>
      </c>
      <c r="I1537" s="36" t="s">
        <v>384</v>
      </c>
      <c r="J1537" s="37"/>
      <c r="K1537" s="37">
        <v>40</v>
      </c>
      <c r="L1537" s="37"/>
      <c r="M1537" s="37"/>
      <c r="N1537" s="37"/>
      <c r="O1537" s="37"/>
      <c r="P1537" s="37"/>
      <c r="Q1537" s="37"/>
      <c r="R1537" s="37"/>
      <c r="S1537" s="37"/>
      <c r="T1537" s="37"/>
      <c r="U1537" s="37"/>
      <c r="V1537" s="37"/>
      <c r="W1537" s="37">
        <v>40</v>
      </c>
      <c r="X1537" s="37"/>
      <c r="Y1537" s="57">
        <v>489.66699999999997</v>
      </c>
      <c r="Z1537" s="38">
        <f t="shared" si="94"/>
        <v>20330.973840000002</v>
      </c>
      <c r="AA1537" s="37"/>
      <c r="AB1537" s="32" t="s">
        <v>84</v>
      </c>
      <c r="AC1537" s="37" t="s">
        <v>142</v>
      </c>
      <c r="AD1537" s="36" t="s">
        <v>120</v>
      </c>
      <c r="AE1537" s="37"/>
      <c r="AF1537" s="35" t="s">
        <v>1535</v>
      </c>
      <c r="AG1537" s="35" t="s">
        <v>1492</v>
      </c>
      <c r="AH1537" s="58" t="s">
        <v>1495</v>
      </c>
      <c r="AI1537" s="36" t="s">
        <v>1536</v>
      </c>
    </row>
    <row r="1538" spans="1:35" s="43" customFormat="1" ht="42.75" customHeight="1" x14ac:dyDescent="0.25">
      <c r="A1538" s="41" t="s">
        <v>2036</v>
      </c>
      <c r="B1538" s="54" t="s">
        <v>175</v>
      </c>
      <c r="C1538" s="55" t="s">
        <v>176</v>
      </c>
      <c r="D1538" s="37"/>
      <c r="E1538" s="61" t="s">
        <v>2231</v>
      </c>
      <c r="F1538" s="37"/>
      <c r="G1538" s="56" t="s">
        <v>1617</v>
      </c>
      <c r="H1538" s="56" t="s">
        <v>1618</v>
      </c>
      <c r="I1538" s="36" t="s">
        <v>384</v>
      </c>
      <c r="J1538" s="37"/>
      <c r="K1538" s="37">
        <v>30</v>
      </c>
      <c r="L1538" s="37"/>
      <c r="M1538" s="37"/>
      <c r="N1538" s="37"/>
      <c r="O1538" s="37"/>
      <c r="P1538" s="37"/>
      <c r="Q1538" s="37"/>
      <c r="R1538" s="37"/>
      <c r="S1538" s="37"/>
      <c r="T1538" s="37"/>
      <c r="U1538" s="37"/>
      <c r="V1538" s="37"/>
      <c r="W1538" s="37">
        <v>30</v>
      </c>
      <c r="X1538" s="37"/>
      <c r="Y1538" s="57">
        <v>489.66699999999997</v>
      </c>
      <c r="Z1538" s="38">
        <f t="shared" si="94"/>
        <v>15248.230379999999</v>
      </c>
      <c r="AA1538" s="37"/>
      <c r="AB1538" s="32" t="s">
        <v>84</v>
      </c>
      <c r="AC1538" s="37" t="s">
        <v>142</v>
      </c>
      <c r="AD1538" s="36" t="s">
        <v>120</v>
      </c>
      <c r="AE1538" s="37"/>
      <c r="AF1538" s="35" t="s">
        <v>1535</v>
      </c>
      <c r="AG1538" s="35" t="s">
        <v>1492</v>
      </c>
      <c r="AH1538" s="58" t="s">
        <v>1495</v>
      </c>
      <c r="AI1538" s="36" t="s">
        <v>1536</v>
      </c>
    </row>
    <row r="1539" spans="1:35" s="43" customFormat="1" ht="42.75" customHeight="1" x14ac:dyDescent="0.25">
      <c r="A1539" s="41" t="s">
        <v>2036</v>
      </c>
      <c r="B1539" s="54" t="s">
        <v>175</v>
      </c>
      <c r="C1539" s="55" t="s">
        <v>176</v>
      </c>
      <c r="D1539" s="37"/>
      <c r="E1539" s="61" t="s">
        <v>2232</v>
      </c>
      <c r="F1539" s="37"/>
      <c r="G1539" s="56" t="s">
        <v>1617</v>
      </c>
      <c r="H1539" s="56" t="s">
        <v>1618</v>
      </c>
      <c r="I1539" s="36" t="s">
        <v>384</v>
      </c>
      <c r="J1539" s="37"/>
      <c r="K1539" s="37">
        <v>7</v>
      </c>
      <c r="L1539" s="37"/>
      <c r="M1539" s="37"/>
      <c r="N1539" s="37"/>
      <c r="O1539" s="37"/>
      <c r="P1539" s="37"/>
      <c r="Q1539" s="37"/>
      <c r="R1539" s="37"/>
      <c r="S1539" s="37"/>
      <c r="T1539" s="37"/>
      <c r="U1539" s="37"/>
      <c r="V1539" s="37"/>
      <c r="W1539" s="37">
        <v>7</v>
      </c>
      <c r="X1539" s="37"/>
      <c r="Y1539" s="57">
        <v>489.66699999999997</v>
      </c>
      <c r="Z1539" s="38">
        <f t="shared" si="94"/>
        <v>3557.9204220000001</v>
      </c>
      <c r="AA1539" s="37"/>
      <c r="AB1539" s="32" t="s">
        <v>84</v>
      </c>
      <c r="AC1539" s="37" t="s">
        <v>142</v>
      </c>
      <c r="AD1539" s="36" t="s">
        <v>120</v>
      </c>
      <c r="AE1539" s="37"/>
      <c r="AF1539" s="35" t="s">
        <v>1535</v>
      </c>
      <c r="AG1539" s="35" t="s">
        <v>1492</v>
      </c>
      <c r="AH1539" s="58" t="s">
        <v>1495</v>
      </c>
      <c r="AI1539" s="36" t="s">
        <v>1536</v>
      </c>
    </row>
    <row r="1540" spans="1:35" s="43" customFormat="1" ht="42.75" customHeight="1" x14ac:dyDescent="0.25">
      <c r="A1540" s="41" t="s">
        <v>2036</v>
      </c>
      <c r="B1540" s="54" t="s">
        <v>175</v>
      </c>
      <c r="C1540" s="55" t="s">
        <v>176</v>
      </c>
      <c r="D1540" s="37"/>
      <c r="E1540" s="61" t="s">
        <v>2233</v>
      </c>
      <c r="F1540" s="37"/>
      <c r="G1540" s="56" t="s">
        <v>1617</v>
      </c>
      <c r="H1540" s="56" t="s">
        <v>1618</v>
      </c>
      <c r="I1540" s="36" t="s">
        <v>384</v>
      </c>
      <c r="J1540" s="37"/>
      <c r="K1540" s="37">
        <v>3</v>
      </c>
      <c r="L1540" s="37"/>
      <c r="M1540" s="37"/>
      <c r="N1540" s="37"/>
      <c r="O1540" s="37"/>
      <c r="P1540" s="37"/>
      <c r="Q1540" s="37"/>
      <c r="R1540" s="37"/>
      <c r="S1540" s="37"/>
      <c r="T1540" s="37"/>
      <c r="U1540" s="37"/>
      <c r="V1540" s="37"/>
      <c r="W1540" s="37">
        <v>3</v>
      </c>
      <c r="X1540" s="37"/>
      <c r="Y1540" s="57">
        <v>489.66699999999997</v>
      </c>
      <c r="Z1540" s="38">
        <f t="shared" si="94"/>
        <v>1524.823038</v>
      </c>
      <c r="AA1540" s="37"/>
      <c r="AB1540" s="32" t="s">
        <v>84</v>
      </c>
      <c r="AC1540" s="37" t="s">
        <v>142</v>
      </c>
      <c r="AD1540" s="36" t="s">
        <v>120</v>
      </c>
      <c r="AE1540" s="37"/>
      <c r="AF1540" s="35" t="s">
        <v>1535</v>
      </c>
      <c r="AG1540" s="35" t="s">
        <v>1492</v>
      </c>
      <c r="AH1540" s="58" t="s">
        <v>1495</v>
      </c>
      <c r="AI1540" s="36" t="s">
        <v>1536</v>
      </c>
    </row>
    <row r="1541" spans="1:35" s="43" customFormat="1" ht="42.75" customHeight="1" x14ac:dyDescent="0.25">
      <c r="A1541" s="41" t="s">
        <v>2036</v>
      </c>
      <c r="B1541" s="54" t="s">
        <v>175</v>
      </c>
      <c r="C1541" s="55" t="s">
        <v>176</v>
      </c>
      <c r="D1541" s="37"/>
      <c r="E1541" s="61" t="s">
        <v>2234</v>
      </c>
      <c r="F1541" s="37"/>
      <c r="G1541" s="56" t="s">
        <v>1617</v>
      </c>
      <c r="H1541" s="56" t="s">
        <v>1618</v>
      </c>
      <c r="I1541" s="36" t="s">
        <v>384</v>
      </c>
      <c r="J1541" s="37"/>
      <c r="K1541" s="37">
        <v>30</v>
      </c>
      <c r="L1541" s="37"/>
      <c r="M1541" s="37"/>
      <c r="N1541" s="37"/>
      <c r="O1541" s="37"/>
      <c r="P1541" s="37"/>
      <c r="Q1541" s="37"/>
      <c r="R1541" s="37"/>
      <c r="S1541" s="37"/>
      <c r="T1541" s="37"/>
      <c r="U1541" s="37"/>
      <c r="V1541" s="37"/>
      <c r="W1541" s="37">
        <v>30</v>
      </c>
      <c r="X1541" s="37"/>
      <c r="Y1541" s="57">
        <v>489.66699999999997</v>
      </c>
      <c r="Z1541" s="38">
        <f t="shared" si="94"/>
        <v>15248.230379999999</v>
      </c>
      <c r="AA1541" s="37"/>
      <c r="AB1541" s="32" t="s">
        <v>84</v>
      </c>
      <c r="AC1541" s="37" t="s">
        <v>142</v>
      </c>
      <c r="AD1541" s="36" t="s">
        <v>120</v>
      </c>
      <c r="AE1541" s="37"/>
      <c r="AF1541" s="35" t="s">
        <v>1535</v>
      </c>
      <c r="AG1541" s="35" t="s">
        <v>1492</v>
      </c>
      <c r="AH1541" s="58" t="s">
        <v>1495</v>
      </c>
      <c r="AI1541" s="36" t="s">
        <v>1536</v>
      </c>
    </row>
    <row r="1542" spans="1:35" s="43" customFormat="1" ht="42.75" customHeight="1" x14ac:dyDescent="0.25">
      <c r="A1542" s="41" t="s">
        <v>2036</v>
      </c>
      <c r="B1542" s="54" t="s">
        <v>175</v>
      </c>
      <c r="C1542" s="55" t="s">
        <v>176</v>
      </c>
      <c r="D1542" s="37"/>
      <c r="E1542" s="61" t="s">
        <v>2235</v>
      </c>
      <c r="F1542" s="37"/>
      <c r="G1542" s="56" t="s">
        <v>1617</v>
      </c>
      <c r="H1542" s="56" t="s">
        <v>1618</v>
      </c>
      <c r="I1542" s="36" t="s">
        <v>384</v>
      </c>
      <c r="J1542" s="37"/>
      <c r="K1542" s="37">
        <v>25</v>
      </c>
      <c r="L1542" s="37"/>
      <c r="M1542" s="37"/>
      <c r="N1542" s="37"/>
      <c r="O1542" s="37"/>
      <c r="P1542" s="37"/>
      <c r="Q1542" s="37"/>
      <c r="R1542" s="37"/>
      <c r="S1542" s="37"/>
      <c r="T1542" s="37"/>
      <c r="U1542" s="37"/>
      <c r="V1542" s="37"/>
      <c r="W1542" s="37">
        <v>25</v>
      </c>
      <c r="X1542" s="37"/>
      <c r="Y1542" s="57">
        <v>489.66699999999997</v>
      </c>
      <c r="Z1542" s="38">
        <f t="shared" si="94"/>
        <v>12706.85865</v>
      </c>
      <c r="AA1542" s="37"/>
      <c r="AB1542" s="32" t="s">
        <v>84</v>
      </c>
      <c r="AC1542" s="37" t="s">
        <v>142</v>
      </c>
      <c r="AD1542" s="36" t="s">
        <v>120</v>
      </c>
      <c r="AE1542" s="37"/>
      <c r="AF1542" s="35" t="s">
        <v>1535</v>
      </c>
      <c r="AG1542" s="35" t="s">
        <v>1492</v>
      </c>
      <c r="AH1542" s="58" t="s">
        <v>1495</v>
      </c>
      <c r="AI1542" s="36" t="s">
        <v>1536</v>
      </c>
    </row>
    <row r="1543" spans="1:35" s="43" customFormat="1" ht="42.75" customHeight="1" x14ac:dyDescent="0.25">
      <c r="A1543" s="41" t="s">
        <v>2036</v>
      </c>
      <c r="B1543" s="54" t="s">
        <v>175</v>
      </c>
      <c r="C1543" s="55" t="s">
        <v>176</v>
      </c>
      <c r="D1543" s="37"/>
      <c r="E1543" s="61" t="s">
        <v>2236</v>
      </c>
      <c r="F1543" s="37"/>
      <c r="G1543" s="56" t="s">
        <v>1617</v>
      </c>
      <c r="H1543" s="56" t="s">
        <v>1618</v>
      </c>
      <c r="I1543" s="36" t="s">
        <v>384</v>
      </c>
      <c r="J1543" s="37"/>
      <c r="K1543" s="37">
        <v>15</v>
      </c>
      <c r="L1543" s="37"/>
      <c r="M1543" s="37"/>
      <c r="N1543" s="37"/>
      <c r="O1543" s="37"/>
      <c r="P1543" s="37"/>
      <c r="Q1543" s="37"/>
      <c r="R1543" s="37"/>
      <c r="S1543" s="37"/>
      <c r="T1543" s="37"/>
      <c r="U1543" s="37"/>
      <c r="V1543" s="37"/>
      <c r="W1543" s="37">
        <v>15</v>
      </c>
      <c r="X1543" s="37"/>
      <c r="Y1543" s="57">
        <v>489.66699999999997</v>
      </c>
      <c r="Z1543" s="38">
        <f t="shared" si="94"/>
        <v>7624.1151899999995</v>
      </c>
      <c r="AA1543" s="37"/>
      <c r="AB1543" s="32" t="s">
        <v>84</v>
      </c>
      <c r="AC1543" s="37" t="s">
        <v>142</v>
      </c>
      <c r="AD1543" s="36" t="s">
        <v>120</v>
      </c>
      <c r="AE1543" s="37"/>
      <c r="AF1543" s="35" t="s">
        <v>1535</v>
      </c>
      <c r="AG1543" s="35" t="s">
        <v>1492</v>
      </c>
      <c r="AH1543" s="58" t="s">
        <v>1495</v>
      </c>
      <c r="AI1543" s="36" t="s">
        <v>1536</v>
      </c>
    </row>
    <row r="1544" spans="1:35" s="43" customFormat="1" ht="42.75" customHeight="1" x14ac:dyDescent="0.25">
      <c r="A1544" s="41" t="s">
        <v>2036</v>
      </c>
      <c r="B1544" s="54" t="s">
        <v>175</v>
      </c>
      <c r="C1544" s="55" t="s">
        <v>176</v>
      </c>
      <c r="D1544" s="37"/>
      <c r="E1544" s="61" t="s">
        <v>2237</v>
      </c>
      <c r="F1544" s="37"/>
      <c r="G1544" s="56" t="s">
        <v>1617</v>
      </c>
      <c r="H1544" s="56" t="s">
        <v>1618</v>
      </c>
      <c r="I1544" s="36" t="s">
        <v>384</v>
      </c>
      <c r="J1544" s="37"/>
      <c r="K1544" s="37">
        <v>12</v>
      </c>
      <c r="L1544" s="37"/>
      <c r="M1544" s="37"/>
      <c r="N1544" s="37"/>
      <c r="O1544" s="37"/>
      <c r="P1544" s="37"/>
      <c r="Q1544" s="37"/>
      <c r="R1544" s="37"/>
      <c r="S1544" s="37"/>
      <c r="T1544" s="37"/>
      <c r="U1544" s="37"/>
      <c r="V1544" s="37"/>
      <c r="W1544" s="37">
        <v>12</v>
      </c>
      <c r="X1544" s="37"/>
      <c r="Y1544" s="57">
        <v>489.66699999999997</v>
      </c>
      <c r="Z1544" s="38">
        <f t="shared" si="94"/>
        <v>6099.292152</v>
      </c>
      <c r="AA1544" s="37"/>
      <c r="AB1544" s="32" t="s">
        <v>84</v>
      </c>
      <c r="AC1544" s="37" t="s">
        <v>142</v>
      </c>
      <c r="AD1544" s="36" t="s">
        <v>120</v>
      </c>
      <c r="AE1544" s="37"/>
      <c r="AF1544" s="35" t="s">
        <v>1535</v>
      </c>
      <c r="AG1544" s="35" t="s">
        <v>1492</v>
      </c>
      <c r="AH1544" s="58" t="s">
        <v>1495</v>
      </c>
      <c r="AI1544" s="36" t="s">
        <v>1536</v>
      </c>
    </row>
    <row r="1545" spans="1:35" s="43" customFormat="1" ht="42.75" customHeight="1" x14ac:dyDescent="0.25">
      <c r="A1545" s="41" t="s">
        <v>2036</v>
      </c>
      <c r="B1545" s="54" t="s">
        <v>175</v>
      </c>
      <c r="C1545" s="55" t="s">
        <v>176</v>
      </c>
      <c r="D1545" s="37"/>
      <c r="E1545" s="61" t="s">
        <v>2238</v>
      </c>
      <c r="F1545" s="37"/>
      <c r="G1545" s="56" t="s">
        <v>1617</v>
      </c>
      <c r="H1545" s="56" t="s">
        <v>1618</v>
      </c>
      <c r="I1545" s="36" t="s">
        <v>384</v>
      </c>
      <c r="J1545" s="37"/>
      <c r="K1545" s="37">
        <v>3</v>
      </c>
      <c r="L1545" s="37"/>
      <c r="M1545" s="37"/>
      <c r="N1545" s="37"/>
      <c r="O1545" s="37"/>
      <c r="P1545" s="37"/>
      <c r="Q1545" s="37"/>
      <c r="R1545" s="37"/>
      <c r="S1545" s="37"/>
      <c r="T1545" s="37"/>
      <c r="U1545" s="37"/>
      <c r="V1545" s="37"/>
      <c r="W1545" s="37">
        <v>3</v>
      </c>
      <c r="X1545" s="37"/>
      <c r="Y1545" s="57">
        <v>489.66699999999997</v>
      </c>
      <c r="Z1545" s="38">
        <f t="shared" si="94"/>
        <v>1524.823038</v>
      </c>
      <c r="AA1545" s="37"/>
      <c r="AB1545" s="32" t="s">
        <v>84</v>
      </c>
      <c r="AC1545" s="37" t="s">
        <v>142</v>
      </c>
      <c r="AD1545" s="36" t="s">
        <v>120</v>
      </c>
      <c r="AE1545" s="37"/>
      <c r="AF1545" s="35" t="s">
        <v>1535</v>
      </c>
      <c r="AG1545" s="35" t="s">
        <v>1492</v>
      </c>
      <c r="AH1545" s="58" t="s">
        <v>1495</v>
      </c>
      <c r="AI1545" s="36" t="s">
        <v>1536</v>
      </c>
    </row>
    <row r="1546" spans="1:35" s="43" customFormat="1" ht="42.75" customHeight="1" x14ac:dyDescent="0.25">
      <c r="A1546" s="41" t="s">
        <v>2036</v>
      </c>
      <c r="B1546" s="54" t="s">
        <v>175</v>
      </c>
      <c r="C1546" s="55" t="s">
        <v>176</v>
      </c>
      <c r="D1546" s="37"/>
      <c r="E1546" s="61" t="s">
        <v>2239</v>
      </c>
      <c r="F1546" s="37"/>
      <c r="G1546" s="56" t="s">
        <v>1617</v>
      </c>
      <c r="H1546" s="56" t="s">
        <v>1618</v>
      </c>
      <c r="I1546" s="36" t="s">
        <v>384</v>
      </c>
      <c r="J1546" s="37"/>
      <c r="K1546" s="37">
        <v>12</v>
      </c>
      <c r="L1546" s="37"/>
      <c r="M1546" s="37"/>
      <c r="N1546" s="37"/>
      <c r="O1546" s="37"/>
      <c r="P1546" s="37"/>
      <c r="Q1546" s="37"/>
      <c r="R1546" s="37"/>
      <c r="S1546" s="37"/>
      <c r="T1546" s="37"/>
      <c r="U1546" s="37"/>
      <c r="V1546" s="37"/>
      <c r="W1546" s="37">
        <v>12</v>
      </c>
      <c r="X1546" s="37"/>
      <c r="Y1546" s="57">
        <v>489.66699999999997</v>
      </c>
      <c r="Z1546" s="38">
        <f t="shared" si="94"/>
        <v>6099.292152</v>
      </c>
      <c r="AA1546" s="37"/>
      <c r="AB1546" s="32" t="s">
        <v>84</v>
      </c>
      <c r="AC1546" s="37" t="s">
        <v>142</v>
      </c>
      <c r="AD1546" s="36" t="s">
        <v>120</v>
      </c>
      <c r="AE1546" s="37"/>
      <c r="AF1546" s="35" t="s">
        <v>1535</v>
      </c>
      <c r="AG1546" s="35" t="s">
        <v>1492</v>
      </c>
      <c r="AH1546" s="58" t="s">
        <v>1495</v>
      </c>
      <c r="AI1546" s="36" t="s">
        <v>1536</v>
      </c>
    </row>
    <row r="1547" spans="1:35" s="43" customFormat="1" ht="42.75" customHeight="1" x14ac:dyDescent="0.25">
      <c r="A1547" s="41" t="s">
        <v>2036</v>
      </c>
      <c r="B1547" s="54" t="s">
        <v>175</v>
      </c>
      <c r="C1547" s="55" t="s">
        <v>176</v>
      </c>
      <c r="D1547" s="37"/>
      <c r="E1547" s="61" t="s">
        <v>2240</v>
      </c>
      <c r="F1547" s="37"/>
      <c r="G1547" s="56" t="s">
        <v>1617</v>
      </c>
      <c r="H1547" s="56" t="s">
        <v>1618</v>
      </c>
      <c r="I1547" s="36" t="s">
        <v>384</v>
      </c>
      <c r="J1547" s="37"/>
      <c r="K1547" s="37">
        <v>5</v>
      </c>
      <c r="L1547" s="37"/>
      <c r="M1547" s="37"/>
      <c r="N1547" s="37"/>
      <c r="O1547" s="37"/>
      <c r="P1547" s="37"/>
      <c r="Q1547" s="37"/>
      <c r="R1547" s="37"/>
      <c r="S1547" s="37"/>
      <c r="T1547" s="37"/>
      <c r="U1547" s="37"/>
      <c r="V1547" s="37"/>
      <c r="W1547" s="37">
        <v>5</v>
      </c>
      <c r="X1547" s="37"/>
      <c r="Y1547" s="57">
        <v>380.33300000000003</v>
      </c>
      <c r="Z1547" s="38">
        <f t="shared" si="94"/>
        <v>1973.9282700000003</v>
      </c>
      <c r="AA1547" s="37"/>
      <c r="AB1547" s="32" t="s">
        <v>84</v>
      </c>
      <c r="AC1547" s="37" t="s">
        <v>142</v>
      </c>
      <c r="AD1547" s="36" t="s">
        <v>120</v>
      </c>
      <c r="AE1547" s="37"/>
      <c r="AF1547" s="35" t="s">
        <v>1535</v>
      </c>
      <c r="AG1547" s="35" t="s">
        <v>1492</v>
      </c>
      <c r="AH1547" s="58" t="s">
        <v>1495</v>
      </c>
      <c r="AI1547" s="36" t="s">
        <v>1536</v>
      </c>
    </row>
    <row r="1548" spans="1:35" s="43" customFormat="1" ht="42.75" customHeight="1" x14ac:dyDescent="0.25">
      <c r="A1548" s="41" t="s">
        <v>2036</v>
      </c>
      <c r="B1548" s="54" t="s">
        <v>175</v>
      </c>
      <c r="C1548" s="55" t="s">
        <v>176</v>
      </c>
      <c r="D1548" s="37"/>
      <c r="E1548" s="61" t="s">
        <v>2241</v>
      </c>
      <c r="F1548" s="37"/>
      <c r="G1548" s="56" t="s">
        <v>1617</v>
      </c>
      <c r="H1548" s="56" t="s">
        <v>1618</v>
      </c>
      <c r="I1548" s="36" t="s">
        <v>384</v>
      </c>
      <c r="J1548" s="37"/>
      <c r="K1548" s="37">
        <v>15</v>
      </c>
      <c r="L1548" s="37"/>
      <c r="M1548" s="37"/>
      <c r="N1548" s="37"/>
      <c r="O1548" s="37"/>
      <c r="P1548" s="37"/>
      <c r="Q1548" s="37"/>
      <c r="R1548" s="37"/>
      <c r="S1548" s="37"/>
      <c r="T1548" s="37"/>
      <c r="U1548" s="37"/>
      <c r="V1548" s="37"/>
      <c r="W1548" s="37">
        <v>15</v>
      </c>
      <c r="X1548" s="37"/>
      <c r="Y1548" s="57">
        <v>88.916700000000006</v>
      </c>
      <c r="Z1548" s="38">
        <f t="shared" si="94"/>
        <v>1384.4330190000001</v>
      </c>
      <c r="AA1548" s="37"/>
      <c r="AB1548" s="32" t="s">
        <v>84</v>
      </c>
      <c r="AC1548" s="37" t="s">
        <v>142</v>
      </c>
      <c r="AD1548" s="36" t="s">
        <v>120</v>
      </c>
      <c r="AE1548" s="37"/>
      <c r="AF1548" s="35" t="s">
        <v>1535</v>
      </c>
      <c r="AG1548" s="35" t="s">
        <v>1492</v>
      </c>
      <c r="AH1548" s="58" t="s">
        <v>1495</v>
      </c>
      <c r="AI1548" s="36" t="s">
        <v>1536</v>
      </c>
    </row>
    <row r="1549" spans="1:35" s="43" customFormat="1" ht="42.75" customHeight="1" x14ac:dyDescent="0.25">
      <c r="A1549" s="41" t="s">
        <v>2036</v>
      </c>
      <c r="B1549" s="54" t="s">
        <v>175</v>
      </c>
      <c r="C1549" s="55" t="s">
        <v>176</v>
      </c>
      <c r="D1549" s="37"/>
      <c r="E1549" s="61" t="s">
        <v>2242</v>
      </c>
      <c r="F1549" s="37"/>
      <c r="G1549" s="56" t="s">
        <v>1617</v>
      </c>
      <c r="H1549" s="56" t="s">
        <v>1618</v>
      </c>
      <c r="I1549" s="36" t="s">
        <v>384</v>
      </c>
      <c r="J1549" s="37"/>
      <c r="K1549" s="37">
        <v>50</v>
      </c>
      <c r="L1549" s="37"/>
      <c r="M1549" s="37"/>
      <c r="N1549" s="37"/>
      <c r="O1549" s="37"/>
      <c r="P1549" s="37"/>
      <c r="Q1549" s="37"/>
      <c r="R1549" s="37"/>
      <c r="S1549" s="37"/>
      <c r="T1549" s="37"/>
      <c r="U1549" s="37"/>
      <c r="V1549" s="37"/>
      <c r="W1549" s="37">
        <v>50</v>
      </c>
      <c r="X1549" s="37"/>
      <c r="Y1549" s="57">
        <v>133.833</v>
      </c>
      <c r="Z1549" s="38">
        <f t="shared" si="94"/>
        <v>6945.9327000000003</v>
      </c>
      <c r="AA1549" s="37"/>
      <c r="AB1549" s="32" t="s">
        <v>84</v>
      </c>
      <c r="AC1549" s="37" t="s">
        <v>142</v>
      </c>
      <c r="AD1549" s="36" t="s">
        <v>120</v>
      </c>
      <c r="AE1549" s="37"/>
      <c r="AF1549" s="35" t="s">
        <v>1535</v>
      </c>
      <c r="AG1549" s="35" t="s">
        <v>1492</v>
      </c>
      <c r="AH1549" s="58" t="s">
        <v>1495</v>
      </c>
      <c r="AI1549" s="36" t="s">
        <v>1536</v>
      </c>
    </row>
    <row r="1550" spans="1:35" s="43" customFormat="1" ht="42.75" customHeight="1" x14ac:dyDescent="0.25">
      <c r="A1550" s="41" t="s">
        <v>2036</v>
      </c>
      <c r="B1550" s="54" t="s">
        <v>175</v>
      </c>
      <c r="C1550" s="55" t="s">
        <v>176</v>
      </c>
      <c r="D1550" s="37"/>
      <c r="E1550" s="61" t="s">
        <v>2243</v>
      </c>
      <c r="F1550" s="37"/>
      <c r="G1550" s="56" t="s">
        <v>1617</v>
      </c>
      <c r="H1550" s="56" t="s">
        <v>1618</v>
      </c>
      <c r="I1550" s="36" t="s">
        <v>384</v>
      </c>
      <c r="J1550" s="37"/>
      <c r="K1550" s="37">
        <v>10</v>
      </c>
      <c r="L1550" s="37"/>
      <c r="M1550" s="37"/>
      <c r="N1550" s="37"/>
      <c r="O1550" s="37"/>
      <c r="P1550" s="37"/>
      <c r="Q1550" s="37"/>
      <c r="R1550" s="37"/>
      <c r="S1550" s="37"/>
      <c r="T1550" s="37"/>
      <c r="U1550" s="37"/>
      <c r="V1550" s="37"/>
      <c r="W1550" s="37">
        <v>10</v>
      </c>
      <c r="X1550" s="37"/>
      <c r="Y1550" s="57">
        <v>489.66699999999997</v>
      </c>
      <c r="Z1550" s="38">
        <f t="shared" si="94"/>
        <v>5082.7434600000006</v>
      </c>
      <c r="AA1550" s="37"/>
      <c r="AB1550" s="32" t="s">
        <v>84</v>
      </c>
      <c r="AC1550" s="37" t="s">
        <v>142</v>
      </c>
      <c r="AD1550" s="36" t="s">
        <v>120</v>
      </c>
      <c r="AE1550" s="37"/>
      <c r="AF1550" s="35" t="s">
        <v>1535</v>
      </c>
      <c r="AG1550" s="35" t="s">
        <v>1492</v>
      </c>
      <c r="AH1550" s="58" t="s">
        <v>1495</v>
      </c>
      <c r="AI1550" s="36" t="s">
        <v>1536</v>
      </c>
    </row>
    <row r="1551" spans="1:35" s="43" customFormat="1" ht="42.75" customHeight="1" x14ac:dyDescent="0.25">
      <c r="A1551" s="41" t="s">
        <v>2036</v>
      </c>
      <c r="B1551" s="54" t="s">
        <v>175</v>
      </c>
      <c r="C1551" s="55" t="s">
        <v>176</v>
      </c>
      <c r="D1551" s="37"/>
      <c r="E1551" s="61" t="s">
        <v>2244</v>
      </c>
      <c r="F1551" s="37"/>
      <c r="G1551" s="56" t="s">
        <v>1617</v>
      </c>
      <c r="H1551" s="56" t="s">
        <v>1618</v>
      </c>
      <c r="I1551" s="36" t="s">
        <v>384</v>
      </c>
      <c r="J1551" s="37"/>
      <c r="K1551" s="37">
        <v>20</v>
      </c>
      <c r="L1551" s="37"/>
      <c r="M1551" s="37"/>
      <c r="N1551" s="37"/>
      <c r="O1551" s="37"/>
      <c r="P1551" s="37"/>
      <c r="Q1551" s="37"/>
      <c r="R1551" s="37"/>
      <c r="S1551" s="37"/>
      <c r="T1551" s="37"/>
      <c r="U1551" s="37"/>
      <c r="V1551" s="37"/>
      <c r="W1551" s="37">
        <v>20</v>
      </c>
      <c r="X1551" s="37"/>
      <c r="Y1551" s="57">
        <v>1718.3</v>
      </c>
      <c r="Z1551" s="38">
        <f t="shared" si="94"/>
        <v>35671.908000000003</v>
      </c>
      <c r="AA1551" s="37"/>
      <c r="AB1551" s="32" t="s">
        <v>84</v>
      </c>
      <c r="AC1551" s="37" t="s">
        <v>142</v>
      </c>
      <c r="AD1551" s="36" t="s">
        <v>120</v>
      </c>
      <c r="AE1551" s="37"/>
      <c r="AF1551" s="35" t="s">
        <v>1535</v>
      </c>
      <c r="AG1551" s="35" t="s">
        <v>1492</v>
      </c>
      <c r="AH1551" s="58" t="s">
        <v>1495</v>
      </c>
      <c r="AI1551" s="36" t="s">
        <v>1536</v>
      </c>
    </row>
    <row r="1552" spans="1:35" s="43" customFormat="1" ht="42.75" customHeight="1" x14ac:dyDescent="0.25">
      <c r="A1552" s="41" t="s">
        <v>2036</v>
      </c>
      <c r="B1552" s="54" t="s">
        <v>175</v>
      </c>
      <c r="C1552" s="55" t="s">
        <v>176</v>
      </c>
      <c r="D1552" s="37"/>
      <c r="E1552" s="61" t="s">
        <v>2245</v>
      </c>
      <c r="F1552" s="37"/>
      <c r="G1552" s="56" t="s">
        <v>1617</v>
      </c>
      <c r="H1552" s="56" t="s">
        <v>1618</v>
      </c>
      <c r="I1552" s="36" t="s">
        <v>384</v>
      </c>
      <c r="J1552" s="37"/>
      <c r="K1552" s="37">
        <v>10</v>
      </c>
      <c r="L1552" s="37"/>
      <c r="M1552" s="37"/>
      <c r="N1552" s="37"/>
      <c r="O1552" s="37"/>
      <c r="P1552" s="37"/>
      <c r="Q1552" s="37"/>
      <c r="R1552" s="37"/>
      <c r="S1552" s="37"/>
      <c r="T1552" s="37"/>
      <c r="U1552" s="37"/>
      <c r="V1552" s="37"/>
      <c r="W1552" s="37">
        <v>10</v>
      </c>
      <c r="X1552" s="37"/>
      <c r="Y1552" s="57">
        <v>3748</v>
      </c>
      <c r="Z1552" s="38">
        <f t="shared" si="94"/>
        <v>38904.239999999998</v>
      </c>
      <c r="AA1552" s="37"/>
      <c r="AB1552" s="32" t="s">
        <v>84</v>
      </c>
      <c r="AC1552" s="37" t="s">
        <v>142</v>
      </c>
      <c r="AD1552" s="36" t="s">
        <v>120</v>
      </c>
      <c r="AE1552" s="37"/>
      <c r="AF1552" s="35" t="s">
        <v>1535</v>
      </c>
      <c r="AG1552" s="35" t="s">
        <v>1492</v>
      </c>
      <c r="AH1552" s="58" t="s">
        <v>1495</v>
      </c>
      <c r="AI1552" s="36" t="s">
        <v>1536</v>
      </c>
    </row>
    <row r="1553" spans="1:35" s="43" customFormat="1" ht="42.75" customHeight="1" x14ac:dyDescent="0.25">
      <c r="A1553" s="41" t="s">
        <v>2036</v>
      </c>
      <c r="B1553" s="54" t="s">
        <v>175</v>
      </c>
      <c r="C1553" s="55" t="s">
        <v>176</v>
      </c>
      <c r="D1553" s="37"/>
      <c r="E1553" s="61" t="s">
        <v>2246</v>
      </c>
      <c r="F1553" s="37"/>
      <c r="G1553" s="56" t="s">
        <v>1617</v>
      </c>
      <c r="H1553" s="56" t="s">
        <v>1618</v>
      </c>
      <c r="I1553" s="36" t="s">
        <v>384</v>
      </c>
      <c r="J1553" s="37"/>
      <c r="K1553" s="37">
        <v>22</v>
      </c>
      <c r="L1553" s="37"/>
      <c r="M1553" s="37"/>
      <c r="N1553" s="37"/>
      <c r="O1553" s="37"/>
      <c r="P1553" s="37"/>
      <c r="Q1553" s="37"/>
      <c r="R1553" s="37"/>
      <c r="S1553" s="37"/>
      <c r="T1553" s="37"/>
      <c r="U1553" s="37"/>
      <c r="V1553" s="37"/>
      <c r="W1553" s="37">
        <v>22</v>
      </c>
      <c r="X1553" s="37"/>
      <c r="Y1553" s="57">
        <v>3133.3</v>
      </c>
      <c r="Z1553" s="38">
        <f t="shared" si="94"/>
        <v>71552.038800000009</v>
      </c>
      <c r="AA1553" s="37"/>
      <c r="AB1553" s="32" t="s">
        <v>84</v>
      </c>
      <c r="AC1553" s="37" t="s">
        <v>142</v>
      </c>
      <c r="AD1553" s="36" t="s">
        <v>120</v>
      </c>
      <c r="AE1553" s="37"/>
      <c r="AF1553" s="35" t="s">
        <v>1535</v>
      </c>
      <c r="AG1553" s="35" t="s">
        <v>1492</v>
      </c>
      <c r="AH1553" s="58" t="s">
        <v>1495</v>
      </c>
      <c r="AI1553" s="36" t="s">
        <v>1536</v>
      </c>
    </row>
    <row r="1554" spans="1:35" s="43" customFormat="1" ht="42.75" customHeight="1" x14ac:dyDescent="0.25">
      <c r="A1554" s="41" t="s">
        <v>2036</v>
      </c>
      <c r="B1554" s="54" t="s">
        <v>175</v>
      </c>
      <c r="C1554" s="55" t="s">
        <v>176</v>
      </c>
      <c r="D1554" s="37"/>
      <c r="E1554" s="61" t="s">
        <v>2247</v>
      </c>
      <c r="F1554" s="37"/>
      <c r="G1554" s="56" t="s">
        <v>1617</v>
      </c>
      <c r="H1554" s="56" t="s">
        <v>1618</v>
      </c>
      <c r="I1554" s="36" t="s">
        <v>384</v>
      </c>
      <c r="J1554" s="37"/>
      <c r="K1554" s="37">
        <v>50</v>
      </c>
      <c r="L1554" s="37"/>
      <c r="M1554" s="37"/>
      <c r="N1554" s="37"/>
      <c r="O1554" s="37"/>
      <c r="P1554" s="37"/>
      <c r="Q1554" s="37"/>
      <c r="R1554" s="37"/>
      <c r="S1554" s="37"/>
      <c r="T1554" s="37"/>
      <c r="U1554" s="37"/>
      <c r="V1554" s="37"/>
      <c r="W1554" s="37">
        <v>50</v>
      </c>
      <c r="X1554" s="37"/>
      <c r="Y1554" s="57">
        <v>330</v>
      </c>
      <c r="Z1554" s="38">
        <f t="shared" si="94"/>
        <v>17127</v>
      </c>
      <c r="AA1554" s="37"/>
      <c r="AB1554" s="32" t="s">
        <v>84</v>
      </c>
      <c r="AC1554" s="37" t="s">
        <v>142</v>
      </c>
      <c r="AD1554" s="36" t="s">
        <v>120</v>
      </c>
      <c r="AE1554" s="37"/>
      <c r="AF1554" s="35" t="s">
        <v>1535</v>
      </c>
      <c r="AG1554" s="35" t="s">
        <v>1492</v>
      </c>
      <c r="AH1554" s="58" t="s">
        <v>1495</v>
      </c>
      <c r="AI1554" s="36" t="s">
        <v>1536</v>
      </c>
    </row>
    <row r="1555" spans="1:35" s="43" customFormat="1" ht="42.75" customHeight="1" x14ac:dyDescent="0.25">
      <c r="A1555" s="41" t="s">
        <v>2036</v>
      </c>
      <c r="B1555" s="54" t="s">
        <v>175</v>
      </c>
      <c r="C1555" s="55" t="s">
        <v>176</v>
      </c>
      <c r="D1555" s="37"/>
      <c r="E1555" s="61" t="s">
        <v>2248</v>
      </c>
      <c r="F1555" s="37"/>
      <c r="G1555" s="56" t="s">
        <v>1617</v>
      </c>
      <c r="H1555" s="56" t="s">
        <v>1618</v>
      </c>
      <c r="I1555" s="36" t="s">
        <v>384</v>
      </c>
      <c r="J1555" s="37"/>
      <c r="K1555" s="37">
        <v>5</v>
      </c>
      <c r="L1555" s="37"/>
      <c r="M1555" s="37"/>
      <c r="N1555" s="37"/>
      <c r="O1555" s="37"/>
      <c r="P1555" s="37"/>
      <c r="Q1555" s="37"/>
      <c r="R1555" s="37"/>
      <c r="S1555" s="37"/>
      <c r="T1555" s="37"/>
      <c r="U1555" s="37"/>
      <c r="V1555" s="37"/>
      <c r="W1555" s="37">
        <v>5</v>
      </c>
      <c r="X1555" s="37"/>
      <c r="Y1555" s="57">
        <v>336.67</v>
      </c>
      <c r="Z1555" s="38">
        <f t="shared" si="94"/>
        <v>1747.3173000000002</v>
      </c>
      <c r="AA1555" s="37"/>
      <c r="AB1555" s="32" t="s">
        <v>84</v>
      </c>
      <c r="AC1555" s="37" t="s">
        <v>142</v>
      </c>
      <c r="AD1555" s="36" t="s">
        <v>120</v>
      </c>
      <c r="AE1555" s="37"/>
      <c r="AF1555" s="35" t="s">
        <v>1535</v>
      </c>
      <c r="AG1555" s="35" t="s">
        <v>1492</v>
      </c>
      <c r="AH1555" s="58" t="s">
        <v>1495</v>
      </c>
      <c r="AI1555" s="36" t="s">
        <v>1536</v>
      </c>
    </row>
    <row r="1556" spans="1:35" s="43" customFormat="1" ht="42.75" customHeight="1" x14ac:dyDescent="0.25">
      <c r="A1556" s="41" t="s">
        <v>2036</v>
      </c>
      <c r="B1556" s="54" t="s">
        <v>175</v>
      </c>
      <c r="C1556" s="55" t="s">
        <v>176</v>
      </c>
      <c r="D1556" s="37"/>
      <c r="E1556" s="61" t="s">
        <v>2249</v>
      </c>
      <c r="F1556" s="37"/>
      <c r="G1556" s="56" t="s">
        <v>1617</v>
      </c>
      <c r="H1556" s="56" t="s">
        <v>1985</v>
      </c>
      <c r="I1556" s="36" t="s">
        <v>384</v>
      </c>
      <c r="J1556" s="37"/>
      <c r="K1556" s="37">
        <v>3289.1660000000002</v>
      </c>
      <c r="L1556" s="37">
        <v>3289.1660000000002</v>
      </c>
      <c r="M1556" s="37">
        <v>3289.1660000000002</v>
      </c>
      <c r="N1556" s="37">
        <v>3289.1660000000002</v>
      </c>
      <c r="O1556" s="37">
        <v>3289.1660000000002</v>
      </c>
      <c r="P1556" s="37">
        <v>3289.1660000000002</v>
      </c>
      <c r="Q1556" s="37">
        <v>3289.1660000000002</v>
      </c>
      <c r="R1556" s="37">
        <v>3289.1660000000002</v>
      </c>
      <c r="S1556" s="37">
        <v>3289.1660000000002</v>
      </c>
      <c r="T1556" s="37">
        <v>3289.1660000000002</v>
      </c>
      <c r="U1556" s="37">
        <v>3289.1660000000002</v>
      </c>
      <c r="V1556" s="37">
        <v>3289.1660000000002</v>
      </c>
      <c r="W1556" s="37">
        <v>39470</v>
      </c>
      <c r="X1556" s="37"/>
      <c r="Y1556" s="57">
        <v>39470</v>
      </c>
      <c r="Z1556" s="38">
        <v>39470</v>
      </c>
      <c r="AA1556" s="37"/>
      <c r="AB1556" s="32" t="s">
        <v>84</v>
      </c>
      <c r="AC1556" s="37" t="s">
        <v>1935</v>
      </c>
      <c r="AD1556" s="36" t="s">
        <v>120</v>
      </c>
      <c r="AE1556" s="37"/>
      <c r="AF1556" s="35" t="s">
        <v>1535</v>
      </c>
      <c r="AG1556" s="35" t="s">
        <v>1494</v>
      </c>
      <c r="AH1556" s="58" t="s">
        <v>1497</v>
      </c>
      <c r="AI1556" s="36" t="s">
        <v>1536</v>
      </c>
    </row>
    <row r="1557" spans="1:35" s="43" customFormat="1" ht="42.75" customHeight="1" x14ac:dyDescent="0.25">
      <c r="A1557" s="41" t="s">
        <v>2036</v>
      </c>
      <c r="B1557" s="54" t="s">
        <v>175</v>
      </c>
      <c r="C1557" s="55" t="s">
        <v>176</v>
      </c>
      <c r="D1557" s="37"/>
      <c r="E1557" s="61" t="s">
        <v>392</v>
      </c>
      <c r="F1557" s="37"/>
      <c r="G1557" s="56" t="s">
        <v>1617</v>
      </c>
      <c r="H1557" s="56" t="s">
        <v>1985</v>
      </c>
      <c r="I1557" s="36" t="s">
        <v>384</v>
      </c>
      <c r="J1557" s="37"/>
      <c r="K1557" s="37">
        <v>81857.88</v>
      </c>
      <c r="L1557" s="37">
        <v>81857.88</v>
      </c>
      <c r="M1557" s="37">
        <v>81857.88</v>
      </c>
      <c r="N1557" s="37">
        <v>81857.88</v>
      </c>
      <c r="O1557" s="37">
        <v>81857.88</v>
      </c>
      <c r="P1557" s="37">
        <v>81857.88</v>
      </c>
      <c r="Q1557" s="37">
        <v>81857.88</v>
      </c>
      <c r="R1557" s="37">
        <v>81857.88</v>
      </c>
      <c r="S1557" s="37">
        <v>81857.88</v>
      </c>
      <c r="T1557" s="37">
        <v>81857.88</v>
      </c>
      <c r="U1557" s="37">
        <v>81857.88</v>
      </c>
      <c r="V1557" s="37">
        <v>81857.88</v>
      </c>
      <c r="W1557" s="37">
        <v>982294.56</v>
      </c>
      <c r="X1557" s="37"/>
      <c r="Y1557" s="57">
        <v>982294.56</v>
      </c>
      <c r="Z1557" s="38">
        <v>982294.56</v>
      </c>
      <c r="AA1557" s="37"/>
      <c r="AB1557" s="32" t="s">
        <v>84</v>
      </c>
      <c r="AC1557" s="37" t="s">
        <v>1935</v>
      </c>
      <c r="AD1557" s="36" t="s">
        <v>120</v>
      </c>
      <c r="AE1557" s="37"/>
      <c r="AF1557" s="35" t="s">
        <v>1535</v>
      </c>
      <c r="AG1557" s="35" t="s">
        <v>1496</v>
      </c>
      <c r="AH1557" s="58" t="s">
        <v>392</v>
      </c>
      <c r="AI1557" s="36" t="s">
        <v>1536</v>
      </c>
    </row>
    <row r="1558" spans="1:35" s="43" customFormat="1" ht="42.75" customHeight="1" x14ac:dyDescent="0.25">
      <c r="A1558" s="41" t="s">
        <v>2036</v>
      </c>
      <c r="B1558" s="54" t="s">
        <v>175</v>
      </c>
      <c r="C1558" s="55" t="s">
        <v>176</v>
      </c>
      <c r="D1558" s="37"/>
      <c r="E1558" s="61" t="s">
        <v>2250</v>
      </c>
      <c r="F1558" s="37"/>
      <c r="G1558" s="56" t="s">
        <v>1617</v>
      </c>
      <c r="H1558" s="56" t="s">
        <v>1935</v>
      </c>
      <c r="I1558" s="36" t="s">
        <v>384</v>
      </c>
      <c r="J1558" s="37"/>
      <c r="K1558" s="37">
        <v>420.99</v>
      </c>
      <c r="L1558" s="37">
        <v>420.99</v>
      </c>
      <c r="M1558" s="37">
        <v>420.99</v>
      </c>
      <c r="N1558" s="37">
        <v>420.99</v>
      </c>
      <c r="O1558" s="37">
        <v>420.99</v>
      </c>
      <c r="P1558" s="37">
        <v>420.99</v>
      </c>
      <c r="Q1558" s="37">
        <v>420.99</v>
      </c>
      <c r="R1558" s="37">
        <v>420.99</v>
      </c>
      <c r="S1558" s="37">
        <v>420.99</v>
      </c>
      <c r="T1558" s="37">
        <v>420.99</v>
      </c>
      <c r="U1558" s="37">
        <v>420.99</v>
      </c>
      <c r="V1558" s="37">
        <v>420.99</v>
      </c>
      <c r="W1558" s="37">
        <v>5051.8999999999996</v>
      </c>
      <c r="X1558" s="37"/>
      <c r="Y1558" s="57">
        <v>5051.8999999999996</v>
      </c>
      <c r="Z1558" s="38">
        <v>5051.8999999999996</v>
      </c>
      <c r="AA1558" s="37"/>
      <c r="AB1558" s="32" t="s">
        <v>84</v>
      </c>
      <c r="AC1558" s="37" t="s">
        <v>1935</v>
      </c>
      <c r="AD1558" s="36" t="s">
        <v>120</v>
      </c>
      <c r="AE1558" s="37"/>
      <c r="AF1558" s="35" t="s">
        <v>1535</v>
      </c>
      <c r="AG1558" s="35" t="s">
        <v>1498</v>
      </c>
      <c r="AH1558" s="58" t="s">
        <v>2251</v>
      </c>
      <c r="AI1558" s="36" t="s">
        <v>1536</v>
      </c>
    </row>
    <row r="1559" spans="1:35" s="43" customFormat="1" ht="42.75" customHeight="1" x14ac:dyDescent="0.25">
      <c r="A1559" s="41" t="s">
        <v>2036</v>
      </c>
      <c r="B1559" s="54" t="s">
        <v>175</v>
      </c>
      <c r="C1559" s="55" t="s">
        <v>176</v>
      </c>
      <c r="D1559" s="37"/>
      <c r="E1559" s="61" t="s">
        <v>395</v>
      </c>
      <c r="F1559" s="37"/>
      <c r="G1559" s="56" t="s">
        <v>1617</v>
      </c>
      <c r="H1559" s="56" t="s">
        <v>1985</v>
      </c>
      <c r="I1559" s="36" t="s">
        <v>384</v>
      </c>
      <c r="J1559" s="37"/>
      <c r="K1559" s="37">
        <v>25940.7</v>
      </c>
      <c r="L1559" s="37">
        <v>23430.28</v>
      </c>
      <c r="M1559" s="37">
        <v>25940.7</v>
      </c>
      <c r="N1559" s="37">
        <v>25103.91</v>
      </c>
      <c r="O1559" s="37">
        <v>25940.7</v>
      </c>
      <c r="P1559" s="37">
        <v>25103.91</v>
      </c>
      <c r="Q1559" s="37">
        <v>25940.7</v>
      </c>
      <c r="R1559" s="37">
        <v>25940.7</v>
      </c>
      <c r="S1559" s="37">
        <v>25103.91</v>
      </c>
      <c r="T1559" s="37">
        <v>25940.7</v>
      </c>
      <c r="U1559" s="37">
        <v>25130.91</v>
      </c>
      <c r="V1559" s="37">
        <v>25940.66</v>
      </c>
      <c r="W1559" s="37">
        <v>305430.75</v>
      </c>
      <c r="X1559" s="37"/>
      <c r="Y1559" s="57">
        <v>305430.75</v>
      </c>
      <c r="Z1559" s="38">
        <v>305430.75</v>
      </c>
      <c r="AA1559" s="37"/>
      <c r="AB1559" s="32" t="s">
        <v>84</v>
      </c>
      <c r="AC1559" s="37" t="s">
        <v>1935</v>
      </c>
      <c r="AD1559" s="36" t="s">
        <v>120</v>
      </c>
      <c r="AE1559" s="37"/>
      <c r="AF1559" s="35" t="s">
        <v>1535</v>
      </c>
      <c r="AG1559" s="35" t="s">
        <v>1500</v>
      </c>
      <c r="AH1559" s="58" t="s">
        <v>395</v>
      </c>
      <c r="AI1559" s="36" t="s">
        <v>1536</v>
      </c>
    </row>
    <row r="1560" spans="1:35" s="43" customFormat="1" ht="42.75" customHeight="1" x14ac:dyDescent="0.25">
      <c r="A1560" s="41" t="s">
        <v>2036</v>
      </c>
      <c r="B1560" s="54" t="s">
        <v>175</v>
      </c>
      <c r="C1560" s="55" t="s">
        <v>176</v>
      </c>
      <c r="D1560" s="37"/>
      <c r="E1560" s="61" t="s">
        <v>2252</v>
      </c>
      <c r="F1560" s="37"/>
      <c r="G1560" s="56" t="s">
        <v>1617</v>
      </c>
      <c r="H1560" s="56" t="s">
        <v>1985</v>
      </c>
      <c r="I1560" s="36" t="s">
        <v>384</v>
      </c>
      <c r="J1560" s="37"/>
      <c r="K1560" s="37"/>
      <c r="L1560" s="37"/>
      <c r="M1560" s="37"/>
      <c r="N1560" s="37"/>
      <c r="O1560" s="37">
        <v>276645.45</v>
      </c>
      <c r="P1560" s="37"/>
      <c r="Q1560" s="37"/>
      <c r="R1560" s="37"/>
      <c r="S1560" s="37"/>
      <c r="T1560" s="37"/>
      <c r="U1560" s="37"/>
      <c r="V1560" s="37"/>
      <c r="W1560" s="37">
        <v>276645.45</v>
      </c>
      <c r="X1560" s="37"/>
      <c r="Y1560" s="57">
        <v>276645.45</v>
      </c>
      <c r="Z1560" s="38">
        <v>276645.45</v>
      </c>
      <c r="AA1560" s="37"/>
      <c r="AB1560" s="32" t="s">
        <v>84</v>
      </c>
      <c r="AC1560" s="37" t="s">
        <v>1935</v>
      </c>
      <c r="AD1560" s="36" t="s">
        <v>120</v>
      </c>
      <c r="AE1560" s="37"/>
      <c r="AF1560" s="35" t="s">
        <v>1535</v>
      </c>
      <c r="AG1560" s="35" t="s">
        <v>1501</v>
      </c>
      <c r="AH1560" s="58" t="s">
        <v>1508</v>
      </c>
      <c r="AI1560" s="36" t="s">
        <v>1536</v>
      </c>
    </row>
    <row r="1561" spans="1:35" s="43" customFormat="1" ht="42.75" customHeight="1" x14ac:dyDescent="0.25">
      <c r="A1561" s="41" t="s">
        <v>2036</v>
      </c>
      <c r="B1561" s="54" t="s">
        <v>175</v>
      </c>
      <c r="C1561" s="55" t="s">
        <v>176</v>
      </c>
      <c r="D1561" s="37"/>
      <c r="E1561" s="61" t="s">
        <v>2253</v>
      </c>
      <c r="F1561" s="37"/>
      <c r="G1561" s="56" t="s">
        <v>1617</v>
      </c>
      <c r="H1561" s="56" t="s">
        <v>1985</v>
      </c>
      <c r="I1561" s="36" t="s">
        <v>384</v>
      </c>
      <c r="J1561" s="37"/>
      <c r="K1561" s="37"/>
      <c r="L1561" s="37"/>
      <c r="M1561" s="37"/>
      <c r="N1561" s="37"/>
      <c r="O1561" s="37"/>
      <c r="P1561" s="37"/>
      <c r="Q1561" s="37"/>
      <c r="R1561" s="37">
        <v>10266.51</v>
      </c>
      <c r="S1561" s="37"/>
      <c r="T1561" s="37"/>
      <c r="U1561" s="37"/>
      <c r="V1561" s="37"/>
      <c r="W1561" s="37">
        <v>10266.51</v>
      </c>
      <c r="X1561" s="37"/>
      <c r="Y1561" s="57">
        <v>10266.51</v>
      </c>
      <c r="Z1561" s="38">
        <v>10266.51</v>
      </c>
      <c r="AA1561" s="37"/>
      <c r="AB1561" s="32" t="s">
        <v>84</v>
      </c>
      <c r="AC1561" s="37" t="s">
        <v>1935</v>
      </c>
      <c r="AD1561" s="36" t="s">
        <v>120</v>
      </c>
      <c r="AE1561" s="37"/>
      <c r="AF1561" s="35" t="s">
        <v>1535</v>
      </c>
      <c r="AG1561" s="35" t="s">
        <v>1504</v>
      </c>
      <c r="AH1561" s="58" t="s">
        <v>1510</v>
      </c>
      <c r="AI1561" s="36" t="s">
        <v>1536</v>
      </c>
    </row>
    <row r="1562" spans="1:35" s="43" customFormat="1" ht="42.75" customHeight="1" x14ac:dyDescent="0.25">
      <c r="A1562" s="41" t="s">
        <v>2036</v>
      </c>
      <c r="B1562" s="54" t="s">
        <v>175</v>
      </c>
      <c r="C1562" s="55" t="s">
        <v>176</v>
      </c>
      <c r="D1562" s="37"/>
      <c r="E1562" s="61" t="s">
        <v>2254</v>
      </c>
      <c r="F1562" s="37"/>
      <c r="G1562" s="56" t="s">
        <v>1617</v>
      </c>
      <c r="H1562" s="56" t="s">
        <v>1472</v>
      </c>
      <c r="I1562" s="36" t="s">
        <v>384</v>
      </c>
      <c r="J1562" s="37"/>
      <c r="K1562" s="37">
        <v>0.5</v>
      </c>
      <c r="L1562" s="37"/>
      <c r="M1562" s="37"/>
      <c r="N1562" s="37"/>
      <c r="O1562" s="37"/>
      <c r="P1562" s="37"/>
      <c r="Q1562" s="37"/>
      <c r="R1562" s="37"/>
      <c r="S1562" s="37"/>
      <c r="T1562" s="37"/>
      <c r="U1562" s="37"/>
      <c r="V1562" s="37"/>
      <c r="W1562" s="37">
        <v>0.5</v>
      </c>
      <c r="X1562" s="37"/>
      <c r="Y1562" s="57">
        <v>220.5</v>
      </c>
      <c r="Z1562" s="38">
        <f t="shared" ref="Z1562:Z1625" si="95">(Y1562*W1562)*1.038</f>
        <v>114.43950000000001</v>
      </c>
      <c r="AA1562" s="37"/>
      <c r="AB1562" s="32" t="s">
        <v>84</v>
      </c>
      <c r="AC1562" s="37" t="s">
        <v>142</v>
      </c>
      <c r="AD1562" s="36" t="s">
        <v>120</v>
      </c>
      <c r="AE1562" s="37"/>
      <c r="AF1562" s="35" t="s">
        <v>1535</v>
      </c>
      <c r="AG1562" s="35" t="s">
        <v>1507</v>
      </c>
      <c r="AH1562" s="58" t="s">
        <v>2255</v>
      </c>
      <c r="AI1562" s="36" t="s">
        <v>1536</v>
      </c>
    </row>
    <row r="1563" spans="1:35" s="43" customFormat="1" ht="42.75" customHeight="1" x14ac:dyDescent="0.25">
      <c r="A1563" s="41" t="s">
        <v>2036</v>
      </c>
      <c r="B1563" s="54" t="s">
        <v>175</v>
      </c>
      <c r="C1563" s="55" t="s">
        <v>176</v>
      </c>
      <c r="D1563" s="37"/>
      <c r="E1563" s="61" t="s">
        <v>2256</v>
      </c>
      <c r="F1563" s="37"/>
      <c r="G1563" s="56" t="s">
        <v>1617</v>
      </c>
      <c r="H1563" s="56" t="s">
        <v>1472</v>
      </c>
      <c r="I1563" s="36" t="s">
        <v>384</v>
      </c>
      <c r="J1563" s="37"/>
      <c r="K1563" s="37">
        <v>1</v>
      </c>
      <c r="L1563" s="37"/>
      <c r="M1563" s="37"/>
      <c r="N1563" s="37"/>
      <c r="O1563" s="37"/>
      <c r="P1563" s="37"/>
      <c r="Q1563" s="37"/>
      <c r="R1563" s="37"/>
      <c r="S1563" s="37"/>
      <c r="T1563" s="37"/>
      <c r="U1563" s="37"/>
      <c r="V1563" s="37"/>
      <c r="W1563" s="37">
        <v>1</v>
      </c>
      <c r="X1563" s="37"/>
      <c r="Y1563" s="57">
        <v>2453.33</v>
      </c>
      <c r="Z1563" s="38">
        <f t="shared" si="95"/>
        <v>2546.55654</v>
      </c>
      <c r="AA1563" s="37"/>
      <c r="AB1563" s="32" t="s">
        <v>84</v>
      </c>
      <c r="AC1563" s="37" t="s">
        <v>142</v>
      </c>
      <c r="AD1563" s="36" t="s">
        <v>120</v>
      </c>
      <c r="AE1563" s="37"/>
      <c r="AF1563" s="35" t="s">
        <v>1535</v>
      </c>
      <c r="AG1563" s="35" t="s">
        <v>1507</v>
      </c>
      <c r="AH1563" s="58" t="s">
        <v>2255</v>
      </c>
      <c r="AI1563" s="36" t="s">
        <v>1536</v>
      </c>
    </row>
    <row r="1564" spans="1:35" s="43" customFormat="1" ht="42.75" customHeight="1" x14ac:dyDescent="0.25">
      <c r="A1564" s="41" t="s">
        <v>2036</v>
      </c>
      <c r="B1564" s="54" t="s">
        <v>175</v>
      </c>
      <c r="C1564" s="55" t="s">
        <v>176</v>
      </c>
      <c r="D1564" s="37"/>
      <c r="E1564" s="61" t="s">
        <v>2257</v>
      </c>
      <c r="F1564" s="37"/>
      <c r="G1564" s="56" t="s">
        <v>1617</v>
      </c>
      <c r="H1564" s="56" t="s">
        <v>1472</v>
      </c>
      <c r="I1564" s="36" t="s">
        <v>384</v>
      </c>
      <c r="J1564" s="37"/>
      <c r="K1564" s="37">
        <v>6.1</v>
      </c>
      <c r="L1564" s="37"/>
      <c r="M1564" s="37"/>
      <c r="N1564" s="37"/>
      <c r="O1564" s="37"/>
      <c r="P1564" s="37"/>
      <c r="Q1564" s="37"/>
      <c r="R1564" s="37"/>
      <c r="S1564" s="37"/>
      <c r="T1564" s="37"/>
      <c r="U1564" s="37"/>
      <c r="V1564" s="37"/>
      <c r="W1564" s="37">
        <v>6.1</v>
      </c>
      <c r="X1564" s="37"/>
      <c r="Y1564" s="57">
        <v>1176</v>
      </c>
      <c r="Z1564" s="38">
        <f t="shared" si="95"/>
        <v>7446.1967999999997</v>
      </c>
      <c r="AA1564" s="37"/>
      <c r="AB1564" s="32" t="s">
        <v>84</v>
      </c>
      <c r="AC1564" s="37" t="s">
        <v>142</v>
      </c>
      <c r="AD1564" s="36" t="s">
        <v>120</v>
      </c>
      <c r="AE1564" s="37"/>
      <c r="AF1564" s="35" t="s">
        <v>1535</v>
      </c>
      <c r="AG1564" s="35" t="s">
        <v>1507</v>
      </c>
      <c r="AH1564" s="58" t="s">
        <v>2255</v>
      </c>
      <c r="AI1564" s="36" t="s">
        <v>1536</v>
      </c>
    </row>
    <row r="1565" spans="1:35" s="43" customFormat="1" ht="42.75" customHeight="1" x14ac:dyDescent="0.25">
      <c r="A1565" s="41" t="s">
        <v>2036</v>
      </c>
      <c r="B1565" s="54" t="s">
        <v>175</v>
      </c>
      <c r="C1565" s="55" t="s">
        <v>176</v>
      </c>
      <c r="D1565" s="37"/>
      <c r="E1565" s="61" t="s">
        <v>2258</v>
      </c>
      <c r="F1565" s="37"/>
      <c r="G1565" s="56" t="s">
        <v>1617</v>
      </c>
      <c r="H1565" s="56" t="s">
        <v>1472</v>
      </c>
      <c r="I1565" s="36" t="s">
        <v>384</v>
      </c>
      <c r="J1565" s="37"/>
      <c r="K1565" s="37">
        <v>136.4</v>
      </c>
      <c r="L1565" s="37"/>
      <c r="M1565" s="37"/>
      <c r="N1565" s="37"/>
      <c r="O1565" s="37"/>
      <c r="P1565" s="37"/>
      <c r="Q1565" s="37"/>
      <c r="R1565" s="37"/>
      <c r="S1565" s="37"/>
      <c r="T1565" s="37"/>
      <c r="U1565" s="37"/>
      <c r="V1565" s="37"/>
      <c r="W1565" s="37">
        <v>136.4</v>
      </c>
      <c r="X1565" s="37"/>
      <c r="Y1565" s="57">
        <v>101.967</v>
      </c>
      <c r="Z1565" s="38">
        <f t="shared" si="95"/>
        <v>14436.814154400001</v>
      </c>
      <c r="AA1565" s="37"/>
      <c r="AB1565" s="32" t="s">
        <v>84</v>
      </c>
      <c r="AC1565" s="37" t="s">
        <v>142</v>
      </c>
      <c r="AD1565" s="36" t="s">
        <v>120</v>
      </c>
      <c r="AE1565" s="37"/>
      <c r="AF1565" s="35" t="s">
        <v>1535</v>
      </c>
      <c r="AG1565" s="35" t="s">
        <v>1507</v>
      </c>
      <c r="AH1565" s="58" t="s">
        <v>2255</v>
      </c>
      <c r="AI1565" s="36" t="s">
        <v>1536</v>
      </c>
    </row>
    <row r="1566" spans="1:35" s="43" customFormat="1" ht="42.75" customHeight="1" x14ac:dyDescent="0.25">
      <c r="A1566" s="41" t="s">
        <v>2036</v>
      </c>
      <c r="B1566" s="54" t="s">
        <v>175</v>
      </c>
      <c r="C1566" s="55" t="s">
        <v>176</v>
      </c>
      <c r="D1566" s="37"/>
      <c r="E1566" s="61" t="s">
        <v>2259</v>
      </c>
      <c r="F1566" s="37"/>
      <c r="G1566" s="56" t="s">
        <v>1617</v>
      </c>
      <c r="H1566" s="56" t="s">
        <v>1472</v>
      </c>
      <c r="I1566" s="36" t="s">
        <v>384</v>
      </c>
      <c r="J1566" s="37"/>
      <c r="K1566" s="37">
        <v>16.8</v>
      </c>
      <c r="L1566" s="37"/>
      <c r="M1566" s="37"/>
      <c r="N1566" s="37"/>
      <c r="O1566" s="37"/>
      <c r="P1566" s="37"/>
      <c r="Q1566" s="37"/>
      <c r="R1566" s="37"/>
      <c r="S1566" s="37"/>
      <c r="T1566" s="37"/>
      <c r="U1566" s="37"/>
      <c r="V1566" s="37"/>
      <c r="W1566" s="37">
        <v>16.8</v>
      </c>
      <c r="X1566" s="37"/>
      <c r="Y1566" s="57">
        <v>89.3</v>
      </c>
      <c r="Z1566" s="38">
        <f t="shared" si="95"/>
        <v>1557.2491199999999</v>
      </c>
      <c r="AA1566" s="37"/>
      <c r="AB1566" s="32" t="s">
        <v>84</v>
      </c>
      <c r="AC1566" s="37" t="s">
        <v>142</v>
      </c>
      <c r="AD1566" s="36" t="s">
        <v>120</v>
      </c>
      <c r="AE1566" s="37"/>
      <c r="AF1566" s="35" t="s">
        <v>1535</v>
      </c>
      <c r="AG1566" s="35" t="s">
        <v>1507</v>
      </c>
      <c r="AH1566" s="58" t="s">
        <v>2255</v>
      </c>
      <c r="AI1566" s="36" t="s">
        <v>1536</v>
      </c>
    </row>
    <row r="1567" spans="1:35" s="43" customFormat="1" ht="42.75" customHeight="1" x14ac:dyDescent="0.25">
      <c r="A1567" s="41" t="s">
        <v>2036</v>
      </c>
      <c r="B1567" s="54" t="s">
        <v>175</v>
      </c>
      <c r="C1567" s="55" t="s">
        <v>176</v>
      </c>
      <c r="D1567" s="37"/>
      <c r="E1567" s="61" t="s">
        <v>2260</v>
      </c>
      <c r="F1567" s="37"/>
      <c r="G1567" s="56" t="s">
        <v>1617</v>
      </c>
      <c r="H1567" s="56" t="s">
        <v>1472</v>
      </c>
      <c r="I1567" s="36" t="s">
        <v>384</v>
      </c>
      <c r="J1567" s="37"/>
      <c r="K1567" s="37">
        <v>4.8</v>
      </c>
      <c r="L1567" s="37"/>
      <c r="M1567" s="37"/>
      <c r="N1567" s="37"/>
      <c r="O1567" s="37"/>
      <c r="P1567" s="37"/>
      <c r="Q1567" s="37"/>
      <c r="R1567" s="37"/>
      <c r="S1567" s="37"/>
      <c r="T1567" s="37"/>
      <c r="U1567" s="37"/>
      <c r="V1567" s="37"/>
      <c r="W1567" s="37">
        <v>4.8</v>
      </c>
      <c r="X1567" s="37"/>
      <c r="Y1567" s="57">
        <v>83.5</v>
      </c>
      <c r="Z1567" s="38">
        <f t="shared" si="95"/>
        <v>416.03040000000004</v>
      </c>
      <c r="AA1567" s="37"/>
      <c r="AB1567" s="32" t="s">
        <v>84</v>
      </c>
      <c r="AC1567" s="37" t="s">
        <v>142</v>
      </c>
      <c r="AD1567" s="36" t="s">
        <v>120</v>
      </c>
      <c r="AE1567" s="37"/>
      <c r="AF1567" s="35" t="s">
        <v>1535</v>
      </c>
      <c r="AG1567" s="35" t="s">
        <v>1507</v>
      </c>
      <c r="AH1567" s="58" t="s">
        <v>2255</v>
      </c>
      <c r="AI1567" s="36" t="s">
        <v>1536</v>
      </c>
    </row>
    <row r="1568" spans="1:35" s="43" customFormat="1" ht="42.75" customHeight="1" x14ac:dyDescent="0.25">
      <c r="A1568" s="41" t="s">
        <v>2036</v>
      </c>
      <c r="B1568" s="54" t="s">
        <v>175</v>
      </c>
      <c r="C1568" s="55" t="s">
        <v>176</v>
      </c>
      <c r="D1568" s="37"/>
      <c r="E1568" s="61" t="s">
        <v>2261</v>
      </c>
      <c r="F1568" s="37"/>
      <c r="G1568" s="56" t="s">
        <v>1617</v>
      </c>
      <c r="H1568" s="56" t="s">
        <v>1472</v>
      </c>
      <c r="I1568" s="36" t="s">
        <v>384</v>
      </c>
      <c r="J1568" s="37"/>
      <c r="K1568" s="37">
        <v>0.3</v>
      </c>
      <c r="L1568" s="37"/>
      <c r="M1568" s="37"/>
      <c r="N1568" s="37"/>
      <c r="O1568" s="37"/>
      <c r="P1568" s="37"/>
      <c r="Q1568" s="37"/>
      <c r="R1568" s="37"/>
      <c r="S1568" s="37"/>
      <c r="T1568" s="37"/>
      <c r="U1568" s="37"/>
      <c r="V1568" s="37"/>
      <c r="W1568" s="37">
        <v>0.3</v>
      </c>
      <c r="X1568" s="37"/>
      <c r="Y1568" s="57">
        <v>658.66700000000003</v>
      </c>
      <c r="Z1568" s="38">
        <f t="shared" si="95"/>
        <v>205.10890380000001</v>
      </c>
      <c r="AA1568" s="37"/>
      <c r="AB1568" s="32" t="s">
        <v>84</v>
      </c>
      <c r="AC1568" s="37" t="s">
        <v>142</v>
      </c>
      <c r="AD1568" s="36" t="s">
        <v>120</v>
      </c>
      <c r="AE1568" s="37"/>
      <c r="AF1568" s="35" t="s">
        <v>1535</v>
      </c>
      <c r="AG1568" s="35" t="s">
        <v>1507</v>
      </c>
      <c r="AH1568" s="58" t="s">
        <v>2255</v>
      </c>
      <c r="AI1568" s="36" t="s">
        <v>1536</v>
      </c>
    </row>
    <row r="1569" spans="1:35" s="43" customFormat="1" ht="42.75" customHeight="1" x14ac:dyDescent="0.25">
      <c r="A1569" s="41" t="s">
        <v>2036</v>
      </c>
      <c r="B1569" s="54" t="s">
        <v>175</v>
      </c>
      <c r="C1569" s="55" t="s">
        <v>176</v>
      </c>
      <c r="D1569" s="37"/>
      <c r="E1569" s="61" t="s">
        <v>2262</v>
      </c>
      <c r="F1569" s="37"/>
      <c r="G1569" s="56" t="s">
        <v>1617</v>
      </c>
      <c r="H1569" s="56" t="s">
        <v>1472</v>
      </c>
      <c r="I1569" s="36" t="s">
        <v>384</v>
      </c>
      <c r="J1569" s="37"/>
      <c r="K1569" s="37">
        <v>146.9</v>
      </c>
      <c r="L1569" s="37"/>
      <c r="M1569" s="37"/>
      <c r="N1569" s="37"/>
      <c r="O1569" s="37"/>
      <c r="P1569" s="37"/>
      <c r="Q1569" s="37"/>
      <c r="R1569" s="37"/>
      <c r="S1569" s="37"/>
      <c r="T1569" s="37"/>
      <c r="U1569" s="37"/>
      <c r="V1569" s="37"/>
      <c r="W1569" s="37">
        <v>146.9</v>
      </c>
      <c r="X1569" s="37"/>
      <c r="Y1569" s="57">
        <v>129.333</v>
      </c>
      <c r="Z1569" s="38">
        <f t="shared" si="95"/>
        <v>19720.980372600003</v>
      </c>
      <c r="AA1569" s="37"/>
      <c r="AB1569" s="32" t="s">
        <v>84</v>
      </c>
      <c r="AC1569" s="37" t="s">
        <v>142</v>
      </c>
      <c r="AD1569" s="36" t="s">
        <v>120</v>
      </c>
      <c r="AE1569" s="37"/>
      <c r="AF1569" s="35" t="s">
        <v>1535</v>
      </c>
      <c r="AG1569" s="35" t="s">
        <v>1507</v>
      </c>
      <c r="AH1569" s="58" t="s">
        <v>2255</v>
      </c>
      <c r="AI1569" s="36" t="s">
        <v>1536</v>
      </c>
    </row>
    <row r="1570" spans="1:35" s="43" customFormat="1" ht="42.75" customHeight="1" x14ac:dyDescent="0.25">
      <c r="A1570" s="41" t="s">
        <v>2036</v>
      </c>
      <c r="B1570" s="54" t="s">
        <v>175</v>
      </c>
      <c r="C1570" s="55" t="s">
        <v>176</v>
      </c>
      <c r="D1570" s="37"/>
      <c r="E1570" s="61" t="s">
        <v>2263</v>
      </c>
      <c r="F1570" s="37"/>
      <c r="G1570" s="56" t="s">
        <v>1617</v>
      </c>
      <c r="H1570" s="56" t="s">
        <v>1472</v>
      </c>
      <c r="I1570" s="36" t="s">
        <v>384</v>
      </c>
      <c r="J1570" s="37"/>
      <c r="K1570" s="37">
        <v>7.05</v>
      </c>
      <c r="L1570" s="37"/>
      <c r="M1570" s="37"/>
      <c r="N1570" s="37"/>
      <c r="O1570" s="37"/>
      <c r="P1570" s="37"/>
      <c r="Q1570" s="37"/>
      <c r="R1570" s="37"/>
      <c r="S1570" s="37"/>
      <c r="T1570" s="37"/>
      <c r="U1570" s="37"/>
      <c r="V1570" s="37"/>
      <c r="W1570" s="37">
        <v>7.05</v>
      </c>
      <c r="X1570" s="37"/>
      <c r="Y1570" s="57">
        <v>533.66700000000003</v>
      </c>
      <c r="Z1570" s="38">
        <f t="shared" si="95"/>
        <v>3905.3217393000004</v>
      </c>
      <c r="AA1570" s="37"/>
      <c r="AB1570" s="32" t="s">
        <v>84</v>
      </c>
      <c r="AC1570" s="37" t="s">
        <v>142</v>
      </c>
      <c r="AD1570" s="36" t="s">
        <v>120</v>
      </c>
      <c r="AE1570" s="37"/>
      <c r="AF1570" s="35" t="s">
        <v>1535</v>
      </c>
      <c r="AG1570" s="35" t="s">
        <v>1507</v>
      </c>
      <c r="AH1570" s="58" t="s">
        <v>2255</v>
      </c>
      <c r="AI1570" s="36" t="s">
        <v>1536</v>
      </c>
    </row>
    <row r="1571" spans="1:35" s="43" customFormat="1" ht="42.75" customHeight="1" x14ac:dyDescent="0.25">
      <c r="A1571" s="41" t="s">
        <v>2036</v>
      </c>
      <c r="B1571" s="54" t="s">
        <v>175</v>
      </c>
      <c r="C1571" s="55" t="s">
        <v>176</v>
      </c>
      <c r="D1571" s="37"/>
      <c r="E1571" s="61" t="s">
        <v>2264</v>
      </c>
      <c r="F1571" s="37"/>
      <c r="G1571" s="56" t="s">
        <v>1617</v>
      </c>
      <c r="H1571" s="56" t="s">
        <v>1472</v>
      </c>
      <c r="I1571" s="36" t="s">
        <v>384</v>
      </c>
      <c r="J1571" s="37"/>
      <c r="K1571" s="37">
        <v>0.4</v>
      </c>
      <c r="L1571" s="37"/>
      <c r="M1571" s="37"/>
      <c r="N1571" s="37"/>
      <c r="O1571" s="37"/>
      <c r="P1571" s="37"/>
      <c r="Q1571" s="37"/>
      <c r="R1571" s="37"/>
      <c r="S1571" s="37"/>
      <c r="T1571" s="37"/>
      <c r="U1571" s="37"/>
      <c r="V1571" s="37"/>
      <c r="W1571" s="37">
        <v>0.4</v>
      </c>
      <c r="X1571" s="37"/>
      <c r="Y1571" s="57">
        <v>617</v>
      </c>
      <c r="Z1571" s="38">
        <f t="shared" si="95"/>
        <v>256.17840000000001</v>
      </c>
      <c r="AA1571" s="37"/>
      <c r="AB1571" s="32" t="s">
        <v>84</v>
      </c>
      <c r="AC1571" s="37" t="s">
        <v>142</v>
      </c>
      <c r="AD1571" s="36" t="s">
        <v>120</v>
      </c>
      <c r="AE1571" s="37"/>
      <c r="AF1571" s="35" t="s">
        <v>1535</v>
      </c>
      <c r="AG1571" s="35" t="s">
        <v>1507</v>
      </c>
      <c r="AH1571" s="58" t="s">
        <v>2255</v>
      </c>
      <c r="AI1571" s="36" t="s">
        <v>1536</v>
      </c>
    </row>
    <row r="1572" spans="1:35" s="43" customFormat="1" ht="42.75" customHeight="1" x14ac:dyDescent="0.25">
      <c r="A1572" s="41" t="s">
        <v>2036</v>
      </c>
      <c r="B1572" s="54" t="s">
        <v>175</v>
      </c>
      <c r="C1572" s="55" t="s">
        <v>176</v>
      </c>
      <c r="D1572" s="37"/>
      <c r="E1572" s="61" t="s">
        <v>2265</v>
      </c>
      <c r="F1572" s="37"/>
      <c r="G1572" s="56" t="s">
        <v>1617</v>
      </c>
      <c r="H1572" s="56" t="s">
        <v>1472</v>
      </c>
      <c r="I1572" s="36" t="s">
        <v>384</v>
      </c>
      <c r="J1572" s="37"/>
      <c r="K1572" s="37">
        <v>1.206</v>
      </c>
      <c r="L1572" s="37"/>
      <c r="M1572" s="37"/>
      <c r="N1572" s="37"/>
      <c r="O1572" s="37"/>
      <c r="P1572" s="37"/>
      <c r="Q1572" s="37"/>
      <c r="R1572" s="37"/>
      <c r="S1572" s="37"/>
      <c r="T1572" s="37"/>
      <c r="U1572" s="37"/>
      <c r="V1572" s="37"/>
      <c r="W1572" s="37">
        <v>1.206</v>
      </c>
      <c r="X1572" s="37"/>
      <c r="Y1572" s="57">
        <v>362</v>
      </c>
      <c r="Z1572" s="38">
        <f t="shared" si="95"/>
        <v>453.16173600000002</v>
      </c>
      <c r="AA1572" s="37"/>
      <c r="AB1572" s="32" t="s">
        <v>84</v>
      </c>
      <c r="AC1572" s="37" t="s">
        <v>142</v>
      </c>
      <c r="AD1572" s="36" t="s">
        <v>120</v>
      </c>
      <c r="AE1572" s="37"/>
      <c r="AF1572" s="35" t="s">
        <v>1535</v>
      </c>
      <c r="AG1572" s="35" t="s">
        <v>1507</v>
      </c>
      <c r="AH1572" s="58" t="s">
        <v>2255</v>
      </c>
      <c r="AI1572" s="36" t="s">
        <v>1536</v>
      </c>
    </row>
    <row r="1573" spans="1:35" s="43" customFormat="1" ht="42.75" customHeight="1" x14ac:dyDescent="0.25">
      <c r="A1573" s="41" t="s">
        <v>2036</v>
      </c>
      <c r="B1573" s="54" t="s">
        <v>175</v>
      </c>
      <c r="C1573" s="55" t="s">
        <v>176</v>
      </c>
      <c r="D1573" s="37"/>
      <c r="E1573" s="61" t="s">
        <v>2266</v>
      </c>
      <c r="F1573" s="37"/>
      <c r="G1573" s="56" t="s">
        <v>1617</v>
      </c>
      <c r="H1573" s="56" t="s">
        <v>1472</v>
      </c>
      <c r="I1573" s="36" t="s">
        <v>384</v>
      </c>
      <c r="J1573" s="37"/>
      <c r="K1573" s="37">
        <v>4.806</v>
      </c>
      <c r="L1573" s="37"/>
      <c r="M1573" s="37"/>
      <c r="N1573" s="37"/>
      <c r="O1573" s="37"/>
      <c r="P1573" s="37"/>
      <c r="Q1573" s="37"/>
      <c r="R1573" s="37"/>
      <c r="S1573" s="37"/>
      <c r="T1573" s="37"/>
      <c r="U1573" s="37"/>
      <c r="V1573" s="37"/>
      <c r="W1573" s="37">
        <v>4.806</v>
      </c>
      <c r="X1573" s="37"/>
      <c r="Y1573" s="57">
        <v>458.66699999999997</v>
      </c>
      <c r="Z1573" s="38">
        <f t="shared" si="95"/>
        <v>2288.1190388759996</v>
      </c>
      <c r="AA1573" s="37"/>
      <c r="AB1573" s="32" t="s">
        <v>84</v>
      </c>
      <c r="AC1573" s="37" t="s">
        <v>142</v>
      </c>
      <c r="AD1573" s="36" t="s">
        <v>120</v>
      </c>
      <c r="AE1573" s="37"/>
      <c r="AF1573" s="35" t="s">
        <v>1535</v>
      </c>
      <c r="AG1573" s="35" t="s">
        <v>1507</v>
      </c>
      <c r="AH1573" s="58" t="s">
        <v>2255</v>
      </c>
      <c r="AI1573" s="36" t="s">
        <v>1536</v>
      </c>
    </row>
    <row r="1574" spans="1:35" s="43" customFormat="1" ht="42.75" customHeight="1" x14ac:dyDescent="0.25">
      <c r="A1574" s="41" t="s">
        <v>2036</v>
      </c>
      <c r="B1574" s="54" t="s">
        <v>175</v>
      </c>
      <c r="C1574" s="55" t="s">
        <v>176</v>
      </c>
      <c r="D1574" s="37"/>
      <c r="E1574" s="61" t="s">
        <v>2267</v>
      </c>
      <c r="F1574" s="37"/>
      <c r="G1574" s="56" t="s">
        <v>1617</v>
      </c>
      <c r="H1574" s="56" t="s">
        <v>1472</v>
      </c>
      <c r="I1574" s="36" t="s">
        <v>384</v>
      </c>
      <c r="J1574" s="37"/>
      <c r="K1574" s="37">
        <v>308.642</v>
      </c>
      <c r="L1574" s="37"/>
      <c r="M1574" s="37"/>
      <c r="N1574" s="37"/>
      <c r="O1574" s="37"/>
      <c r="P1574" s="37"/>
      <c r="Q1574" s="37"/>
      <c r="R1574" s="37"/>
      <c r="S1574" s="37"/>
      <c r="T1574" s="37"/>
      <c r="U1574" s="37"/>
      <c r="V1574" s="37"/>
      <c r="W1574" s="37">
        <v>308.642</v>
      </c>
      <c r="X1574" s="37"/>
      <c r="Y1574" s="57">
        <v>11.5</v>
      </c>
      <c r="Z1574" s="38">
        <f t="shared" si="95"/>
        <v>3684.2595539999998</v>
      </c>
      <c r="AA1574" s="37"/>
      <c r="AB1574" s="32" t="s">
        <v>84</v>
      </c>
      <c r="AC1574" s="37" t="s">
        <v>142</v>
      </c>
      <c r="AD1574" s="36" t="s">
        <v>120</v>
      </c>
      <c r="AE1574" s="37"/>
      <c r="AF1574" s="35" t="s">
        <v>1535</v>
      </c>
      <c r="AG1574" s="35" t="s">
        <v>1507</v>
      </c>
      <c r="AH1574" s="58" t="s">
        <v>2255</v>
      </c>
      <c r="AI1574" s="36" t="s">
        <v>1536</v>
      </c>
    </row>
    <row r="1575" spans="1:35" s="43" customFormat="1" ht="42.75" customHeight="1" x14ac:dyDescent="0.25">
      <c r="A1575" s="41" t="s">
        <v>2036</v>
      </c>
      <c r="B1575" s="54" t="s">
        <v>175</v>
      </c>
      <c r="C1575" s="55" t="s">
        <v>176</v>
      </c>
      <c r="D1575" s="37"/>
      <c r="E1575" s="61" t="s">
        <v>2268</v>
      </c>
      <c r="F1575" s="37"/>
      <c r="G1575" s="56" t="s">
        <v>1617</v>
      </c>
      <c r="H1575" s="56" t="s">
        <v>1472</v>
      </c>
      <c r="I1575" s="36" t="s">
        <v>384</v>
      </c>
      <c r="J1575" s="37"/>
      <c r="K1575" s="37">
        <v>1.6</v>
      </c>
      <c r="L1575" s="37"/>
      <c r="M1575" s="37"/>
      <c r="N1575" s="37"/>
      <c r="O1575" s="37"/>
      <c r="P1575" s="37"/>
      <c r="Q1575" s="37"/>
      <c r="R1575" s="37"/>
      <c r="S1575" s="37"/>
      <c r="T1575" s="37"/>
      <c r="U1575" s="37"/>
      <c r="V1575" s="37"/>
      <c r="W1575" s="37">
        <v>1.6</v>
      </c>
      <c r="X1575" s="37"/>
      <c r="Y1575" s="57">
        <v>60</v>
      </c>
      <c r="Z1575" s="38">
        <f t="shared" si="95"/>
        <v>99.647999999999996</v>
      </c>
      <c r="AA1575" s="37"/>
      <c r="AB1575" s="32" t="s">
        <v>84</v>
      </c>
      <c r="AC1575" s="37" t="s">
        <v>142</v>
      </c>
      <c r="AD1575" s="36" t="s">
        <v>120</v>
      </c>
      <c r="AE1575" s="37"/>
      <c r="AF1575" s="35" t="s">
        <v>1535</v>
      </c>
      <c r="AG1575" s="35" t="s">
        <v>1507</v>
      </c>
      <c r="AH1575" s="58" t="s">
        <v>2255</v>
      </c>
      <c r="AI1575" s="36" t="s">
        <v>1536</v>
      </c>
    </row>
    <row r="1576" spans="1:35" s="43" customFormat="1" ht="42.75" customHeight="1" x14ac:dyDescent="0.25">
      <c r="A1576" s="41" t="s">
        <v>2036</v>
      </c>
      <c r="B1576" s="54" t="s">
        <v>175</v>
      </c>
      <c r="C1576" s="55" t="s">
        <v>176</v>
      </c>
      <c r="D1576" s="37"/>
      <c r="E1576" s="61" t="s">
        <v>2269</v>
      </c>
      <c r="F1576" s="37"/>
      <c r="G1576" s="56" t="s">
        <v>1617</v>
      </c>
      <c r="H1576" s="56" t="s">
        <v>1472</v>
      </c>
      <c r="I1576" s="36" t="s">
        <v>384</v>
      </c>
      <c r="J1576" s="37"/>
      <c r="K1576" s="37">
        <v>13</v>
      </c>
      <c r="L1576" s="37"/>
      <c r="M1576" s="37"/>
      <c r="N1576" s="37"/>
      <c r="O1576" s="37"/>
      <c r="P1576" s="37"/>
      <c r="Q1576" s="37"/>
      <c r="R1576" s="37"/>
      <c r="S1576" s="37"/>
      <c r="T1576" s="37"/>
      <c r="U1576" s="37"/>
      <c r="V1576" s="37"/>
      <c r="W1576" s="37">
        <v>13</v>
      </c>
      <c r="X1576" s="37"/>
      <c r="Y1576" s="57">
        <v>113</v>
      </c>
      <c r="Z1576" s="38">
        <f t="shared" si="95"/>
        <v>1524.8220000000001</v>
      </c>
      <c r="AA1576" s="37"/>
      <c r="AB1576" s="32" t="s">
        <v>84</v>
      </c>
      <c r="AC1576" s="37" t="s">
        <v>142</v>
      </c>
      <c r="AD1576" s="36" t="s">
        <v>120</v>
      </c>
      <c r="AE1576" s="37"/>
      <c r="AF1576" s="35" t="s">
        <v>1535</v>
      </c>
      <c r="AG1576" s="35" t="s">
        <v>1507</v>
      </c>
      <c r="AH1576" s="58" t="s">
        <v>2255</v>
      </c>
      <c r="AI1576" s="36" t="s">
        <v>1536</v>
      </c>
    </row>
    <row r="1577" spans="1:35" s="43" customFormat="1" ht="42.75" customHeight="1" x14ac:dyDescent="0.25">
      <c r="A1577" s="41" t="s">
        <v>2036</v>
      </c>
      <c r="B1577" s="54" t="s">
        <v>175</v>
      </c>
      <c r="C1577" s="55" t="s">
        <v>176</v>
      </c>
      <c r="D1577" s="37"/>
      <c r="E1577" s="61" t="s">
        <v>2270</v>
      </c>
      <c r="F1577" s="37"/>
      <c r="G1577" s="56" t="s">
        <v>1617</v>
      </c>
      <c r="H1577" s="56" t="s">
        <v>1472</v>
      </c>
      <c r="I1577" s="36" t="s">
        <v>384</v>
      </c>
      <c r="J1577" s="37"/>
      <c r="K1577" s="37">
        <v>1651</v>
      </c>
      <c r="L1577" s="37"/>
      <c r="M1577" s="37"/>
      <c r="N1577" s="37"/>
      <c r="O1577" s="37"/>
      <c r="P1577" s="37"/>
      <c r="Q1577" s="37"/>
      <c r="R1577" s="37"/>
      <c r="S1577" s="37"/>
      <c r="T1577" s="37"/>
      <c r="U1577" s="37"/>
      <c r="V1577" s="37"/>
      <c r="W1577" s="37">
        <v>1651</v>
      </c>
      <c r="X1577" s="37"/>
      <c r="Y1577" s="57">
        <v>55</v>
      </c>
      <c r="Z1577" s="38">
        <f t="shared" si="95"/>
        <v>94255.59</v>
      </c>
      <c r="AA1577" s="37"/>
      <c r="AB1577" s="32" t="s">
        <v>84</v>
      </c>
      <c r="AC1577" s="37" t="s">
        <v>142</v>
      </c>
      <c r="AD1577" s="36" t="s">
        <v>120</v>
      </c>
      <c r="AE1577" s="37"/>
      <c r="AF1577" s="35" t="s">
        <v>1535</v>
      </c>
      <c r="AG1577" s="35" t="s">
        <v>1507</v>
      </c>
      <c r="AH1577" s="58" t="s">
        <v>2255</v>
      </c>
      <c r="AI1577" s="36" t="s">
        <v>1536</v>
      </c>
    </row>
    <row r="1578" spans="1:35" s="43" customFormat="1" ht="42.75" customHeight="1" x14ac:dyDescent="0.25">
      <c r="A1578" s="41" t="s">
        <v>2036</v>
      </c>
      <c r="B1578" s="54" t="s">
        <v>175</v>
      </c>
      <c r="C1578" s="55" t="s">
        <v>176</v>
      </c>
      <c r="D1578" s="37"/>
      <c r="E1578" s="61" t="s">
        <v>2271</v>
      </c>
      <c r="F1578" s="37"/>
      <c r="G1578" s="56" t="s">
        <v>1617</v>
      </c>
      <c r="H1578" s="56" t="s">
        <v>1472</v>
      </c>
      <c r="I1578" s="36" t="s">
        <v>384</v>
      </c>
      <c r="J1578" s="37"/>
      <c r="K1578" s="37">
        <v>2480</v>
      </c>
      <c r="L1578" s="37"/>
      <c r="M1578" s="37"/>
      <c r="N1578" s="37"/>
      <c r="O1578" s="37"/>
      <c r="P1578" s="37"/>
      <c r="Q1578" s="37"/>
      <c r="R1578" s="37"/>
      <c r="S1578" s="37"/>
      <c r="T1578" s="37"/>
      <c r="U1578" s="37"/>
      <c r="V1578" s="37"/>
      <c r="W1578" s="37">
        <v>2480</v>
      </c>
      <c r="X1578" s="37"/>
      <c r="Y1578" s="57">
        <v>38.667000000000002</v>
      </c>
      <c r="Z1578" s="38">
        <f t="shared" si="95"/>
        <v>99538.138080000004</v>
      </c>
      <c r="AA1578" s="37"/>
      <c r="AB1578" s="32" t="s">
        <v>84</v>
      </c>
      <c r="AC1578" s="37" t="s">
        <v>142</v>
      </c>
      <c r="AD1578" s="36" t="s">
        <v>120</v>
      </c>
      <c r="AE1578" s="37"/>
      <c r="AF1578" s="35" t="s">
        <v>1535</v>
      </c>
      <c r="AG1578" s="35" t="s">
        <v>1507</v>
      </c>
      <c r="AH1578" s="58" t="s">
        <v>2255</v>
      </c>
      <c r="AI1578" s="36" t="s">
        <v>1536</v>
      </c>
    </row>
    <row r="1579" spans="1:35" s="43" customFormat="1" ht="42.75" customHeight="1" x14ac:dyDescent="0.25">
      <c r="A1579" s="41" t="s">
        <v>2036</v>
      </c>
      <c r="B1579" s="54" t="s">
        <v>175</v>
      </c>
      <c r="C1579" s="55" t="s">
        <v>176</v>
      </c>
      <c r="D1579" s="37"/>
      <c r="E1579" s="61" t="s">
        <v>1238</v>
      </c>
      <c r="F1579" s="37"/>
      <c r="G1579" s="56" t="s">
        <v>1617</v>
      </c>
      <c r="H1579" s="56" t="s">
        <v>1472</v>
      </c>
      <c r="I1579" s="36" t="s">
        <v>384</v>
      </c>
      <c r="J1579" s="37"/>
      <c r="K1579" s="37">
        <v>5</v>
      </c>
      <c r="L1579" s="37"/>
      <c r="M1579" s="37"/>
      <c r="N1579" s="37"/>
      <c r="O1579" s="37"/>
      <c r="P1579" s="37"/>
      <c r="Q1579" s="37"/>
      <c r="R1579" s="37"/>
      <c r="S1579" s="37"/>
      <c r="T1579" s="37"/>
      <c r="U1579" s="37"/>
      <c r="V1579" s="37"/>
      <c r="W1579" s="37">
        <v>5</v>
      </c>
      <c r="X1579" s="37"/>
      <c r="Y1579" s="57">
        <v>81.33</v>
      </c>
      <c r="Z1579" s="38">
        <f t="shared" si="95"/>
        <v>422.10269999999997</v>
      </c>
      <c r="AA1579" s="37"/>
      <c r="AB1579" s="32" t="s">
        <v>84</v>
      </c>
      <c r="AC1579" s="37" t="s">
        <v>142</v>
      </c>
      <c r="AD1579" s="36" t="s">
        <v>120</v>
      </c>
      <c r="AE1579" s="37"/>
      <c r="AF1579" s="35" t="s">
        <v>1535</v>
      </c>
      <c r="AG1579" s="35" t="s">
        <v>1507</v>
      </c>
      <c r="AH1579" s="58" t="s">
        <v>2255</v>
      </c>
      <c r="AI1579" s="36" t="s">
        <v>1536</v>
      </c>
    </row>
    <row r="1580" spans="1:35" s="43" customFormat="1" ht="42.75" customHeight="1" x14ac:dyDescent="0.25">
      <c r="A1580" s="41" t="s">
        <v>2036</v>
      </c>
      <c r="B1580" s="54" t="s">
        <v>175</v>
      </c>
      <c r="C1580" s="55" t="s">
        <v>176</v>
      </c>
      <c r="D1580" s="37"/>
      <c r="E1580" s="61" t="s">
        <v>2272</v>
      </c>
      <c r="F1580" s="37"/>
      <c r="G1580" s="56" t="s">
        <v>1617</v>
      </c>
      <c r="H1580" s="56" t="s">
        <v>1970</v>
      </c>
      <c r="I1580" s="36" t="s">
        <v>384</v>
      </c>
      <c r="J1580" s="37"/>
      <c r="K1580" s="37">
        <v>375</v>
      </c>
      <c r="L1580" s="37"/>
      <c r="M1580" s="37"/>
      <c r="N1580" s="37"/>
      <c r="O1580" s="37"/>
      <c r="P1580" s="37"/>
      <c r="Q1580" s="37"/>
      <c r="R1580" s="37"/>
      <c r="S1580" s="37"/>
      <c r="T1580" s="37"/>
      <c r="U1580" s="37"/>
      <c r="V1580" s="37"/>
      <c r="W1580" s="37">
        <v>375</v>
      </c>
      <c r="X1580" s="37"/>
      <c r="Y1580" s="57">
        <v>119.167</v>
      </c>
      <c r="Z1580" s="38">
        <f t="shared" si="95"/>
        <v>46385.75475</v>
      </c>
      <c r="AA1580" s="37"/>
      <c r="AB1580" s="32" t="s">
        <v>84</v>
      </c>
      <c r="AC1580" s="37" t="s">
        <v>142</v>
      </c>
      <c r="AD1580" s="36" t="s">
        <v>120</v>
      </c>
      <c r="AE1580" s="37"/>
      <c r="AF1580" s="35" t="s">
        <v>1535</v>
      </c>
      <c r="AG1580" s="35" t="s">
        <v>1507</v>
      </c>
      <c r="AH1580" s="58" t="s">
        <v>2255</v>
      </c>
      <c r="AI1580" s="36" t="s">
        <v>1536</v>
      </c>
    </row>
    <row r="1581" spans="1:35" s="43" customFormat="1" ht="42.75" customHeight="1" x14ac:dyDescent="0.25">
      <c r="A1581" s="41" t="s">
        <v>2036</v>
      </c>
      <c r="B1581" s="54" t="s">
        <v>175</v>
      </c>
      <c r="C1581" s="55" t="s">
        <v>176</v>
      </c>
      <c r="D1581" s="37"/>
      <c r="E1581" s="61" t="s">
        <v>2273</v>
      </c>
      <c r="F1581" s="37"/>
      <c r="G1581" s="56" t="s">
        <v>1617</v>
      </c>
      <c r="H1581" s="56" t="s">
        <v>1970</v>
      </c>
      <c r="I1581" s="36" t="s">
        <v>384</v>
      </c>
      <c r="J1581" s="37"/>
      <c r="K1581" s="37">
        <v>160.5</v>
      </c>
      <c r="L1581" s="37"/>
      <c r="M1581" s="37"/>
      <c r="N1581" s="37"/>
      <c r="O1581" s="37"/>
      <c r="P1581" s="37"/>
      <c r="Q1581" s="37"/>
      <c r="R1581" s="37"/>
      <c r="S1581" s="37"/>
      <c r="T1581" s="37"/>
      <c r="U1581" s="37"/>
      <c r="V1581" s="37"/>
      <c r="W1581" s="37">
        <v>160.5</v>
      </c>
      <c r="X1581" s="37"/>
      <c r="Y1581" s="57">
        <v>25.166699999999999</v>
      </c>
      <c r="Z1581" s="38">
        <f t="shared" si="95"/>
        <v>4192.7470532999996</v>
      </c>
      <c r="AA1581" s="37"/>
      <c r="AB1581" s="32" t="s">
        <v>84</v>
      </c>
      <c r="AC1581" s="37" t="s">
        <v>142</v>
      </c>
      <c r="AD1581" s="36" t="s">
        <v>120</v>
      </c>
      <c r="AE1581" s="37"/>
      <c r="AF1581" s="35" t="s">
        <v>1535</v>
      </c>
      <c r="AG1581" s="35" t="s">
        <v>1507</v>
      </c>
      <c r="AH1581" s="58" t="s">
        <v>2255</v>
      </c>
      <c r="AI1581" s="36" t="s">
        <v>1536</v>
      </c>
    </row>
    <row r="1582" spans="1:35" s="43" customFormat="1" ht="42.75" customHeight="1" x14ac:dyDescent="0.25">
      <c r="A1582" s="41" t="s">
        <v>2036</v>
      </c>
      <c r="B1582" s="54" t="s">
        <v>175</v>
      </c>
      <c r="C1582" s="55" t="s">
        <v>176</v>
      </c>
      <c r="D1582" s="37"/>
      <c r="E1582" s="61" t="s">
        <v>2274</v>
      </c>
      <c r="F1582" s="37"/>
      <c r="G1582" s="56" t="s">
        <v>1617</v>
      </c>
      <c r="H1582" s="56" t="s">
        <v>1472</v>
      </c>
      <c r="I1582" s="36" t="s">
        <v>384</v>
      </c>
      <c r="J1582" s="37"/>
      <c r="K1582" s="37">
        <v>128</v>
      </c>
      <c r="L1582" s="37"/>
      <c r="M1582" s="37"/>
      <c r="N1582" s="37"/>
      <c r="O1582" s="37"/>
      <c r="P1582" s="37"/>
      <c r="Q1582" s="37"/>
      <c r="R1582" s="37"/>
      <c r="S1582" s="37"/>
      <c r="T1582" s="37"/>
      <c r="U1582" s="37"/>
      <c r="V1582" s="37"/>
      <c r="W1582" s="37">
        <v>128</v>
      </c>
      <c r="X1582" s="37"/>
      <c r="Y1582" s="57">
        <v>124.167</v>
      </c>
      <c r="Z1582" s="38">
        <f t="shared" si="95"/>
        <v>16497.324288</v>
      </c>
      <c r="AA1582" s="37"/>
      <c r="AB1582" s="32" t="s">
        <v>84</v>
      </c>
      <c r="AC1582" s="37" t="s">
        <v>142</v>
      </c>
      <c r="AD1582" s="36" t="s">
        <v>120</v>
      </c>
      <c r="AE1582" s="37"/>
      <c r="AF1582" s="35" t="s">
        <v>1535</v>
      </c>
      <c r="AG1582" s="35" t="s">
        <v>1507</v>
      </c>
      <c r="AH1582" s="58" t="s">
        <v>2255</v>
      </c>
      <c r="AI1582" s="36" t="s">
        <v>1536</v>
      </c>
    </row>
    <row r="1583" spans="1:35" s="43" customFormat="1" ht="42.75" customHeight="1" x14ac:dyDescent="0.25">
      <c r="A1583" s="41" t="s">
        <v>2036</v>
      </c>
      <c r="B1583" s="54" t="s">
        <v>175</v>
      </c>
      <c r="C1583" s="55" t="s">
        <v>176</v>
      </c>
      <c r="D1583" s="37"/>
      <c r="E1583" s="61" t="s">
        <v>2275</v>
      </c>
      <c r="F1583" s="37"/>
      <c r="G1583" s="56" t="s">
        <v>1617</v>
      </c>
      <c r="H1583" s="56" t="s">
        <v>1472</v>
      </c>
      <c r="I1583" s="36" t="s">
        <v>384</v>
      </c>
      <c r="J1583" s="37"/>
      <c r="K1583" s="37">
        <v>84</v>
      </c>
      <c r="L1583" s="37"/>
      <c r="M1583" s="37"/>
      <c r="N1583" s="37"/>
      <c r="O1583" s="37"/>
      <c r="P1583" s="37"/>
      <c r="Q1583" s="37"/>
      <c r="R1583" s="37"/>
      <c r="S1583" s="37"/>
      <c r="T1583" s="37"/>
      <c r="U1583" s="37"/>
      <c r="V1583" s="37"/>
      <c r="W1583" s="37">
        <v>84</v>
      </c>
      <c r="X1583" s="37"/>
      <c r="Y1583" s="57">
        <v>150.96700000000001</v>
      </c>
      <c r="Z1583" s="38">
        <f t="shared" si="95"/>
        <v>13163.114664000001</v>
      </c>
      <c r="AA1583" s="37"/>
      <c r="AB1583" s="32" t="s">
        <v>84</v>
      </c>
      <c r="AC1583" s="37" t="s">
        <v>142</v>
      </c>
      <c r="AD1583" s="36" t="s">
        <v>120</v>
      </c>
      <c r="AE1583" s="37"/>
      <c r="AF1583" s="35" t="s">
        <v>1535</v>
      </c>
      <c r="AG1583" s="35" t="s">
        <v>1507</v>
      </c>
      <c r="AH1583" s="58" t="s">
        <v>2255</v>
      </c>
      <c r="AI1583" s="36" t="s">
        <v>1536</v>
      </c>
    </row>
    <row r="1584" spans="1:35" s="43" customFormat="1" ht="42.75" customHeight="1" x14ac:dyDescent="0.25">
      <c r="A1584" s="41" t="s">
        <v>2036</v>
      </c>
      <c r="B1584" s="54" t="s">
        <v>175</v>
      </c>
      <c r="C1584" s="55" t="s">
        <v>176</v>
      </c>
      <c r="D1584" s="37"/>
      <c r="E1584" s="61" t="s">
        <v>2276</v>
      </c>
      <c r="F1584" s="37"/>
      <c r="G1584" s="56" t="s">
        <v>1617</v>
      </c>
      <c r="H1584" s="56" t="s">
        <v>1472</v>
      </c>
      <c r="I1584" s="36" t="s">
        <v>384</v>
      </c>
      <c r="J1584" s="37"/>
      <c r="K1584" s="37">
        <v>127</v>
      </c>
      <c r="L1584" s="37"/>
      <c r="M1584" s="37"/>
      <c r="N1584" s="37"/>
      <c r="O1584" s="37"/>
      <c r="P1584" s="37"/>
      <c r="Q1584" s="37"/>
      <c r="R1584" s="37"/>
      <c r="S1584" s="37"/>
      <c r="T1584" s="37"/>
      <c r="U1584" s="37"/>
      <c r="V1584" s="37"/>
      <c r="W1584" s="37">
        <v>127</v>
      </c>
      <c r="X1584" s="37"/>
      <c r="Y1584" s="57">
        <v>171.43299999999999</v>
      </c>
      <c r="Z1584" s="38">
        <f t="shared" si="95"/>
        <v>22599.326657999998</v>
      </c>
      <c r="AA1584" s="37"/>
      <c r="AB1584" s="32" t="s">
        <v>84</v>
      </c>
      <c r="AC1584" s="37" t="s">
        <v>142</v>
      </c>
      <c r="AD1584" s="36" t="s">
        <v>120</v>
      </c>
      <c r="AE1584" s="37"/>
      <c r="AF1584" s="35" t="s">
        <v>1535</v>
      </c>
      <c r="AG1584" s="35" t="s">
        <v>1507</v>
      </c>
      <c r="AH1584" s="58" t="s">
        <v>2255</v>
      </c>
      <c r="AI1584" s="36" t="s">
        <v>1536</v>
      </c>
    </row>
    <row r="1585" spans="1:35" s="43" customFormat="1" ht="42.75" customHeight="1" x14ac:dyDescent="0.25">
      <c r="A1585" s="41" t="s">
        <v>2036</v>
      </c>
      <c r="B1585" s="54" t="s">
        <v>175</v>
      </c>
      <c r="C1585" s="55" t="s">
        <v>176</v>
      </c>
      <c r="D1585" s="37"/>
      <c r="E1585" s="61" t="s">
        <v>2277</v>
      </c>
      <c r="F1585" s="37"/>
      <c r="G1585" s="56" t="s">
        <v>1617</v>
      </c>
      <c r="H1585" s="56" t="s">
        <v>1472</v>
      </c>
      <c r="I1585" s="36" t="s">
        <v>384</v>
      </c>
      <c r="J1585" s="37"/>
      <c r="K1585" s="37">
        <v>175</v>
      </c>
      <c r="L1585" s="37"/>
      <c r="M1585" s="37"/>
      <c r="N1585" s="37"/>
      <c r="O1585" s="37"/>
      <c r="P1585" s="37"/>
      <c r="Q1585" s="37"/>
      <c r="R1585" s="37"/>
      <c r="S1585" s="37"/>
      <c r="T1585" s="37"/>
      <c r="U1585" s="37"/>
      <c r="V1585" s="37"/>
      <c r="W1585" s="37">
        <v>175</v>
      </c>
      <c r="X1585" s="37"/>
      <c r="Y1585" s="57">
        <v>148.167</v>
      </c>
      <c r="Z1585" s="38">
        <f t="shared" si="95"/>
        <v>26914.535550000001</v>
      </c>
      <c r="AA1585" s="37"/>
      <c r="AB1585" s="32" t="s">
        <v>84</v>
      </c>
      <c r="AC1585" s="37" t="s">
        <v>142</v>
      </c>
      <c r="AD1585" s="36" t="s">
        <v>120</v>
      </c>
      <c r="AE1585" s="37"/>
      <c r="AF1585" s="35" t="s">
        <v>1535</v>
      </c>
      <c r="AG1585" s="35" t="s">
        <v>1507</v>
      </c>
      <c r="AH1585" s="58" t="s">
        <v>2255</v>
      </c>
      <c r="AI1585" s="36" t="s">
        <v>1536</v>
      </c>
    </row>
    <row r="1586" spans="1:35" s="43" customFormat="1" ht="42.75" customHeight="1" x14ac:dyDescent="0.25">
      <c r="A1586" s="41" t="s">
        <v>2036</v>
      </c>
      <c r="B1586" s="54" t="s">
        <v>175</v>
      </c>
      <c r="C1586" s="55" t="s">
        <v>176</v>
      </c>
      <c r="D1586" s="37"/>
      <c r="E1586" s="61" t="s">
        <v>2278</v>
      </c>
      <c r="F1586" s="37"/>
      <c r="G1586" s="56" t="s">
        <v>1617</v>
      </c>
      <c r="H1586" s="56" t="s">
        <v>1472</v>
      </c>
      <c r="I1586" s="36" t="s">
        <v>384</v>
      </c>
      <c r="J1586" s="37"/>
      <c r="K1586" s="37">
        <v>80</v>
      </c>
      <c r="L1586" s="37"/>
      <c r="M1586" s="37"/>
      <c r="N1586" s="37"/>
      <c r="O1586" s="37"/>
      <c r="P1586" s="37"/>
      <c r="Q1586" s="37"/>
      <c r="R1586" s="37"/>
      <c r="S1586" s="37"/>
      <c r="T1586" s="37"/>
      <c r="U1586" s="37"/>
      <c r="V1586" s="37"/>
      <c r="W1586" s="37">
        <v>80</v>
      </c>
      <c r="X1586" s="37"/>
      <c r="Y1586" s="57">
        <v>132.267</v>
      </c>
      <c r="Z1586" s="38">
        <f t="shared" si="95"/>
        <v>10983.45168</v>
      </c>
      <c r="AA1586" s="37"/>
      <c r="AB1586" s="32" t="s">
        <v>84</v>
      </c>
      <c r="AC1586" s="37" t="s">
        <v>142</v>
      </c>
      <c r="AD1586" s="36" t="s">
        <v>120</v>
      </c>
      <c r="AE1586" s="37"/>
      <c r="AF1586" s="35" t="s">
        <v>1535</v>
      </c>
      <c r="AG1586" s="35" t="s">
        <v>1507</v>
      </c>
      <c r="AH1586" s="58" t="s">
        <v>2255</v>
      </c>
      <c r="AI1586" s="36" t="s">
        <v>1536</v>
      </c>
    </row>
    <row r="1587" spans="1:35" s="43" customFormat="1" ht="42.75" customHeight="1" x14ac:dyDescent="0.25">
      <c r="A1587" s="41" t="s">
        <v>2036</v>
      </c>
      <c r="B1587" s="54" t="s">
        <v>175</v>
      </c>
      <c r="C1587" s="55" t="s">
        <v>176</v>
      </c>
      <c r="D1587" s="37"/>
      <c r="E1587" s="61" t="s">
        <v>2279</v>
      </c>
      <c r="F1587" s="37"/>
      <c r="G1587" s="56" t="s">
        <v>1617</v>
      </c>
      <c r="H1587" s="56" t="s">
        <v>1472</v>
      </c>
      <c r="I1587" s="36" t="s">
        <v>384</v>
      </c>
      <c r="J1587" s="37"/>
      <c r="K1587" s="37">
        <v>99.5</v>
      </c>
      <c r="L1587" s="37"/>
      <c r="M1587" s="37"/>
      <c r="N1587" s="37"/>
      <c r="O1587" s="37"/>
      <c r="P1587" s="37"/>
      <c r="Q1587" s="37"/>
      <c r="R1587" s="37"/>
      <c r="S1587" s="37"/>
      <c r="T1587" s="37"/>
      <c r="U1587" s="37"/>
      <c r="V1587" s="37"/>
      <c r="W1587" s="37">
        <v>99.5</v>
      </c>
      <c r="X1587" s="37"/>
      <c r="Y1587" s="57">
        <v>136.63300000000001</v>
      </c>
      <c r="Z1587" s="38">
        <f t="shared" si="95"/>
        <v>14111.592873000001</v>
      </c>
      <c r="AA1587" s="37"/>
      <c r="AB1587" s="32" t="s">
        <v>84</v>
      </c>
      <c r="AC1587" s="37" t="s">
        <v>142</v>
      </c>
      <c r="AD1587" s="36" t="s">
        <v>120</v>
      </c>
      <c r="AE1587" s="37"/>
      <c r="AF1587" s="35" t="s">
        <v>1535</v>
      </c>
      <c r="AG1587" s="35" t="s">
        <v>1507</v>
      </c>
      <c r="AH1587" s="58" t="s">
        <v>2255</v>
      </c>
      <c r="AI1587" s="36" t="s">
        <v>1536</v>
      </c>
    </row>
    <row r="1588" spans="1:35" s="43" customFormat="1" ht="42.75" customHeight="1" x14ac:dyDescent="0.25">
      <c r="A1588" s="41" t="s">
        <v>2036</v>
      </c>
      <c r="B1588" s="54" t="s">
        <v>175</v>
      </c>
      <c r="C1588" s="55" t="s">
        <v>176</v>
      </c>
      <c r="D1588" s="37"/>
      <c r="E1588" s="61" t="s">
        <v>2280</v>
      </c>
      <c r="F1588" s="37"/>
      <c r="G1588" s="56" t="s">
        <v>1617</v>
      </c>
      <c r="H1588" s="56" t="s">
        <v>1472</v>
      </c>
      <c r="I1588" s="36" t="s">
        <v>384</v>
      </c>
      <c r="J1588" s="37"/>
      <c r="K1588" s="37">
        <v>150</v>
      </c>
      <c r="L1588" s="37"/>
      <c r="M1588" s="37"/>
      <c r="N1588" s="37"/>
      <c r="O1588" s="37"/>
      <c r="P1588" s="37"/>
      <c r="Q1588" s="37"/>
      <c r="R1588" s="37"/>
      <c r="S1588" s="37"/>
      <c r="T1588" s="37"/>
      <c r="U1588" s="37"/>
      <c r="V1588" s="37"/>
      <c r="W1588" s="37">
        <v>150</v>
      </c>
      <c r="X1588" s="37"/>
      <c r="Y1588" s="57">
        <v>119.967</v>
      </c>
      <c r="Z1588" s="38">
        <f t="shared" si="95"/>
        <v>18678.8619</v>
      </c>
      <c r="AA1588" s="37"/>
      <c r="AB1588" s="32" t="s">
        <v>84</v>
      </c>
      <c r="AC1588" s="37" t="s">
        <v>142</v>
      </c>
      <c r="AD1588" s="36" t="s">
        <v>120</v>
      </c>
      <c r="AE1588" s="37"/>
      <c r="AF1588" s="35" t="s">
        <v>1535</v>
      </c>
      <c r="AG1588" s="35" t="s">
        <v>1507</v>
      </c>
      <c r="AH1588" s="58" t="s">
        <v>2255</v>
      </c>
      <c r="AI1588" s="36" t="s">
        <v>1536</v>
      </c>
    </row>
    <row r="1589" spans="1:35" s="43" customFormat="1" ht="42.75" customHeight="1" x14ac:dyDescent="0.25">
      <c r="A1589" s="41" t="s">
        <v>2036</v>
      </c>
      <c r="B1589" s="54" t="s">
        <v>175</v>
      </c>
      <c r="C1589" s="55" t="s">
        <v>176</v>
      </c>
      <c r="D1589" s="37"/>
      <c r="E1589" s="61" t="s">
        <v>2281</v>
      </c>
      <c r="F1589" s="37"/>
      <c r="G1589" s="56" t="s">
        <v>1617</v>
      </c>
      <c r="H1589" s="56" t="s">
        <v>1472</v>
      </c>
      <c r="I1589" s="36" t="s">
        <v>384</v>
      </c>
      <c r="J1589" s="37"/>
      <c r="K1589" s="37">
        <v>85.165999999999997</v>
      </c>
      <c r="L1589" s="37">
        <v>85.165999999999997</v>
      </c>
      <c r="M1589" s="37">
        <v>85.165999999999997</v>
      </c>
      <c r="N1589" s="37">
        <v>85.165999999999997</v>
      </c>
      <c r="O1589" s="37">
        <v>85.165999999999997</v>
      </c>
      <c r="P1589" s="37">
        <v>85.165999999999997</v>
      </c>
      <c r="Q1589" s="37">
        <v>85.165999999999997</v>
      </c>
      <c r="R1589" s="37">
        <v>85.165999999999997</v>
      </c>
      <c r="S1589" s="37">
        <v>85.165999999999997</v>
      </c>
      <c r="T1589" s="37">
        <v>85.165999999999997</v>
      </c>
      <c r="U1589" s="37">
        <v>85.165999999999997</v>
      </c>
      <c r="V1589" s="37">
        <v>85.165999999999997</v>
      </c>
      <c r="W1589" s="37">
        <v>1022</v>
      </c>
      <c r="X1589" s="37"/>
      <c r="Y1589" s="57">
        <v>80.444999999999993</v>
      </c>
      <c r="Z1589" s="38">
        <v>82214.789999999994</v>
      </c>
      <c r="AA1589" s="37"/>
      <c r="AB1589" s="32" t="s">
        <v>84</v>
      </c>
      <c r="AC1589" s="37" t="s">
        <v>142</v>
      </c>
      <c r="AD1589" s="36" t="s">
        <v>120</v>
      </c>
      <c r="AE1589" s="37"/>
      <c r="AF1589" s="35" t="s">
        <v>1535</v>
      </c>
      <c r="AG1589" s="35" t="s">
        <v>1507</v>
      </c>
      <c r="AH1589" s="58" t="s">
        <v>2255</v>
      </c>
      <c r="AI1589" s="36" t="s">
        <v>1536</v>
      </c>
    </row>
    <row r="1590" spans="1:35" s="43" customFormat="1" ht="42.75" customHeight="1" x14ac:dyDescent="0.25">
      <c r="A1590" s="41" t="s">
        <v>2036</v>
      </c>
      <c r="B1590" s="54" t="s">
        <v>175</v>
      </c>
      <c r="C1590" s="55" t="s">
        <v>176</v>
      </c>
      <c r="D1590" s="37"/>
      <c r="E1590" s="61" t="s">
        <v>2282</v>
      </c>
      <c r="F1590" s="37"/>
      <c r="G1590" s="56" t="s">
        <v>1617</v>
      </c>
      <c r="H1590" s="56" t="s">
        <v>1970</v>
      </c>
      <c r="I1590" s="36" t="s">
        <v>384</v>
      </c>
      <c r="J1590" s="37"/>
      <c r="K1590" s="37">
        <v>382.66</v>
      </c>
      <c r="L1590" s="37">
        <v>382.66</v>
      </c>
      <c r="M1590" s="37">
        <v>382.66</v>
      </c>
      <c r="N1590" s="37">
        <v>382.66</v>
      </c>
      <c r="O1590" s="37">
        <v>382.66</v>
      </c>
      <c r="P1590" s="37">
        <v>382.66</v>
      </c>
      <c r="Q1590" s="37">
        <v>382.66</v>
      </c>
      <c r="R1590" s="37">
        <v>382.66</v>
      </c>
      <c r="S1590" s="37">
        <v>382.66</v>
      </c>
      <c r="T1590" s="37">
        <v>382.66</v>
      </c>
      <c r="U1590" s="37">
        <v>382.66</v>
      </c>
      <c r="V1590" s="37">
        <v>382.66</v>
      </c>
      <c r="W1590" s="37">
        <v>4592</v>
      </c>
      <c r="X1590" s="37"/>
      <c r="Y1590" s="57">
        <v>73.066699999999997</v>
      </c>
      <c r="Z1590" s="38">
        <f t="shared" si="95"/>
        <v>348272.13328319998</v>
      </c>
      <c r="AA1590" s="37"/>
      <c r="AB1590" s="32" t="s">
        <v>84</v>
      </c>
      <c r="AC1590" s="37" t="s">
        <v>142</v>
      </c>
      <c r="AD1590" s="36" t="s">
        <v>120</v>
      </c>
      <c r="AE1590" s="37"/>
      <c r="AF1590" s="35" t="s">
        <v>1535</v>
      </c>
      <c r="AG1590" s="35" t="s">
        <v>1507</v>
      </c>
      <c r="AH1590" s="58" t="s">
        <v>2255</v>
      </c>
      <c r="AI1590" s="36" t="s">
        <v>1536</v>
      </c>
    </row>
    <row r="1591" spans="1:35" s="43" customFormat="1" ht="42.75" customHeight="1" x14ac:dyDescent="0.25">
      <c r="A1591" s="41" t="s">
        <v>2036</v>
      </c>
      <c r="B1591" s="54" t="s">
        <v>175</v>
      </c>
      <c r="C1591" s="55" t="s">
        <v>176</v>
      </c>
      <c r="D1591" s="37"/>
      <c r="E1591" s="61" t="s">
        <v>2283</v>
      </c>
      <c r="F1591" s="37"/>
      <c r="G1591" s="56" t="s">
        <v>1617</v>
      </c>
      <c r="H1591" s="56" t="s">
        <v>1970</v>
      </c>
      <c r="I1591" s="36" t="s">
        <v>384</v>
      </c>
      <c r="J1591" s="37"/>
      <c r="K1591" s="37">
        <v>43.75</v>
      </c>
      <c r="L1591" s="37">
        <v>43.75</v>
      </c>
      <c r="M1591" s="37">
        <v>43.75</v>
      </c>
      <c r="N1591" s="37">
        <v>43.75</v>
      </c>
      <c r="O1591" s="37">
        <v>43.75</v>
      </c>
      <c r="P1591" s="37">
        <v>43.75</v>
      </c>
      <c r="Q1591" s="37">
        <v>43.75</v>
      </c>
      <c r="R1591" s="37">
        <v>43.75</v>
      </c>
      <c r="S1591" s="37">
        <v>43.75</v>
      </c>
      <c r="T1591" s="37">
        <v>43.75</v>
      </c>
      <c r="U1591" s="37">
        <v>43.75</v>
      </c>
      <c r="V1591" s="37">
        <v>43.75</v>
      </c>
      <c r="W1591" s="37">
        <v>525</v>
      </c>
      <c r="X1591" s="37"/>
      <c r="Y1591" s="57">
        <v>43.833300000000001</v>
      </c>
      <c r="Z1591" s="38">
        <f t="shared" si="95"/>
        <v>23886.956835000005</v>
      </c>
      <c r="AA1591" s="37"/>
      <c r="AB1591" s="32" t="s">
        <v>84</v>
      </c>
      <c r="AC1591" s="37" t="s">
        <v>142</v>
      </c>
      <c r="AD1591" s="36" t="s">
        <v>120</v>
      </c>
      <c r="AE1591" s="37"/>
      <c r="AF1591" s="35" t="s">
        <v>1535</v>
      </c>
      <c r="AG1591" s="35" t="s">
        <v>1507</v>
      </c>
      <c r="AH1591" s="58" t="s">
        <v>2255</v>
      </c>
      <c r="AI1591" s="36" t="s">
        <v>1536</v>
      </c>
    </row>
    <row r="1592" spans="1:35" s="43" customFormat="1" ht="42.75" customHeight="1" x14ac:dyDescent="0.25">
      <c r="A1592" s="41" t="s">
        <v>2036</v>
      </c>
      <c r="B1592" s="54" t="s">
        <v>175</v>
      </c>
      <c r="C1592" s="55" t="s">
        <v>176</v>
      </c>
      <c r="D1592" s="37"/>
      <c r="E1592" s="61" t="s">
        <v>2284</v>
      </c>
      <c r="F1592" s="37"/>
      <c r="G1592" s="56" t="s">
        <v>1617</v>
      </c>
      <c r="H1592" s="56" t="s">
        <v>1970</v>
      </c>
      <c r="I1592" s="36" t="s">
        <v>384</v>
      </c>
      <c r="J1592" s="37"/>
      <c r="K1592" s="37">
        <v>58.08</v>
      </c>
      <c r="L1592" s="37">
        <v>58.08</v>
      </c>
      <c r="M1592" s="37">
        <v>58.08</v>
      </c>
      <c r="N1592" s="37">
        <v>58.08</v>
      </c>
      <c r="O1592" s="37">
        <v>58.08</v>
      </c>
      <c r="P1592" s="37">
        <v>58.08</v>
      </c>
      <c r="Q1592" s="37">
        <v>58.08</v>
      </c>
      <c r="R1592" s="37">
        <v>58.08</v>
      </c>
      <c r="S1592" s="37">
        <v>58.08</v>
      </c>
      <c r="T1592" s="37">
        <v>58.08</v>
      </c>
      <c r="U1592" s="37">
        <v>58.08</v>
      </c>
      <c r="V1592" s="37">
        <v>58.08</v>
      </c>
      <c r="W1592" s="37">
        <v>697</v>
      </c>
      <c r="X1592" s="37"/>
      <c r="Y1592" s="57">
        <v>35.5</v>
      </c>
      <c r="Z1592" s="38">
        <f t="shared" si="95"/>
        <v>25683.753000000001</v>
      </c>
      <c r="AA1592" s="37"/>
      <c r="AB1592" s="32" t="s">
        <v>84</v>
      </c>
      <c r="AC1592" s="37" t="s">
        <v>142</v>
      </c>
      <c r="AD1592" s="36" t="s">
        <v>120</v>
      </c>
      <c r="AE1592" s="37"/>
      <c r="AF1592" s="35" t="s">
        <v>1535</v>
      </c>
      <c r="AG1592" s="35" t="s">
        <v>1507</v>
      </c>
      <c r="AH1592" s="58" t="s">
        <v>2255</v>
      </c>
      <c r="AI1592" s="36" t="s">
        <v>1536</v>
      </c>
    </row>
    <row r="1593" spans="1:35" s="43" customFormat="1" ht="42.75" customHeight="1" x14ac:dyDescent="0.25">
      <c r="A1593" s="41" t="s">
        <v>2036</v>
      </c>
      <c r="B1593" s="54" t="s">
        <v>175</v>
      </c>
      <c r="C1593" s="55" t="s">
        <v>176</v>
      </c>
      <c r="D1593" s="37"/>
      <c r="E1593" s="61" t="s">
        <v>2285</v>
      </c>
      <c r="F1593" s="37"/>
      <c r="G1593" s="56" t="s">
        <v>1617</v>
      </c>
      <c r="H1593" s="56" t="s">
        <v>1472</v>
      </c>
      <c r="I1593" s="36" t="s">
        <v>384</v>
      </c>
      <c r="J1593" s="37"/>
      <c r="K1593" s="37">
        <v>2</v>
      </c>
      <c r="L1593" s="37"/>
      <c r="M1593" s="37"/>
      <c r="N1593" s="37"/>
      <c r="O1593" s="37"/>
      <c r="P1593" s="37"/>
      <c r="Q1593" s="37"/>
      <c r="R1593" s="37"/>
      <c r="S1593" s="37"/>
      <c r="T1593" s="37"/>
      <c r="U1593" s="37"/>
      <c r="V1593" s="37"/>
      <c r="W1593" s="37">
        <v>2</v>
      </c>
      <c r="X1593" s="37"/>
      <c r="Y1593" s="57">
        <v>216</v>
      </c>
      <c r="Z1593" s="38">
        <f t="shared" si="95"/>
        <v>448.416</v>
      </c>
      <c r="AA1593" s="37"/>
      <c r="AB1593" s="32" t="s">
        <v>84</v>
      </c>
      <c r="AC1593" s="37" t="s">
        <v>142</v>
      </c>
      <c r="AD1593" s="36" t="s">
        <v>120</v>
      </c>
      <c r="AE1593" s="37"/>
      <c r="AF1593" s="35" t="s">
        <v>1535</v>
      </c>
      <c r="AG1593" s="35" t="s">
        <v>1507</v>
      </c>
      <c r="AH1593" s="58" t="s">
        <v>2255</v>
      </c>
      <c r="AI1593" s="36" t="s">
        <v>1536</v>
      </c>
    </row>
    <row r="1594" spans="1:35" s="43" customFormat="1" ht="42.75" customHeight="1" x14ac:dyDescent="0.25">
      <c r="A1594" s="41" t="s">
        <v>2036</v>
      </c>
      <c r="B1594" s="54" t="s">
        <v>175</v>
      </c>
      <c r="C1594" s="55" t="s">
        <v>176</v>
      </c>
      <c r="D1594" s="37"/>
      <c r="E1594" s="61" t="s">
        <v>2286</v>
      </c>
      <c r="F1594" s="37"/>
      <c r="G1594" s="56" t="s">
        <v>1617</v>
      </c>
      <c r="H1594" s="56" t="s">
        <v>1472</v>
      </c>
      <c r="I1594" s="36" t="s">
        <v>384</v>
      </c>
      <c r="J1594" s="37"/>
      <c r="K1594" s="37">
        <v>18.5</v>
      </c>
      <c r="L1594" s="37"/>
      <c r="M1594" s="37"/>
      <c r="N1594" s="37"/>
      <c r="O1594" s="37"/>
      <c r="P1594" s="37"/>
      <c r="Q1594" s="37"/>
      <c r="R1594" s="37"/>
      <c r="S1594" s="37"/>
      <c r="T1594" s="37"/>
      <c r="U1594" s="37"/>
      <c r="V1594" s="37"/>
      <c r="W1594" s="37">
        <v>18.5</v>
      </c>
      <c r="X1594" s="37"/>
      <c r="Y1594" s="57">
        <v>880</v>
      </c>
      <c r="Z1594" s="38">
        <f t="shared" si="95"/>
        <v>16898.64</v>
      </c>
      <c r="AA1594" s="37"/>
      <c r="AB1594" s="32" t="s">
        <v>84</v>
      </c>
      <c r="AC1594" s="37" t="s">
        <v>142</v>
      </c>
      <c r="AD1594" s="36" t="s">
        <v>120</v>
      </c>
      <c r="AE1594" s="37"/>
      <c r="AF1594" s="35" t="s">
        <v>1535</v>
      </c>
      <c r="AG1594" s="35" t="s">
        <v>1507</v>
      </c>
      <c r="AH1594" s="58" t="s">
        <v>2255</v>
      </c>
      <c r="AI1594" s="36" t="s">
        <v>1536</v>
      </c>
    </row>
    <row r="1595" spans="1:35" s="43" customFormat="1" ht="42.75" customHeight="1" x14ac:dyDescent="0.25">
      <c r="A1595" s="41" t="s">
        <v>2036</v>
      </c>
      <c r="B1595" s="54" t="s">
        <v>175</v>
      </c>
      <c r="C1595" s="55" t="s">
        <v>176</v>
      </c>
      <c r="D1595" s="37"/>
      <c r="E1595" s="61" t="s">
        <v>2287</v>
      </c>
      <c r="F1595" s="37"/>
      <c r="G1595" s="56" t="s">
        <v>1617</v>
      </c>
      <c r="H1595" s="56" t="s">
        <v>1472</v>
      </c>
      <c r="I1595" s="36" t="s">
        <v>384</v>
      </c>
      <c r="J1595" s="37"/>
      <c r="K1595" s="37">
        <v>1</v>
      </c>
      <c r="L1595" s="37"/>
      <c r="M1595" s="37"/>
      <c r="N1595" s="37"/>
      <c r="O1595" s="37"/>
      <c r="P1595" s="37"/>
      <c r="Q1595" s="37"/>
      <c r="R1595" s="37"/>
      <c r="S1595" s="37"/>
      <c r="T1595" s="37"/>
      <c r="U1595" s="37"/>
      <c r="V1595" s="37"/>
      <c r="W1595" s="37">
        <v>1</v>
      </c>
      <c r="X1595" s="37"/>
      <c r="Y1595" s="57">
        <v>303</v>
      </c>
      <c r="Z1595" s="38">
        <f t="shared" si="95"/>
        <v>314.51400000000001</v>
      </c>
      <c r="AA1595" s="37"/>
      <c r="AB1595" s="32" t="s">
        <v>84</v>
      </c>
      <c r="AC1595" s="37" t="s">
        <v>142</v>
      </c>
      <c r="AD1595" s="36" t="s">
        <v>120</v>
      </c>
      <c r="AE1595" s="37"/>
      <c r="AF1595" s="35" t="s">
        <v>1535</v>
      </c>
      <c r="AG1595" s="35" t="s">
        <v>1507</v>
      </c>
      <c r="AH1595" s="58" t="s">
        <v>2255</v>
      </c>
      <c r="AI1595" s="36" t="s">
        <v>1536</v>
      </c>
    </row>
    <row r="1596" spans="1:35" s="43" customFormat="1" ht="42.75" customHeight="1" x14ac:dyDescent="0.25">
      <c r="A1596" s="41" t="s">
        <v>2036</v>
      </c>
      <c r="B1596" s="54" t="s">
        <v>175</v>
      </c>
      <c r="C1596" s="55" t="s">
        <v>176</v>
      </c>
      <c r="D1596" s="37"/>
      <c r="E1596" s="61" t="s">
        <v>2288</v>
      </c>
      <c r="F1596" s="37"/>
      <c r="G1596" s="56" t="s">
        <v>1617</v>
      </c>
      <c r="H1596" s="56" t="s">
        <v>1472</v>
      </c>
      <c r="I1596" s="36" t="s">
        <v>384</v>
      </c>
      <c r="J1596" s="37"/>
      <c r="K1596" s="37">
        <v>55.1</v>
      </c>
      <c r="L1596" s="37"/>
      <c r="M1596" s="37"/>
      <c r="N1596" s="37"/>
      <c r="O1596" s="37"/>
      <c r="P1596" s="37"/>
      <c r="Q1596" s="37"/>
      <c r="R1596" s="37"/>
      <c r="S1596" s="37"/>
      <c r="T1596" s="37"/>
      <c r="U1596" s="37"/>
      <c r="V1596" s="37"/>
      <c r="W1596" s="37">
        <v>55.1</v>
      </c>
      <c r="X1596" s="37"/>
      <c r="Y1596" s="57">
        <v>352.66699999999997</v>
      </c>
      <c r="Z1596" s="38">
        <f t="shared" si="95"/>
        <v>20170.365864599997</v>
      </c>
      <c r="AA1596" s="37"/>
      <c r="AB1596" s="32" t="s">
        <v>84</v>
      </c>
      <c r="AC1596" s="37" t="s">
        <v>142</v>
      </c>
      <c r="AD1596" s="36" t="s">
        <v>120</v>
      </c>
      <c r="AE1596" s="37"/>
      <c r="AF1596" s="35" t="s">
        <v>1535</v>
      </c>
      <c r="AG1596" s="35" t="s">
        <v>1507</v>
      </c>
      <c r="AH1596" s="58" t="s">
        <v>2255</v>
      </c>
      <c r="AI1596" s="36" t="s">
        <v>1536</v>
      </c>
    </row>
    <row r="1597" spans="1:35" s="43" customFormat="1" ht="42.75" customHeight="1" x14ac:dyDescent="0.25">
      <c r="A1597" s="41" t="s">
        <v>2036</v>
      </c>
      <c r="B1597" s="54" t="s">
        <v>175</v>
      </c>
      <c r="C1597" s="55" t="s">
        <v>176</v>
      </c>
      <c r="D1597" s="37"/>
      <c r="E1597" s="61" t="s">
        <v>2289</v>
      </c>
      <c r="F1597" s="37"/>
      <c r="G1597" s="56" t="s">
        <v>1617</v>
      </c>
      <c r="H1597" s="56" t="s">
        <v>1472</v>
      </c>
      <c r="I1597" s="36" t="s">
        <v>384</v>
      </c>
      <c r="J1597" s="37"/>
      <c r="K1597" s="37">
        <v>19.100000000000001</v>
      </c>
      <c r="L1597" s="37"/>
      <c r="M1597" s="37"/>
      <c r="N1597" s="37"/>
      <c r="O1597" s="37"/>
      <c r="P1597" s="37"/>
      <c r="Q1597" s="37"/>
      <c r="R1597" s="37"/>
      <c r="S1597" s="37"/>
      <c r="T1597" s="37"/>
      <c r="U1597" s="37"/>
      <c r="V1597" s="37"/>
      <c r="W1597" s="37">
        <v>19.100000000000001</v>
      </c>
      <c r="X1597" s="37"/>
      <c r="Y1597" s="57">
        <v>1048.33</v>
      </c>
      <c r="Z1597" s="38">
        <f t="shared" si="95"/>
        <v>20783.980914</v>
      </c>
      <c r="AA1597" s="37"/>
      <c r="AB1597" s="32" t="s">
        <v>84</v>
      </c>
      <c r="AC1597" s="37" t="s">
        <v>142</v>
      </c>
      <c r="AD1597" s="36" t="s">
        <v>120</v>
      </c>
      <c r="AE1597" s="37"/>
      <c r="AF1597" s="35" t="s">
        <v>1535</v>
      </c>
      <c r="AG1597" s="35" t="s">
        <v>1507</v>
      </c>
      <c r="AH1597" s="58" t="s">
        <v>2255</v>
      </c>
      <c r="AI1597" s="36" t="s">
        <v>1536</v>
      </c>
    </row>
    <row r="1598" spans="1:35" s="43" customFormat="1" ht="42.75" customHeight="1" x14ac:dyDescent="0.25">
      <c r="A1598" s="41" t="s">
        <v>2036</v>
      </c>
      <c r="B1598" s="54" t="s">
        <v>175</v>
      </c>
      <c r="C1598" s="55" t="s">
        <v>176</v>
      </c>
      <c r="D1598" s="37"/>
      <c r="E1598" s="61" t="s">
        <v>2290</v>
      </c>
      <c r="F1598" s="37"/>
      <c r="G1598" s="56" t="s">
        <v>1617</v>
      </c>
      <c r="H1598" s="56" t="s">
        <v>1472</v>
      </c>
      <c r="I1598" s="36" t="s">
        <v>384</v>
      </c>
      <c r="J1598" s="37"/>
      <c r="K1598" s="37">
        <v>45.75</v>
      </c>
      <c r="L1598" s="37">
        <v>45.75</v>
      </c>
      <c r="M1598" s="37">
        <v>45.75</v>
      </c>
      <c r="N1598" s="37">
        <v>45.75</v>
      </c>
      <c r="O1598" s="37">
        <v>45.75</v>
      </c>
      <c r="P1598" s="37">
        <v>45.75</v>
      </c>
      <c r="Q1598" s="37">
        <v>45.75</v>
      </c>
      <c r="R1598" s="37">
        <v>45.75</v>
      </c>
      <c r="S1598" s="37">
        <v>45.75</v>
      </c>
      <c r="T1598" s="37">
        <v>45.75</v>
      </c>
      <c r="U1598" s="37">
        <v>45.75</v>
      </c>
      <c r="V1598" s="37">
        <v>45.75</v>
      </c>
      <c r="W1598" s="37">
        <v>549</v>
      </c>
      <c r="X1598" s="37"/>
      <c r="Y1598" s="57">
        <f>Z1598/W1598</f>
        <v>459.83406193078321</v>
      </c>
      <c r="Z1598" s="38">
        <v>252448.9</v>
      </c>
      <c r="AA1598" s="37"/>
      <c r="AB1598" s="32" t="s">
        <v>84</v>
      </c>
      <c r="AC1598" s="37" t="s">
        <v>142</v>
      </c>
      <c r="AD1598" s="36" t="s">
        <v>120</v>
      </c>
      <c r="AE1598" s="37"/>
      <c r="AF1598" s="35" t="s">
        <v>1535</v>
      </c>
      <c r="AG1598" s="35" t="s">
        <v>1509</v>
      </c>
      <c r="AH1598" s="58" t="s">
        <v>2291</v>
      </c>
      <c r="AI1598" s="36" t="s">
        <v>1536</v>
      </c>
    </row>
    <row r="1599" spans="1:35" s="43" customFormat="1" ht="42.75" customHeight="1" x14ac:dyDescent="0.25">
      <c r="A1599" s="41" t="s">
        <v>2036</v>
      </c>
      <c r="B1599" s="54" t="s">
        <v>175</v>
      </c>
      <c r="C1599" s="55" t="s">
        <v>176</v>
      </c>
      <c r="D1599" s="37"/>
      <c r="E1599" s="61" t="s">
        <v>2292</v>
      </c>
      <c r="F1599" s="37"/>
      <c r="G1599" s="56" t="s">
        <v>1617</v>
      </c>
      <c r="H1599" s="56" t="s">
        <v>1472</v>
      </c>
      <c r="I1599" s="36" t="s">
        <v>384</v>
      </c>
      <c r="J1599" s="37"/>
      <c r="K1599" s="37">
        <v>74.16</v>
      </c>
      <c r="L1599" s="37">
        <v>74.16</v>
      </c>
      <c r="M1599" s="37">
        <v>74.16</v>
      </c>
      <c r="N1599" s="37">
        <v>74.16</v>
      </c>
      <c r="O1599" s="37">
        <v>74.16</v>
      </c>
      <c r="P1599" s="37">
        <v>74.16</v>
      </c>
      <c r="Q1599" s="37">
        <v>74.16</v>
      </c>
      <c r="R1599" s="37">
        <v>74.16</v>
      </c>
      <c r="S1599" s="37">
        <v>74.16</v>
      </c>
      <c r="T1599" s="37">
        <v>74.16</v>
      </c>
      <c r="U1599" s="37">
        <v>74.16</v>
      </c>
      <c r="V1599" s="37">
        <v>74.16</v>
      </c>
      <c r="W1599" s="37">
        <v>890</v>
      </c>
      <c r="X1599" s="37"/>
      <c r="Y1599" s="57">
        <v>483.03699999999998</v>
      </c>
      <c r="Z1599" s="38">
        <f t="shared" si="95"/>
        <v>446239.24134000001</v>
      </c>
      <c r="AA1599" s="37"/>
      <c r="AB1599" s="32" t="s">
        <v>84</v>
      </c>
      <c r="AC1599" s="37" t="s">
        <v>142</v>
      </c>
      <c r="AD1599" s="36" t="s">
        <v>120</v>
      </c>
      <c r="AE1599" s="37"/>
      <c r="AF1599" s="35" t="s">
        <v>1535</v>
      </c>
      <c r="AG1599" s="35" t="s">
        <v>1511</v>
      </c>
      <c r="AH1599" s="58" t="s">
        <v>2293</v>
      </c>
      <c r="AI1599" s="36" t="s">
        <v>1536</v>
      </c>
    </row>
    <row r="1600" spans="1:35" s="43" customFormat="1" ht="42.75" customHeight="1" x14ac:dyDescent="0.25">
      <c r="A1600" s="41" t="s">
        <v>2036</v>
      </c>
      <c r="B1600" s="54" t="s">
        <v>175</v>
      </c>
      <c r="C1600" s="55" t="s">
        <v>176</v>
      </c>
      <c r="D1600" s="37"/>
      <c r="E1600" s="61" t="s">
        <v>2294</v>
      </c>
      <c r="F1600" s="37"/>
      <c r="G1600" s="56" t="s">
        <v>1617</v>
      </c>
      <c r="H1600" s="56" t="s">
        <v>1472</v>
      </c>
      <c r="I1600" s="36" t="s">
        <v>384</v>
      </c>
      <c r="J1600" s="37"/>
      <c r="K1600" s="37">
        <v>32.582999999999998</v>
      </c>
      <c r="L1600" s="37">
        <v>32.582999999999998</v>
      </c>
      <c r="M1600" s="37">
        <v>32.582999999999998</v>
      </c>
      <c r="N1600" s="37">
        <v>32.582999999999998</v>
      </c>
      <c r="O1600" s="37">
        <v>32.582999999999998</v>
      </c>
      <c r="P1600" s="37">
        <v>32.582999999999998</v>
      </c>
      <c r="Q1600" s="37">
        <v>32.582999999999998</v>
      </c>
      <c r="R1600" s="37">
        <v>32.582999999999998</v>
      </c>
      <c r="S1600" s="37">
        <v>32.582999999999998</v>
      </c>
      <c r="T1600" s="37">
        <v>32.582999999999998</v>
      </c>
      <c r="U1600" s="37">
        <v>32.582999999999998</v>
      </c>
      <c r="V1600" s="37">
        <v>32.582999999999998</v>
      </c>
      <c r="W1600" s="37">
        <v>391</v>
      </c>
      <c r="X1600" s="37"/>
      <c r="Y1600" s="57">
        <v>462.03699999999998</v>
      </c>
      <c r="Z1600" s="38">
        <f t="shared" si="95"/>
        <v>187521.41274600002</v>
      </c>
      <c r="AA1600" s="37"/>
      <c r="AB1600" s="32" t="s">
        <v>84</v>
      </c>
      <c r="AC1600" s="37" t="s">
        <v>142</v>
      </c>
      <c r="AD1600" s="36" t="s">
        <v>120</v>
      </c>
      <c r="AE1600" s="37"/>
      <c r="AF1600" s="35" t="s">
        <v>1535</v>
      </c>
      <c r="AG1600" s="35" t="s">
        <v>1511</v>
      </c>
      <c r="AH1600" s="58" t="s">
        <v>2293</v>
      </c>
      <c r="AI1600" s="36" t="s">
        <v>1536</v>
      </c>
    </row>
    <row r="1601" spans="1:35" s="43" customFormat="1" ht="42.75" customHeight="1" x14ac:dyDescent="0.25">
      <c r="A1601" s="41" t="s">
        <v>2036</v>
      </c>
      <c r="B1601" s="54" t="s">
        <v>175</v>
      </c>
      <c r="C1601" s="55" t="s">
        <v>176</v>
      </c>
      <c r="D1601" s="37"/>
      <c r="E1601" s="61" t="s">
        <v>2295</v>
      </c>
      <c r="F1601" s="37"/>
      <c r="G1601" s="56" t="s">
        <v>1617</v>
      </c>
      <c r="H1601" s="56" t="s">
        <v>1618</v>
      </c>
      <c r="I1601" s="36" t="s">
        <v>384</v>
      </c>
      <c r="J1601" s="37"/>
      <c r="K1601" s="37">
        <v>1730.5</v>
      </c>
      <c r="L1601" s="37">
        <v>1730.5</v>
      </c>
      <c r="M1601" s="37">
        <v>1730.5</v>
      </c>
      <c r="N1601" s="37">
        <v>1730.5</v>
      </c>
      <c r="O1601" s="37">
        <v>1730.5</v>
      </c>
      <c r="P1601" s="37">
        <v>1730.5</v>
      </c>
      <c r="Q1601" s="37">
        <v>1730.5</v>
      </c>
      <c r="R1601" s="37">
        <v>1730.5</v>
      </c>
      <c r="S1601" s="37">
        <v>1730.5</v>
      </c>
      <c r="T1601" s="37">
        <v>1730.5</v>
      </c>
      <c r="U1601" s="37">
        <v>1730.5</v>
      </c>
      <c r="V1601" s="37">
        <v>1730.5</v>
      </c>
      <c r="W1601" s="37">
        <v>20766</v>
      </c>
      <c r="X1601" s="37"/>
      <c r="Y1601" s="57">
        <f>Z1601/W1601</f>
        <v>6.0204001733603008</v>
      </c>
      <c r="Z1601" s="38">
        <v>125019.63</v>
      </c>
      <c r="AA1601" s="37"/>
      <c r="AB1601" s="32" t="s">
        <v>84</v>
      </c>
      <c r="AC1601" s="37" t="s">
        <v>142</v>
      </c>
      <c r="AD1601" s="36" t="s">
        <v>120</v>
      </c>
      <c r="AE1601" s="37"/>
      <c r="AF1601" s="35" t="s">
        <v>1535</v>
      </c>
      <c r="AG1601" s="35" t="s">
        <v>1513</v>
      </c>
      <c r="AH1601" s="58" t="s">
        <v>2296</v>
      </c>
      <c r="AI1601" s="36" t="s">
        <v>1536</v>
      </c>
    </row>
    <row r="1602" spans="1:35" s="43" customFormat="1" ht="42.75" customHeight="1" x14ac:dyDescent="0.25">
      <c r="A1602" s="41" t="s">
        <v>2036</v>
      </c>
      <c r="B1602" s="54" t="s">
        <v>175</v>
      </c>
      <c r="C1602" s="55" t="s">
        <v>176</v>
      </c>
      <c r="D1602" s="37"/>
      <c r="E1602" s="61" t="s">
        <v>2297</v>
      </c>
      <c r="F1602" s="37"/>
      <c r="G1602" s="56" t="s">
        <v>1617</v>
      </c>
      <c r="H1602" s="56" t="s">
        <v>1472</v>
      </c>
      <c r="I1602" s="36" t="s">
        <v>384</v>
      </c>
      <c r="J1602" s="37"/>
      <c r="K1602" s="37">
        <v>19.579999999999998</v>
      </c>
      <c r="L1602" s="37">
        <v>19.579999999999998</v>
      </c>
      <c r="M1602" s="37">
        <v>19.579999999999998</v>
      </c>
      <c r="N1602" s="37">
        <v>19.579999999999998</v>
      </c>
      <c r="O1602" s="37">
        <v>19.579999999999998</v>
      </c>
      <c r="P1602" s="37">
        <v>19.579999999999998</v>
      </c>
      <c r="Q1602" s="37">
        <v>19.579999999999998</v>
      </c>
      <c r="R1602" s="37">
        <v>19.579999999999998</v>
      </c>
      <c r="S1602" s="37">
        <v>19.579999999999998</v>
      </c>
      <c r="T1602" s="37">
        <v>19.579999999999998</v>
      </c>
      <c r="U1602" s="37">
        <v>19.579999999999998</v>
      </c>
      <c r="V1602" s="37">
        <v>19.579999999999998</v>
      </c>
      <c r="W1602" s="37">
        <v>235</v>
      </c>
      <c r="X1602" s="37"/>
      <c r="Y1602" s="57">
        <v>246.333</v>
      </c>
      <c r="Z1602" s="38">
        <f t="shared" si="95"/>
        <v>60088.008690000002</v>
      </c>
      <c r="AA1602" s="37"/>
      <c r="AB1602" s="32" t="s">
        <v>84</v>
      </c>
      <c r="AC1602" s="37" t="s">
        <v>142</v>
      </c>
      <c r="AD1602" s="36" t="s">
        <v>120</v>
      </c>
      <c r="AE1602" s="37"/>
      <c r="AF1602" s="35" t="s">
        <v>1535</v>
      </c>
      <c r="AG1602" s="35" t="s">
        <v>1515</v>
      </c>
      <c r="AH1602" s="58" t="s">
        <v>1520</v>
      </c>
      <c r="AI1602" s="36" t="s">
        <v>1536</v>
      </c>
    </row>
    <row r="1603" spans="1:35" s="43" customFormat="1" ht="42.75" customHeight="1" x14ac:dyDescent="0.25">
      <c r="A1603" s="41" t="s">
        <v>2036</v>
      </c>
      <c r="B1603" s="54" t="s">
        <v>175</v>
      </c>
      <c r="C1603" s="55" t="s">
        <v>176</v>
      </c>
      <c r="D1603" s="37"/>
      <c r="E1603" s="61" t="s">
        <v>2298</v>
      </c>
      <c r="F1603" s="37"/>
      <c r="G1603" s="56" t="s">
        <v>1617</v>
      </c>
      <c r="H1603" s="56" t="s">
        <v>1472</v>
      </c>
      <c r="I1603" s="36" t="s">
        <v>384</v>
      </c>
      <c r="J1603" s="37"/>
      <c r="K1603" s="37">
        <v>5.7080000000000002</v>
      </c>
      <c r="L1603" s="37">
        <v>5.7080000000000002</v>
      </c>
      <c r="M1603" s="37">
        <v>5.7080000000000002</v>
      </c>
      <c r="N1603" s="37">
        <v>5.7080000000000002</v>
      </c>
      <c r="O1603" s="37">
        <v>5.7080000000000002</v>
      </c>
      <c r="P1603" s="37">
        <v>5.7080000000000002</v>
      </c>
      <c r="Q1603" s="37">
        <v>5.7080000000000002</v>
      </c>
      <c r="R1603" s="37">
        <v>5.7080000000000002</v>
      </c>
      <c r="S1603" s="37">
        <v>5.7080000000000002</v>
      </c>
      <c r="T1603" s="37">
        <v>5.7080000000000002</v>
      </c>
      <c r="U1603" s="37">
        <v>5.7080000000000002</v>
      </c>
      <c r="V1603" s="37">
        <v>5.7080000000000002</v>
      </c>
      <c r="W1603" s="37">
        <v>68.5</v>
      </c>
      <c r="X1603" s="37"/>
      <c r="Y1603" s="57">
        <v>257.66699999999997</v>
      </c>
      <c r="Z1603" s="38">
        <f t="shared" si="95"/>
        <v>18320.896700999998</v>
      </c>
      <c r="AA1603" s="37"/>
      <c r="AB1603" s="32" t="s">
        <v>84</v>
      </c>
      <c r="AC1603" s="37" t="s">
        <v>142</v>
      </c>
      <c r="AD1603" s="36" t="s">
        <v>120</v>
      </c>
      <c r="AE1603" s="37"/>
      <c r="AF1603" s="35" t="s">
        <v>1535</v>
      </c>
      <c r="AG1603" s="35" t="s">
        <v>1515</v>
      </c>
      <c r="AH1603" s="58" t="s">
        <v>1520</v>
      </c>
      <c r="AI1603" s="36" t="s">
        <v>1536</v>
      </c>
    </row>
    <row r="1604" spans="1:35" s="43" customFormat="1" ht="42.75" customHeight="1" x14ac:dyDescent="0.25">
      <c r="A1604" s="41" t="s">
        <v>2036</v>
      </c>
      <c r="B1604" s="54" t="s">
        <v>175</v>
      </c>
      <c r="C1604" s="55" t="s">
        <v>176</v>
      </c>
      <c r="D1604" s="37"/>
      <c r="E1604" s="61" t="s">
        <v>2299</v>
      </c>
      <c r="F1604" s="37"/>
      <c r="G1604" s="56" t="s">
        <v>1617</v>
      </c>
      <c r="H1604" s="56" t="s">
        <v>1472</v>
      </c>
      <c r="I1604" s="36" t="s">
        <v>384</v>
      </c>
      <c r="J1604" s="37"/>
      <c r="K1604" s="37">
        <v>3.2080000000000002</v>
      </c>
      <c r="L1604" s="37">
        <v>3.2080000000000002</v>
      </c>
      <c r="M1604" s="37">
        <v>3.2080000000000002</v>
      </c>
      <c r="N1604" s="37">
        <v>3.2080000000000002</v>
      </c>
      <c r="O1604" s="37">
        <v>3.2080000000000002</v>
      </c>
      <c r="P1604" s="37">
        <v>3.2080000000000002</v>
      </c>
      <c r="Q1604" s="37">
        <v>3.2080000000000002</v>
      </c>
      <c r="R1604" s="37">
        <v>3.2080000000000002</v>
      </c>
      <c r="S1604" s="37">
        <v>3.2080000000000002</v>
      </c>
      <c r="T1604" s="37">
        <v>3.2080000000000002</v>
      </c>
      <c r="U1604" s="37">
        <v>3.2080000000000002</v>
      </c>
      <c r="V1604" s="37">
        <v>3.2080000000000002</v>
      </c>
      <c r="W1604" s="37">
        <v>38.5</v>
      </c>
      <c r="X1604" s="37"/>
      <c r="Y1604" s="57">
        <v>360.33300000000003</v>
      </c>
      <c r="Z1604" s="38">
        <f t="shared" si="95"/>
        <v>14399.987679000002</v>
      </c>
      <c r="AA1604" s="37"/>
      <c r="AB1604" s="32" t="s">
        <v>84</v>
      </c>
      <c r="AC1604" s="37" t="s">
        <v>142</v>
      </c>
      <c r="AD1604" s="36" t="s">
        <v>120</v>
      </c>
      <c r="AE1604" s="37"/>
      <c r="AF1604" s="35" t="s">
        <v>1535</v>
      </c>
      <c r="AG1604" s="35" t="s">
        <v>1515</v>
      </c>
      <c r="AH1604" s="58" t="s">
        <v>1520</v>
      </c>
      <c r="AI1604" s="36" t="s">
        <v>1536</v>
      </c>
    </row>
    <row r="1605" spans="1:35" s="43" customFormat="1" ht="42.75" customHeight="1" x14ac:dyDescent="0.25">
      <c r="A1605" s="41" t="s">
        <v>2036</v>
      </c>
      <c r="B1605" s="54" t="s">
        <v>175</v>
      </c>
      <c r="C1605" s="55" t="s">
        <v>176</v>
      </c>
      <c r="D1605" s="37"/>
      <c r="E1605" s="61" t="s">
        <v>2300</v>
      </c>
      <c r="F1605" s="37"/>
      <c r="G1605" s="56" t="s">
        <v>1617</v>
      </c>
      <c r="H1605" s="56" t="s">
        <v>1472</v>
      </c>
      <c r="I1605" s="36" t="s">
        <v>384</v>
      </c>
      <c r="J1605" s="37"/>
      <c r="K1605" s="37">
        <v>25.66</v>
      </c>
      <c r="L1605" s="37">
        <v>25.66</v>
      </c>
      <c r="M1605" s="37">
        <v>25.66</v>
      </c>
      <c r="N1605" s="37">
        <v>25.66</v>
      </c>
      <c r="O1605" s="37">
        <v>25.66</v>
      </c>
      <c r="P1605" s="37">
        <v>25.66</v>
      </c>
      <c r="Q1605" s="37">
        <v>25.66</v>
      </c>
      <c r="R1605" s="37">
        <v>25.66</v>
      </c>
      <c r="S1605" s="37">
        <v>25.66</v>
      </c>
      <c r="T1605" s="37">
        <v>25.66</v>
      </c>
      <c r="U1605" s="37">
        <v>25.66</v>
      </c>
      <c r="V1605" s="37">
        <v>25.66</v>
      </c>
      <c r="W1605" s="37">
        <v>308</v>
      </c>
      <c r="X1605" s="37"/>
      <c r="Y1605" s="57">
        <v>289.5</v>
      </c>
      <c r="Z1605" s="38">
        <f t="shared" si="95"/>
        <v>92554.308000000005</v>
      </c>
      <c r="AA1605" s="37"/>
      <c r="AB1605" s="32" t="s">
        <v>84</v>
      </c>
      <c r="AC1605" s="37" t="s">
        <v>142</v>
      </c>
      <c r="AD1605" s="36" t="s">
        <v>120</v>
      </c>
      <c r="AE1605" s="37"/>
      <c r="AF1605" s="35" t="s">
        <v>1535</v>
      </c>
      <c r="AG1605" s="35" t="s">
        <v>1515</v>
      </c>
      <c r="AH1605" s="58" t="s">
        <v>1520</v>
      </c>
      <c r="AI1605" s="36" t="s">
        <v>1536</v>
      </c>
    </row>
    <row r="1606" spans="1:35" s="43" customFormat="1" ht="42.75" customHeight="1" x14ac:dyDescent="0.25">
      <c r="A1606" s="41" t="s">
        <v>2036</v>
      </c>
      <c r="B1606" s="54" t="s">
        <v>175</v>
      </c>
      <c r="C1606" s="55" t="s">
        <v>176</v>
      </c>
      <c r="D1606" s="37"/>
      <c r="E1606" s="61" t="s">
        <v>2301</v>
      </c>
      <c r="F1606" s="37"/>
      <c r="G1606" s="56" t="s">
        <v>1617</v>
      </c>
      <c r="H1606" s="56" t="s">
        <v>1472</v>
      </c>
      <c r="I1606" s="36" t="s">
        <v>384</v>
      </c>
      <c r="J1606" s="37"/>
      <c r="K1606" s="37">
        <v>26.66</v>
      </c>
      <c r="L1606" s="37">
        <v>26.66</v>
      </c>
      <c r="M1606" s="37">
        <v>26.66</v>
      </c>
      <c r="N1606" s="37">
        <v>26.66</v>
      </c>
      <c r="O1606" s="37">
        <v>26.66</v>
      </c>
      <c r="P1606" s="37">
        <v>26.66</v>
      </c>
      <c r="Q1606" s="37">
        <v>26.66</v>
      </c>
      <c r="R1606" s="37">
        <v>26.66</v>
      </c>
      <c r="S1606" s="37">
        <v>26.66</v>
      </c>
      <c r="T1606" s="37">
        <v>26.66</v>
      </c>
      <c r="U1606" s="37">
        <v>26.66</v>
      </c>
      <c r="V1606" s="37">
        <v>26.66</v>
      </c>
      <c r="W1606" s="37">
        <v>272</v>
      </c>
      <c r="X1606" s="37"/>
      <c r="Y1606" s="57">
        <v>256</v>
      </c>
      <c r="Z1606" s="38">
        <f t="shared" si="95"/>
        <v>72278.016000000003</v>
      </c>
      <c r="AA1606" s="37"/>
      <c r="AB1606" s="32" t="s">
        <v>84</v>
      </c>
      <c r="AC1606" s="37" t="s">
        <v>142</v>
      </c>
      <c r="AD1606" s="36" t="s">
        <v>120</v>
      </c>
      <c r="AE1606" s="37"/>
      <c r="AF1606" s="35" t="s">
        <v>1535</v>
      </c>
      <c r="AG1606" s="35" t="s">
        <v>1517</v>
      </c>
      <c r="AH1606" s="58" t="s">
        <v>1522</v>
      </c>
      <c r="AI1606" s="36" t="s">
        <v>1536</v>
      </c>
    </row>
    <row r="1607" spans="1:35" s="43" customFormat="1" ht="42.75" customHeight="1" x14ac:dyDescent="0.25">
      <c r="A1607" s="41" t="s">
        <v>2036</v>
      </c>
      <c r="B1607" s="54" t="s">
        <v>175</v>
      </c>
      <c r="C1607" s="55" t="s">
        <v>176</v>
      </c>
      <c r="D1607" s="37"/>
      <c r="E1607" s="61" t="s">
        <v>2302</v>
      </c>
      <c r="F1607" s="37"/>
      <c r="G1607" s="56" t="s">
        <v>1617</v>
      </c>
      <c r="H1607" s="56" t="s">
        <v>1472</v>
      </c>
      <c r="I1607" s="36" t="s">
        <v>384</v>
      </c>
      <c r="J1607" s="37"/>
      <c r="K1607" s="37">
        <v>49</v>
      </c>
      <c r="L1607" s="37">
        <v>49</v>
      </c>
      <c r="M1607" s="37">
        <v>49</v>
      </c>
      <c r="N1607" s="37">
        <v>49</v>
      </c>
      <c r="O1607" s="37">
        <v>49</v>
      </c>
      <c r="P1607" s="37">
        <v>49</v>
      </c>
      <c r="Q1607" s="37">
        <v>49</v>
      </c>
      <c r="R1607" s="37">
        <v>49</v>
      </c>
      <c r="S1607" s="37">
        <v>49</v>
      </c>
      <c r="T1607" s="37">
        <v>49</v>
      </c>
      <c r="U1607" s="37">
        <v>49</v>
      </c>
      <c r="V1607" s="37">
        <v>49</v>
      </c>
      <c r="W1607" s="37">
        <v>588</v>
      </c>
      <c r="X1607" s="37"/>
      <c r="Y1607" s="57">
        <v>134.833</v>
      </c>
      <c r="Z1607" s="38">
        <f t="shared" si="95"/>
        <v>82294.512552</v>
      </c>
      <c r="AA1607" s="37"/>
      <c r="AB1607" s="32" t="s">
        <v>84</v>
      </c>
      <c r="AC1607" s="37" t="s">
        <v>142</v>
      </c>
      <c r="AD1607" s="36" t="s">
        <v>120</v>
      </c>
      <c r="AE1607" s="37"/>
      <c r="AF1607" s="35" t="s">
        <v>1535</v>
      </c>
      <c r="AG1607" s="35" t="s">
        <v>1517</v>
      </c>
      <c r="AH1607" s="58" t="s">
        <v>1522</v>
      </c>
      <c r="AI1607" s="36" t="s">
        <v>1536</v>
      </c>
    </row>
    <row r="1608" spans="1:35" s="43" customFormat="1" ht="42.75" customHeight="1" x14ac:dyDescent="0.25">
      <c r="A1608" s="41" t="s">
        <v>2036</v>
      </c>
      <c r="B1608" s="54" t="s">
        <v>175</v>
      </c>
      <c r="C1608" s="55" t="s">
        <v>176</v>
      </c>
      <c r="D1608" s="37"/>
      <c r="E1608" s="61" t="s">
        <v>2303</v>
      </c>
      <c r="F1608" s="37"/>
      <c r="G1608" s="56" t="s">
        <v>1617</v>
      </c>
      <c r="H1608" s="56" t="s">
        <v>1472</v>
      </c>
      <c r="I1608" s="36" t="s">
        <v>384</v>
      </c>
      <c r="J1608" s="37"/>
      <c r="K1608" s="37">
        <v>260.66000000000003</v>
      </c>
      <c r="L1608" s="37">
        <v>260.66000000000003</v>
      </c>
      <c r="M1608" s="37">
        <v>260.66000000000003</v>
      </c>
      <c r="N1608" s="37">
        <v>260.66000000000003</v>
      </c>
      <c r="O1608" s="37">
        <v>260.66000000000003</v>
      </c>
      <c r="P1608" s="37">
        <v>260.66000000000003</v>
      </c>
      <c r="Q1608" s="37">
        <v>260.66000000000003</v>
      </c>
      <c r="R1608" s="37">
        <v>260.66000000000003</v>
      </c>
      <c r="S1608" s="37">
        <v>260.66000000000003</v>
      </c>
      <c r="T1608" s="37">
        <v>260.66000000000003</v>
      </c>
      <c r="U1608" s="37">
        <v>260.66000000000003</v>
      </c>
      <c r="V1608" s="37">
        <v>260.66000000000003</v>
      </c>
      <c r="W1608" s="37">
        <v>3128</v>
      </c>
      <c r="X1608" s="37"/>
      <c r="Y1608" s="57">
        <v>133.167</v>
      </c>
      <c r="Z1608" s="38">
        <f t="shared" si="95"/>
        <v>432375.13828800002</v>
      </c>
      <c r="AA1608" s="37"/>
      <c r="AB1608" s="32" t="s">
        <v>84</v>
      </c>
      <c r="AC1608" s="37" t="s">
        <v>142</v>
      </c>
      <c r="AD1608" s="36" t="s">
        <v>120</v>
      </c>
      <c r="AE1608" s="37"/>
      <c r="AF1608" s="35" t="s">
        <v>1535</v>
      </c>
      <c r="AG1608" s="35" t="s">
        <v>1517</v>
      </c>
      <c r="AH1608" s="58" t="s">
        <v>1522</v>
      </c>
      <c r="AI1608" s="36" t="s">
        <v>1536</v>
      </c>
    </row>
    <row r="1609" spans="1:35" s="43" customFormat="1" ht="42.75" customHeight="1" x14ac:dyDescent="0.25">
      <c r="A1609" s="41" t="s">
        <v>2036</v>
      </c>
      <c r="B1609" s="54" t="s">
        <v>175</v>
      </c>
      <c r="C1609" s="55" t="s">
        <v>176</v>
      </c>
      <c r="D1609" s="37"/>
      <c r="E1609" s="61" t="s">
        <v>2304</v>
      </c>
      <c r="F1609" s="37"/>
      <c r="G1609" s="56" t="s">
        <v>1617</v>
      </c>
      <c r="H1609" s="56" t="s">
        <v>1472</v>
      </c>
      <c r="I1609" s="36" t="s">
        <v>384</v>
      </c>
      <c r="J1609" s="37"/>
      <c r="K1609" s="37">
        <v>28.42</v>
      </c>
      <c r="L1609" s="37">
        <v>28.42</v>
      </c>
      <c r="M1609" s="37">
        <v>28.42</v>
      </c>
      <c r="N1609" s="37">
        <v>28.42</v>
      </c>
      <c r="O1609" s="37">
        <v>28.42</v>
      </c>
      <c r="P1609" s="37">
        <v>28.42</v>
      </c>
      <c r="Q1609" s="37">
        <v>28.42</v>
      </c>
      <c r="R1609" s="37">
        <v>28.42</v>
      </c>
      <c r="S1609" s="37">
        <v>28.42</v>
      </c>
      <c r="T1609" s="37">
        <v>28.42</v>
      </c>
      <c r="U1609" s="37">
        <v>28.42</v>
      </c>
      <c r="V1609" s="37">
        <v>28.42</v>
      </c>
      <c r="W1609" s="37">
        <v>341</v>
      </c>
      <c r="X1609" s="37"/>
      <c r="Y1609" s="57">
        <v>256</v>
      </c>
      <c r="Z1609" s="38">
        <f t="shared" si="95"/>
        <v>90613.248000000007</v>
      </c>
      <c r="AA1609" s="37"/>
      <c r="AB1609" s="32" t="s">
        <v>84</v>
      </c>
      <c r="AC1609" s="37" t="s">
        <v>142</v>
      </c>
      <c r="AD1609" s="36" t="s">
        <v>120</v>
      </c>
      <c r="AE1609" s="37"/>
      <c r="AF1609" s="35" t="s">
        <v>1535</v>
      </c>
      <c r="AG1609" s="35" t="s">
        <v>1517</v>
      </c>
      <c r="AH1609" s="58" t="s">
        <v>1522</v>
      </c>
      <c r="AI1609" s="36" t="s">
        <v>1536</v>
      </c>
    </row>
    <row r="1610" spans="1:35" s="43" customFormat="1" ht="42.75" customHeight="1" x14ac:dyDescent="0.25">
      <c r="A1610" s="41" t="s">
        <v>2036</v>
      </c>
      <c r="B1610" s="54" t="s">
        <v>175</v>
      </c>
      <c r="C1610" s="55" t="s">
        <v>176</v>
      </c>
      <c r="D1610" s="37"/>
      <c r="E1610" s="61" t="s">
        <v>2305</v>
      </c>
      <c r="F1610" s="37"/>
      <c r="G1610" s="56" t="s">
        <v>1617</v>
      </c>
      <c r="H1610" s="56" t="s">
        <v>1472</v>
      </c>
      <c r="I1610" s="36" t="s">
        <v>384</v>
      </c>
      <c r="J1610" s="37"/>
      <c r="K1610" s="37">
        <v>24.75</v>
      </c>
      <c r="L1610" s="37">
        <v>24.75</v>
      </c>
      <c r="M1610" s="37">
        <v>24.75</v>
      </c>
      <c r="N1610" s="37">
        <v>24.75</v>
      </c>
      <c r="O1610" s="37">
        <v>24.75</v>
      </c>
      <c r="P1610" s="37">
        <v>24.75</v>
      </c>
      <c r="Q1610" s="37">
        <v>24.75</v>
      </c>
      <c r="R1610" s="37">
        <v>24.75</v>
      </c>
      <c r="S1610" s="37">
        <v>24.75</v>
      </c>
      <c r="T1610" s="37">
        <v>24.75</v>
      </c>
      <c r="U1610" s="37">
        <v>24.75</v>
      </c>
      <c r="V1610" s="37">
        <v>24.75</v>
      </c>
      <c r="W1610" s="37">
        <v>297</v>
      </c>
      <c r="X1610" s="37"/>
      <c r="Y1610" s="57">
        <v>224.667</v>
      </c>
      <c r="Z1610" s="38">
        <f t="shared" si="95"/>
        <v>69261.690761999998</v>
      </c>
      <c r="AA1610" s="37"/>
      <c r="AB1610" s="32" t="s">
        <v>84</v>
      </c>
      <c r="AC1610" s="37" t="s">
        <v>142</v>
      </c>
      <c r="AD1610" s="36" t="s">
        <v>120</v>
      </c>
      <c r="AE1610" s="37"/>
      <c r="AF1610" s="35" t="s">
        <v>1535</v>
      </c>
      <c r="AG1610" s="35" t="s">
        <v>1519</v>
      </c>
      <c r="AH1610" s="58" t="s">
        <v>2306</v>
      </c>
      <c r="AI1610" s="36" t="s">
        <v>1536</v>
      </c>
    </row>
    <row r="1611" spans="1:35" s="43" customFormat="1" ht="42.75" customHeight="1" x14ac:dyDescent="0.25">
      <c r="A1611" s="41" t="s">
        <v>2036</v>
      </c>
      <c r="B1611" s="54" t="s">
        <v>175</v>
      </c>
      <c r="C1611" s="55" t="s">
        <v>176</v>
      </c>
      <c r="D1611" s="37"/>
      <c r="E1611" s="61" t="s">
        <v>2307</v>
      </c>
      <c r="F1611" s="37"/>
      <c r="G1611" s="56" t="s">
        <v>1617</v>
      </c>
      <c r="H1611" s="56" t="s">
        <v>1472</v>
      </c>
      <c r="I1611" s="36" t="s">
        <v>384</v>
      </c>
      <c r="J1611" s="37"/>
      <c r="K1611" s="37">
        <v>5.25</v>
      </c>
      <c r="L1611" s="37">
        <v>5.25</v>
      </c>
      <c r="M1611" s="37">
        <v>5.25</v>
      </c>
      <c r="N1611" s="37">
        <v>5.25</v>
      </c>
      <c r="O1611" s="37">
        <v>5.25</v>
      </c>
      <c r="P1611" s="37">
        <v>5.25</v>
      </c>
      <c r="Q1611" s="37">
        <v>5.25</v>
      </c>
      <c r="R1611" s="37">
        <v>5.25</v>
      </c>
      <c r="S1611" s="37">
        <v>5.25</v>
      </c>
      <c r="T1611" s="37">
        <v>5.25</v>
      </c>
      <c r="U1611" s="37">
        <v>5.25</v>
      </c>
      <c r="V1611" s="37">
        <v>5.25</v>
      </c>
      <c r="W1611" s="37">
        <v>63</v>
      </c>
      <c r="X1611" s="37"/>
      <c r="Y1611" s="57">
        <v>170.333</v>
      </c>
      <c r="Z1611" s="38">
        <f t="shared" si="95"/>
        <v>11138.756202</v>
      </c>
      <c r="AA1611" s="37"/>
      <c r="AB1611" s="32" t="s">
        <v>84</v>
      </c>
      <c r="AC1611" s="37" t="s">
        <v>142</v>
      </c>
      <c r="AD1611" s="36" t="s">
        <v>120</v>
      </c>
      <c r="AE1611" s="37"/>
      <c r="AF1611" s="35" t="s">
        <v>1535</v>
      </c>
      <c r="AG1611" s="35" t="s">
        <v>1519</v>
      </c>
      <c r="AH1611" s="58" t="s">
        <v>2306</v>
      </c>
      <c r="AI1611" s="36" t="s">
        <v>1536</v>
      </c>
    </row>
    <row r="1612" spans="1:35" s="43" customFormat="1" ht="42.75" customHeight="1" x14ac:dyDescent="0.25">
      <c r="A1612" s="41" t="s">
        <v>2036</v>
      </c>
      <c r="B1612" s="54" t="s">
        <v>175</v>
      </c>
      <c r="C1612" s="55" t="s">
        <v>176</v>
      </c>
      <c r="D1612" s="37"/>
      <c r="E1612" s="61" t="s">
        <v>2308</v>
      </c>
      <c r="F1612" s="37"/>
      <c r="G1612" s="56" t="s">
        <v>1617</v>
      </c>
      <c r="H1612" s="56" t="s">
        <v>1472</v>
      </c>
      <c r="I1612" s="36" t="s">
        <v>384</v>
      </c>
      <c r="J1612" s="37"/>
      <c r="K1612" s="37">
        <v>72.42</v>
      </c>
      <c r="L1612" s="37">
        <v>72.42</v>
      </c>
      <c r="M1612" s="37">
        <v>72.42</v>
      </c>
      <c r="N1612" s="37">
        <v>72.42</v>
      </c>
      <c r="O1612" s="37">
        <v>72.42</v>
      </c>
      <c r="P1612" s="37">
        <v>72.42</v>
      </c>
      <c r="Q1612" s="37">
        <v>72.42</v>
      </c>
      <c r="R1612" s="37">
        <v>72.42</v>
      </c>
      <c r="S1612" s="37">
        <v>72.42</v>
      </c>
      <c r="T1612" s="37">
        <v>72.42</v>
      </c>
      <c r="U1612" s="37">
        <v>72.42</v>
      </c>
      <c r="V1612" s="37">
        <v>72.42</v>
      </c>
      <c r="W1612" s="37">
        <v>869</v>
      </c>
      <c r="X1612" s="37"/>
      <c r="Y1612" s="57">
        <v>150.667</v>
      </c>
      <c r="Z1612" s="38">
        <f t="shared" si="95"/>
        <v>135904.94867400001</v>
      </c>
      <c r="AA1612" s="37"/>
      <c r="AB1612" s="32" t="s">
        <v>84</v>
      </c>
      <c r="AC1612" s="37" t="s">
        <v>142</v>
      </c>
      <c r="AD1612" s="36" t="s">
        <v>120</v>
      </c>
      <c r="AE1612" s="37"/>
      <c r="AF1612" s="35" t="s">
        <v>1535</v>
      </c>
      <c r="AG1612" s="35" t="s">
        <v>1519</v>
      </c>
      <c r="AH1612" s="58" t="s">
        <v>2306</v>
      </c>
      <c r="AI1612" s="36" t="s">
        <v>1536</v>
      </c>
    </row>
    <row r="1613" spans="1:35" s="43" customFormat="1" ht="42.75" customHeight="1" x14ac:dyDescent="0.25">
      <c r="A1613" s="41" t="s">
        <v>2036</v>
      </c>
      <c r="B1613" s="54" t="s">
        <v>175</v>
      </c>
      <c r="C1613" s="55" t="s">
        <v>176</v>
      </c>
      <c r="D1613" s="37"/>
      <c r="E1613" s="61" t="s">
        <v>2309</v>
      </c>
      <c r="F1613" s="37"/>
      <c r="G1613" s="56" t="s">
        <v>1617</v>
      </c>
      <c r="H1613" s="56" t="s">
        <v>1472</v>
      </c>
      <c r="I1613" s="36" t="s">
        <v>384</v>
      </c>
      <c r="J1613" s="37"/>
      <c r="K1613" s="37">
        <v>2.16</v>
      </c>
      <c r="L1613" s="37">
        <v>2.16</v>
      </c>
      <c r="M1613" s="37">
        <v>2.16</v>
      </c>
      <c r="N1613" s="37">
        <v>2.16</v>
      </c>
      <c r="O1613" s="37">
        <v>2.16</v>
      </c>
      <c r="P1613" s="37">
        <v>2.16</v>
      </c>
      <c r="Q1613" s="37">
        <v>2.16</v>
      </c>
      <c r="R1613" s="37">
        <v>2.16</v>
      </c>
      <c r="S1613" s="37">
        <v>2.16</v>
      </c>
      <c r="T1613" s="37">
        <v>2.16</v>
      </c>
      <c r="U1613" s="37">
        <v>2.16</v>
      </c>
      <c r="V1613" s="37">
        <v>2.16</v>
      </c>
      <c r="W1613" s="37">
        <v>26</v>
      </c>
      <c r="X1613" s="37"/>
      <c r="Y1613" s="57">
        <v>153</v>
      </c>
      <c r="Z1613" s="38">
        <f t="shared" si="95"/>
        <v>4129.1639999999998</v>
      </c>
      <c r="AA1613" s="37"/>
      <c r="AB1613" s="32" t="s">
        <v>84</v>
      </c>
      <c r="AC1613" s="37" t="s">
        <v>142</v>
      </c>
      <c r="AD1613" s="36" t="s">
        <v>120</v>
      </c>
      <c r="AE1613" s="37"/>
      <c r="AF1613" s="35" t="s">
        <v>1535</v>
      </c>
      <c r="AG1613" s="35" t="s">
        <v>1519</v>
      </c>
      <c r="AH1613" s="58" t="s">
        <v>2306</v>
      </c>
      <c r="AI1613" s="36" t="s">
        <v>1536</v>
      </c>
    </row>
    <row r="1614" spans="1:35" s="43" customFormat="1" ht="42.75" customHeight="1" x14ac:dyDescent="0.25">
      <c r="A1614" s="41" t="s">
        <v>2036</v>
      </c>
      <c r="B1614" s="54" t="s">
        <v>175</v>
      </c>
      <c r="C1614" s="55" t="s">
        <v>176</v>
      </c>
      <c r="D1614" s="37"/>
      <c r="E1614" s="61" t="s">
        <v>2310</v>
      </c>
      <c r="F1614" s="37"/>
      <c r="G1614" s="56" t="s">
        <v>1617</v>
      </c>
      <c r="H1614" s="56" t="s">
        <v>1472</v>
      </c>
      <c r="I1614" s="36" t="s">
        <v>384</v>
      </c>
      <c r="J1614" s="37"/>
      <c r="K1614" s="37">
        <v>7.25</v>
      </c>
      <c r="L1614" s="37">
        <v>7.25</v>
      </c>
      <c r="M1614" s="37">
        <v>7.25</v>
      </c>
      <c r="N1614" s="37">
        <v>7.25</v>
      </c>
      <c r="O1614" s="37">
        <v>7.25</v>
      </c>
      <c r="P1614" s="37">
        <v>7.25</v>
      </c>
      <c r="Q1614" s="37">
        <v>7.25</v>
      </c>
      <c r="R1614" s="37">
        <v>7.25</v>
      </c>
      <c r="S1614" s="37">
        <v>7.25</v>
      </c>
      <c r="T1614" s="37">
        <v>7.25</v>
      </c>
      <c r="U1614" s="37">
        <v>7.25</v>
      </c>
      <c r="V1614" s="37">
        <v>7.25</v>
      </c>
      <c r="W1614" s="37">
        <v>87</v>
      </c>
      <c r="X1614" s="37"/>
      <c r="Y1614" s="57">
        <v>0</v>
      </c>
      <c r="Z1614" s="38">
        <f t="shared" si="95"/>
        <v>0</v>
      </c>
      <c r="AA1614" s="37"/>
      <c r="AB1614" s="32" t="s">
        <v>84</v>
      </c>
      <c r="AC1614" s="37" t="s">
        <v>142</v>
      </c>
      <c r="AD1614" s="36" t="s">
        <v>120</v>
      </c>
      <c r="AE1614" s="37"/>
      <c r="AF1614" s="35" t="s">
        <v>1535</v>
      </c>
      <c r="AG1614" s="35" t="s">
        <v>1519</v>
      </c>
      <c r="AH1614" s="58" t="s">
        <v>2306</v>
      </c>
      <c r="AI1614" s="36" t="s">
        <v>1536</v>
      </c>
    </row>
    <row r="1615" spans="1:35" s="43" customFormat="1" ht="42.75" customHeight="1" x14ac:dyDescent="0.25">
      <c r="A1615" s="41" t="s">
        <v>2036</v>
      </c>
      <c r="B1615" s="54" t="s">
        <v>175</v>
      </c>
      <c r="C1615" s="55" t="s">
        <v>176</v>
      </c>
      <c r="D1615" s="37"/>
      <c r="E1615" s="61" t="s">
        <v>2311</v>
      </c>
      <c r="F1615" s="37"/>
      <c r="G1615" s="56" t="s">
        <v>1617</v>
      </c>
      <c r="H1615" s="56" t="s">
        <v>1472</v>
      </c>
      <c r="I1615" s="36" t="s">
        <v>384</v>
      </c>
      <c r="J1615" s="37"/>
      <c r="K1615" s="37">
        <v>1</v>
      </c>
      <c r="L1615" s="37"/>
      <c r="M1615" s="37"/>
      <c r="N1615" s="37"/>
      <c r="O1615" s="37"/>
      <c r="P1615" s="37"/>
      <c r="Q1615" s="37"/>
      <c r="R1615" s="37"/>
      <c r="S1615" s="37"/>
      <c r="T1615" s="37"/>
      <c r="U1615" s="37"/>
      <c r="V1615" s="37"/>
      <c r="W1615" s="37">
        <v>1</v>
      </c>
      <c r="X1615" s="37"/>
      <c r="Y1615" s="57">
        <v>3324.57</v>
      </c>
      <c r="Z1615" s="38">
        <f t="shared" si="95"/>
        <v>3450.9036600000004</v>
      </c>
      <c r="AA1615" s="37"/>
      <c r="AB1615" s="32" t="s">
        <v>84</v>
      </c>
      <c r="AC1615" s="37" t="s">
        <v>142</v>
      </c>
      <c r="AD1615" s="36" t="s">
        <v>120</v>
      </c>
      <c r="AE1615" s="37"/>
      <c r="AF1615" s="35" t="s">
        <v>1535</v>
      </c>
      <c r="AG1615" s="35" t="s">
        <v>1519</v>
      </c>
      <c r="AH1615" s="58" t="s">
        <v>2306</v>
      </c>
      <c r="AI1615" s="36" t="s">
        <v>1536</v>
      </c>
    </row>
    <row r="1616" spans="1:35" s="43" customFormat="1" ht="42.75" customHeight="1" x14ac:dyDescent="0.25">
      <c r="A1616" s="41" t="s">
        <v>2036</v>
      </c>
      <c r="B1616" s="54" t="s">
        <v>175</v>
      </c>
      <c r="C1616" s="55" t="s">
        <v>176</v>
      </c>
      <c r="D1616" s="37"/>
      <c r="E1616" s="61" t="s">
        <v>2312</v>
      </c>
      <c r="F1616" s="37"/>
      <c r="G1616" s="56" t="s">
        <v>1617</v>
      </c>
      <c r="H1616" s="56" t="s">
        <v>1472</v>
      </c>
      <c r="I1616" s="36" t="s">
        <v>384</v>
      </c>
      <c r="J1616" s="37"/>
      <c r="K1616" s="37">
        <v>6.4</v>
      </c>
      <c r="L1616" s="37">
        <v>6.4</v>
      </c>
      <c r="M1616" s="37">
        <v>6.4</v>
      </c>
      <c r="N1616" s="37">
        <v>6.4</v>
      </c>
      <c r="O1616" s="37">
        <v>6.4</v>
      </c>
      <c r="P1616" s="37">
        <v>6.4</v>
      </c>
      <c r="Q1616" s="37">
        <v>6.4</v>
      </c>
      <c r="R1616" s="37">
        <v>6.4</v>
      </c>
      <c r="S1616" s="37">
        <v>6.4</v>
      </c>
      <c r="T1616" s="37">
        <v>6.4</v>
      </c>
      <c r="U1616" s="37">
        <v>6.4</v>
      </c>
      <c r="V1616" s="37">
        <v>6.4</v>
      </c>
      <c r="W1616" s="37">
        <v>77</v>
      </c>
      <c r="X1616" s="37"/>
      <c r="Y1616" s="57">
        <v>430.16699999999997</v>
      </c>
      <c r="Z1616" s="38">
        <f t="shared" si="95"/>
        <v>34381.527642000001</v>
      </c>
      <c r="AA1616" s="37"/>
      <c r="AB1616" s="32" t="s">
        <v>84</v>
      </c>
      <c r="AC1616" s="37" t="s">
        <v>142</v>
      </c>
      <c r="AD1616" s="36" t="s">
        <v>120</v>
      </c>
      <c r="AE1616" s="37"/>
      <c r="AF1616" s="35" t="s">
        <v>1535</v>
      </c>
      <c r="AG1616" s="35" t="s">
        <v>1521</v>
      </c>
      <c r="AH1616" s="58" t="s">
        <v>1524</v>
      </c>
      <c r="AI1616" s="36" t="s">
        <v>1536</v>
      </c>
    </row>
    <row r="1617" spans="1:35" s="43" customFormat="1" ht="42.75" customHeight="1" x14ac:dyDescent="0.25">
      <c r="A1617" s="41" t="s">
        <v>2036</v>
      </c>
      <c r="B1617" s="54" t="s">
        <v>175</v>
      </c>
      <c r="C1617" s="55" t="s">
        <v>176</v>
      </c>
      <c r="D1617" s="37"/>
      <c r="E1617" s="61" t="s">
        <v>2313</v>
      </c>
      <c r="F1617" s="37"/>
      <c r="G1617" s="56" t="s">
        <v>1617</v>
      </c>
      <c r="H1617" s="56" t="s">
        <v>1472</v>
      </c>
      <c r="I1617" s="36" t="s">
        <v>384</v>
      </c>
      <c r="J1617" s="37"/>
      <c r="K1617" s="37">
        <v>9</v>
      </c>
      <c r="L1617" s="37">
        <v>9</v>
      </c>
      <c r="M1617" s="37">
        <v>9</v>
      </c>
      <c r="N1617" s="37">
        <v>9</v>
      </c>
      <c r="O1617" s="37">
        <v>9</v>
      </c>
      <c r="P1617" s="37">
        <v>9</v>
      </c>
      <c r="Q1617" s="37">
        <v>9</v>
      </c>
      <c r="R1617" s="37">
        <v>9</v>
      </c>
      <c r="S1617" s="37">
        <v>9</v>
      </c>
      <c r="T1617" s="37">
        <v>9</v>
      </c>
      <c r="U1617" s="37">
        <v>9</v>
      </c>
      <c r="V1617" s="37">
        <v>9</v>
      </c>
      <c r="W1617" s="37">
        <v>108</v>
      </c>
      <c r="X1617" s="37"/>
      <c r="Y1617" s="57">
        <v>386.66699999999997</v>
      </c>
      <c r="Z1617" s="38">
        <f t="shared" si="95"/>
        <v>43346.917368000002</v>
      </c>
      <c r="AA1617" s="37"/>
      <c r="AB1617" s="32" t="s">
        <v>84</v>
      </c>
      <c r="AC1617" s="37" t="s">
        <v>142</v>
      </c>
      <c r="AD1617" s="36" t="s">
        <v>120</v>
      </c>
      <c r="AE1617" s="37"/>
      <c r="AF1617" s="35" t="s">
        <v>1535</v>
      </c>
      <c r="AG1617" s="35" t="s">
        <v>1521</v>
      </c>
      <c r="AH1617" s="58" t="s">
        <v>1524</v>
      </c>
      <c r="AI1617" s="36" t="s">
        <v>1536</v>
      </c>
    </row>
    <row r="1618" spans="1:35" s="43" customFormat="1" ht="42.75" customHeight="1" x14ac:dyDescent="0.25">
      <c r="A1618" s="41" t="s">
        <v>2036</v>
      </c>
      <c r="B1618" s="54" t="s">
        <v>175</v>
      </c>
      <c r="C1618" s="55" t="s">
        <v>176</v>
      </c>
      <c r="D1618" s="37"/>
      <c r="E1618" s="61" t="s">
        <v>2314</v>
      </c>
      <c r="F1618" s="37"/>
      <c r="G1618" s="56" t="s">
        <v>1617</v>
      </c>
      <c r="H1618" s="56" t="s">
        <v>1472</v>
      </c>
      <c r="I1618" s="36" t="s">
        <v>384</v>
      </c>
      <c r="J1618" s="37"/>
      <c r="K1618" s="37">
        <v>4.8</v>
      </c>
      <c r="L1618" s="37">
        <v>4.8</v>
      </c>
      <c r="M1618" s="37">
        <v>4.8</v>
      </c>
      <c r="N1618" s="37">
        <v>4.8</v>
      </c>
      <c r="O1618" s="37">
        <v>4.8</v>
      </c>
      <c r="P1618" s="37">
        <v>4.8</v>
      </c>
      <c r="Q1618" s="37">
        <v>4.8</v>
      </c>
      <c r="R1618" s="37">
        <v>4.8</v>
      </c>
      <c r="S1618" s="37">
        <v>4.8</v>
      </c>
      <c r="T1618" s="37">
        <v>4.8</v>
      </c>
      <c r="U1618" s="37">
        <v>4.8</v>
      </c>
      <c r="V1618" s="37">
        <v>4.8</v>
      </c>
      <c r="W1618" s="37">
        <v>58</v>
      </c>
      <c r="X1618" s="37"/>
      <c r="Y1618" s="57">
        <v>61</v>
      </c>
      <c r="Z1618" s="38">
        <f t="shared" si="95"/>
        <v>3672.444</v>
      </c>
      <c r="AA1618" s="37"/>
      <c r="AB1618" s="32" t="s">
        <v>84</v>
      </c>
      <c r="AC1618" s="37" t="s">
        <v>142</v>
      </c>
      <c r="AD1618" s="36" t="s">
        <v>120</v>
      </c>
      <c r="AE1618" s="37"/>
      <c r="AF1618" s="35" t="s">
        <v>1535</v>
      </c>
      <c r="AG1618" s="35" t="s">
        <v>1521</v>
      </c>
      <c r="AH1618" s="58" t="s">
        <v>1524</v>
      </c>
      <c r="AI1618" s="36" t="s">
        <v>1536</v>
      </c>
    </row>
    <row r="1619" spans="1:35" s="43" customFormat="1" ht="42.75" customHeight="1" x14ac:dyDescent="0.25">
      <c r="A1619" s="41" t="s">
        <v>2036</v>
      </c>
      <c r="B1619" s="54" t="s">
        <v>175</v>
      </c>
      <c r="C1619" s="55" t="s">
        <v>176</v>
      </c>
      <c r="D1619" s="37"/>
      <c r="E1619" s="61" t="s">
        <v>2315</v>
      </c>
      <c r="F1619" s="37"/>
      <c r="G1619" s="56" t="s">
        <v>1617</v>
      </c>
      <c r="H1619" s="56" t="s">
        <v>1472</v>
      </c>
      <c r="I1619" s="36" t="s">
        <v>384</v>
      </c>
      <c r="J1619" s="37"/>
      <c r="K1619" s="37">
        <f>W1619/12</f>
        <v>206.66666666666666</v>
      </c>
      <c r="L1619" s="37">
        <v>206.66669999999999</v>
      </c>
      <c r="M1619" s="37">
        <v>206.66669999999999</v>
      </c>
      <c r="N1619" s="37">
        <v>206.66669999999999</v>
      </c>
      <c r="O1619" s="37">
        <v>206.66669999999999</v>
      </c>
      <c r="P1619" s="37">
        <v>206.66669999999999</v>
      </c>
      <c r="Q1619" s="37">
        <v>206.66669999999999</v>
      </c>
      <c r="R1619" s="37">
        <v>206.66669999999999</v>
      </c>
      <c r="S1619" s="37">
        <v>206.66669999999999</v>
      </c>
      <c r="T1619" s="37">
        <v>206.66669999999999</v>
      </c>
      <c r="U1619" s="37">
        <v>206.66669999999999</v>
      </c>
      <c r="V1619" s="37">
        <v>206.66669999999999</v>
      </c>
      <c r="W1619" s="37">
        <v>2480</v>
      </c>
      <c r="X1619" s="37"/>
      <c r="Y1619" s="57">
        <v>26</v>
      </c>
      <c r="Z1619" s="38">
        <f t="shared" si="95"/>
        <v>66930.240000000005</v>
      </c>
      <c r="AA1619" s="37"/>
      <c r="AB1619" s="32" t="s">
        <v>84</v>
      </c>
      <c r="AC1619" s="37" t="s">
        <v>142</v>
      </c>
      <c r="AD1619" s="36" t="s">
        <v>120</v>
      </c>
      <c r="AE1619" s="37"/>
      <c r="AF1619" s="35" t="s">
        <v>1535</v>
      </c>
      <c r="AG1619" s="35" t="s">
        <v>1521</v>
      </c>
      <c r="AH1619" s="58" t="s">
        <v>1524</v>
      </c>
      <c r="AI1619" s="36" t="s">
        <v>1536</v>
      </c>
    </row>
    <row r="1620" spans="1:35" s="43" customFormat="1" ht="42.75" customHeight="1" x14ac:dyDescent="0.25">
      <c r="A1620" s="41" t="s">
        <v>2036</v>
      </c>
      <c r="B1620" s="54" t="s">
        <v>175</v>
      </c>
      <c r="C1620" s="55" t="s">
        <v>176</v>
      </c>
      <c r="D1620" s="37"/>
      <c r="E1620" s="61" t="s">
        <v>607</v>
      </c>
      <c r="F1620" s="37"/>
      <c r="G1620" s="56" t="s">
        <v>1617</v>
      </c>
      <c r="H1620" s="56" t="s">
        <v>1472</v>
      </c>
      <c r="I1620" s="36" t="s">
        <v>384</v>
      </c>
      <c r="J1620" s="37"/>
      <c r="K1620" s="37">
        <v>5</v>
      </c>
      <c r="L1620" s="37"/>
      <c r="M1620" s="37"/>
      <c r="N1620" s="37"/>
      <c r="O1620" s="37"/>
      <c r="P1620" s="37"/>
      <c r="Q1620" s="37"/>
      <c r="R1620" s="37"/>
      <c r="S1620" s="37"/>
      <c r="T1620" s="37"/>
      <c r="U1620" s="37"/>
      <c r="V1620" s="37"/>
      <c r="W1620" s="37">
        <v>5</v>
      </c>
      <c r="X1620" s="37"/>
      <c r="Y1620" s="57">
        <v>100.167</v>
      </c>
      <c r="Z1620" s="38">
        <f t="shared" si="95"/>
        <v>519.86673000000008</v>
      </c>
      <c r="AA1620" s="37"/>
      <c r="AB1620" s="32" t="s">
        <v>84</v>
      </c>
      <c r="AC1620" s="37" t="s">
        <v>142</v>
      </c>
      <c r="AD1620" s="36" t="s">
        <v>120</v>
      </c>
      <c r="AE1620" s="37"/>
      <c r="AF1620" s="35" t="s">
        <v>1535</v>
      </c>
      <c r="AG1620" s="35" t="s">
        <v>1521</v>
      </c>
      <c r="AH1620" s="58" t="s">
        <v>1524</v>
      </c>
      <c r="AI1620" s="36" t="s">
        <v>1536</v>
      </c>
    </row>
    <row r="1621" spans="1:35" s="43" customFormat="1" ht="42.75" customHeight="1" x14ac:dyDescent="0.25">
      <c r="A1621" s="41" t="s">
        <v>2036</v>
      </c>
      <c r="B1621" s="54" t="s">
        <v>175</v>
      </c>
      <c r="C1621" s="55" t="s">
        <v>176</v>
      </c>
      <c r="D1621" s="37"/>
      <c r="E1621" s="61" t="s">
        <v>2316</v>
      </c>
      <c r="F1621" s="37"/>
      <c r="G1621" s="56" t="s">
        <v>1617</v>
      </c>
      <c r="H1621" s="56" t="s">
        <v>1472</v>
      </c>
      <c r="I1621" s="36" t="s">
        <v>384</v>
      </c>
      <c r="J1621" s="37"/>
      <c r="K1621" s="37">
        <v>832.22</v>
      </c>
      <c r="L1621" s="37">
        <v>832.22</v>
      </c>
      <c r="M1621" s="37">
        <v>832.22</v>
      </c>
      <c r="N1621" s="37">
        <v>832.22</v>
      </c>
      <c r="O1621" s="37">
        <v>832.22</v>
      </c>
      <c r="P1621" s="37">
        <v>832.22</v>
      </c>
      <c r="Q1621" s="37">
        <v>832.22</v>
      </c>
      <c r="R1621" s="37">
        <v>832.22</v>
      </c>
      <c r="S1621" s="37">
        <v>832.22</v>
      </c>
      <c r="T1621" s="37">
        <v>832.22</v>
      </c>
      <c r="U1621" s="37">
        <v>832.22</v>
      </c>
      <c r="V1621" s="37">
        <v>832.22</v>
      </c>
      <c r="W1621" s="37">
        <v>9986.65</v>
      </c>
      <c r="X1621" s="37"/>
      <c r="Y1621" s="57">
        <v>19.833300000000001</v>
      </c>
      <c r="Z1621" s="38">
        <f t="shared" si="95"/>
        <v>205594.81801191001</v>
      </c>
      <c r="AA1621" s="37"/>
      <c r="AB1621" s="32" t="s">
        <v>84</v>
      </c>
      <c r="AC1621" s="37" t="s">
        <v>142</v>
      </c>
      <c r="AD1621" s="36" t="s">
        <v>120</v>
      </c>
      <c r="AE1621" s="37"/>
      <c r="AF1621" s="35" t="s">
        <v>1535</v>
      </c>
      <c r="AG1621" s="35" t="s">
        <v>1521</v>
      </c>
      <c r="AH1621" s="58" t="s">
        <v>1524</v>
      </c>
      <c r="AI1621" s="36" t="s">
        <v>1536</v>
      </c>
    </row>
    <row r="1622" spans="1:35" s="43" customFormat="1" ht="42.75" customHeight="1" x14ac:dyDescent="0.25">
      <c r="A1622" s="41" t="s">
        <v>2036</v>
      </c>
      <c r="B1622" s="54" t="s">
        <v>175</v>
      </c>
      <c r="C1622" s="55" t="s">
        <v>176</v>
      </c>
      <c r="D1622" s="37"/>
      <c r="E1622" s="61" t="s">
        <v>2317</v>
      </c>
      <c r="F1622" s="37"/>
      <c r="G1622" s="56" t="s">
        <v>1617</v>
      </c>
      <c r="H1622" s="56" t="s">
        <v>1472</v>
      </c>
      <c r="I1622" s="36" t="s">
        <v>384</v>
      </c>
      <c r="J1622" s="37"/>
      <c r="K1622" s="37">
        <v>133.58000000000001</v>
      </c>
      <c r="L1622" s="37">
        <v>133.58000000000001</v>
      </c>
      <c r="M1622" s="37">
        <v>133.58000000000001</v>
      </c>
      <c r="N1622" s="37">
        <v>133.58000000000001</v>
      </c>
      <c r="O1622" s="37">
        <v>133.58000000000001</v>
      </c>
      <c r="P1622" s="37">
        <v>133.58000000000001</v>
      </c>
      <c r="Q1622" s="37">
        <v>133.58000000000001</v>
      </c>
      <c r="R1622" s="37">
        <v>133.58000000000001</v>
      </c>
      <c r="S1622" s="37">
        <v>133.58000000000001</v>
      </c>
      <c r="T1622" s="37">
        <v>133.58000000000001</v>
      </c>
      <c r="U1622" s="37">
        <v>133.58000000000001</v>
      </c>
      <c r="V1622" s="37">
        <v>133.58000000000001</v>
      </c>
      <c r="W1622" s="37">
        <v>1603</v>
      </c>
      <c r="X1622" s="37"/>
      <c r="Y1622" s="57">
        <v>46.5</v>
      </c>
      <c r="Z1622" s="38">
        <f t="shared" si="95"/>
        <v>77372.001000000004</v>
      </c>
      <c r="AA1622" s="37"/>
      <c r="AB1622" s="32" t="s">
        <v>84</v>
      </c>
      <c r="AC1622" s="37" t="s">
        <v>142</v>
      </c>
      <c r="AD1622" s="36" t="s">
        <v>120</v>
      </c>
      <c r="AE1622" s="37"/>
      <c r="AF1622" s="35" t="s">
        <v>1535</v>
      </c>
      <c r="AG1622" s="35" t="s">
        <v>1521</v>
      </c>
      <c r="AH1622" s="58" t="s">
        <v>1524</v>
      </c>
      <c r="AI1622" s="36" t="s">
        <v>1536</v>
      </c>
    </row>
    <row r="1623" spans="1:35" s="43" customFormat="1" ht="42.75" customHeight="1" x14ac:dyDescent="0.25">
      <c r="A1623" s="41" t="s">
        <v>2036</v>
      </c>
      <c r="B1623" s="54" t="s">
        <v>175</v>
      </c>
      <c r="C1623" s="55" t="s">
        <v>176</v>
      </c>
      <c r="D1623" s="37"/>
      <c r="E1623" s="61" t="s">
        <v>2318</v>
      </c>
      <c r="F1623" s="37"/>
      <c r="G1623" s="56" t="s">
        <v>1617</v>
      </c>
      <c r="H1623" s="56" t="s">
        <v>1472</v>
      </c>
      <c r="I1623" s="36" t="s">
        <v>384</v>
      </c>
      <c r="J1623" s="37"/>
      <c r="K1623" s="37">
        <v>161.25</v>
      </c>
      <c r="L1623" s="37">
        <v>161.25</v>
      </c>
      <c r="M1623" s="37">
        <v>161.25</v>
      </c>
      <c r="N1623" s="37">
        <v>161.25</v>
      </c>
      <c r="O1623" s="37">
        <v>161.25</v>
      </c>
      <c r="P1623" s="37">
        <v>161.25</v>
      </c>
      <c r="Q1623" s="37">
        <v>161.25</v>
      </c>
      <c r="R1623" s="37">
        <v>161.25</v>
      </c>
      <c r="S1623" s="37">
        <v>161.25</v>
      </c>
      <c r="T1623" s="37">
        <v>161.25</v>
      </c>
      <c r="U1623" s="37">
        <v>161.25</v>
      </c>
      <c r="V1623" s="37">
        <v>161.25</v>
      </c>
      <c r="W1623" s="37">
        <v>1935</v>
      </c>
      <c r="X1623" s="37"/>
      <c r="Y1623" s="57">
        <v>27.16</v>
      </c>
      <c r="Z1623" s="38">
        <f t="shared" si="95"/>
        <v>54551.674800000001</v>
      </c>
      <c r="AA1623" s="37"/>
      <c r="AB1623" s="32" t="s">
        <v>84</v>
      </c>
      <c r="AC1623" s="37" t="s">
        <v>142</v>
      </c>
      <c r="AD1623" s="36" t="s">
        <v>120</v>
      </c>
      <c r="AE1623" s="37"/>
      <c r="AF1623" s="35" t="s">
        <v>1535</v>
      </c>
      <c r="AG1623" s="35" t="s">
        <v>1521</v>
      </c>
      <c r="AH1623" s="58" t="s">
        <v>1524</v>
      </c>
      <c r="AI1623" s="36" t="s">
        <v>1536</v>
      </c>
    </row>
    <row r="1624" spans="1:35" s="43" customFormat="1" ht="42.75" customHeight="1" x14ac:dyDescent="0.25">
      <c r="A1624" s="41" t="s">
        <v>2036</v>
      </c>
      <c r="B1624" s="54" t="s">
        <v>175</v>
      </c>
      <c r="C1624" s="55" t="s">
        <v>176</v>
      </c>
      <c r="D1624" s="37"/>
      <c r="E1624" s="61" t="s">
        <v>2319</v>
      </c>
      <c r="F1624" s="37"/>
      <c r="G1624" s="56" t="s">
        <v>1617</v>
      </c>
      <c r="H1624" s="56" t="s">
        <v>1472</v>
      </c>
      <c r="I1624" s="36" t="s">
        <v>384</v>
      </c>
      <c r="J1624" s="37"/>
      <c r="K1624" s="37">
        <v>75.59</v>
      </c>
      <c r="L1624" s="37">
        <v>75.59</v>
      </c>
      <c r="M1624" s="37">
        <v>75.59</v>
      </c>
      <c r="N1624" s="37">
        <v>75.59</v>
      </c>
      <c r="O1624" s="37">
        <v>75.59</v>
      </c>
      <c r="P1624" s="37">
        <v>75.59</v>
      </c>
      <c r="Q1624" s="37">
        <v>75.59</v>
      </c>
      <c r="R1624" s="37">
        <v>75.59</v>
      </c>
      <c r="S1624" s="37">
        <v>75.59</v>
      </c>
      <c r="T1624" s="37">
        <v>75.59</v>
      </c>
      <c r="U1624" s="37">
        <v>75.59</v>
      </c>
      <c r="V1624" s="37">
        <v>75.59</v>
      </c>
      <c r="W1624" s="37">
        <v>907.16899999999998</v>
      </c>
      <c r="X1624" s="37"/>
      <c r="Y1624" s="57">
        <v>139.267</v>
      </c>
      <c r="Z1624" s="38">
        <f t="shared" si="95"/>
        <v>131139.575917674</v>
      </c>
      <c r="AA1624" s="37"/>
      <c r="AB1624" s="32" t="s">
        <v>84</v>
      </c>
      <c r="AC1624" s="37" t="s">
        <v>142</v>
      </c>
      <c r="AD1624" s="36" t="s">
        <v>120</v>
      </c>
      <c r="AE1624" s="37"/>
      <c r="AF1624" s="35" t="s">
        <v>1535</v>
      </c>
      <c r="AG1624" s="35" t="s">
        <v>1521</v>
      </c>
      <c r="AH1624" s="58" t="s">
        <v>1524</v>
      </c>
      <c r="AI1624" s="36" t="s">
        <v>1536</v>
      </c>
    </row>
    <row r="1625" spans="1:35" s="43" customFormat="1" ht="42.75" customHeight="1" x14ac:dyDescent="0.25">
      <c r="A1625" s="41" t="s">
        <v>2036</v>
      </c>
      <c r="B1625" s="54" t="s">
        <v>175</v>
      </c>
      <c r="C1625" s="55" t="s">
        <v>176</v>
      </c>
      <c r="D1625" s="37"/>
      <c r="E1625" s="61" t="s">
        <v>2320</v>
      </c>
      <c r="F1625" s="37"/>
      <c r="G1625" s="56" t="s">
        <v>1617</v>
      </c>
      <c r="H1625" s="56" t="s">
        <v>1472</v>
      </c>
      <c r="I1625" s="36" t="s">
        <v>384</v>
      </c>
      <c r="J1625" s="37"/>
      <c r="K1625" s="37">
        <v>5</v>
      </c>
      <c r="L1625" s="37"/>
      <c r="M1625" s="37"/>
      <c r="N1625" s="37"/>
      <c r="O1625" s="37"/>
      <c r="P1625" s="37"/>
      <c r="Q1625" s="37"/>
      <c r="R1625" s="37"/>
      <c r="S1625" s="37"/>
      <c r="T1625" s="37"/>
      <c r="U1625" s="37"/>
      <c r="V1625" s="37"/>
      <c r="W1625" s="37">
        <v>5</v>
      </c>
      <c r="X1625" s="37"/>
      <c r="Y1625" s="57">
        <v>60.16</v>
      </c>
      <c r="Z1625" s="38">
        <f t="shared" si="95"/>
        <v>312.23039999999997</v>
      </c>
      <c r="AA1625" s="37"/>
      <c r="AB1625" s="32" t="s">
        <v>84</v>
      </c>
      <c r="AC1625" s="37" t="s">
        <v>142</v>
      </c>
      <c r="AD1625" s="36" t="s">
        <v>120</v>
      </c>
      <c r="AE1625" s="37"/>
      <c r="AF1625" s="35" t="s">
        <v>1535</v>
      </c>
      <c r="AG1625" s="35" t="s">
        <v>1521</v>
      </c>
      <c r="AH1625" s="58" t="s">
        <v>1524</v>
      </c>
      <c r="AI1625" s="36" t="s">
        <v>1536</v>
      </c>
    </row>
    <row r="1626" spans="1:35" s="43" customFormat="1" ht="42.75" customHeight="1" x14ac:dyDescent="0.25">
      <c r="A1626" s="41" t="s">
        <v>2036</v>
      </c>
      <c r="B1626" s="54" t="s">
        <v>175</v>
      </c>
      <c r="C1626" s="55" t="s">
        <v>176</v>
      </c>
      <c r="D1626" s="37"/>
      <c r="E1626" s="61" t="s">
        <v>2321</v>
      </c>
      <c r="F1626" s="37"/>
      <c r="G1626" s="56" t="s">
        <v>1617</v>
      </c>
      <c r="H1626" s="56" t="s">
        <v>1472</v>
      </c>
      <c r="I1626" s="36" t="s">
        <v>384</v>
      </c>
      <c r="J1626" s="37"/>
      <c r="K1626" s="37">
        <v>77.900000000000006</v>
      </c>
      <c r="L1626" s="37">
        <v>77.900000000000006</v>
      </c>
      <c r="M1626" s="37">
        <v>77.900000000000006</v>
      </c>
      <c r="N1626" s="37">
        <v>77.900000000000006</v>
      </c>
      <c r="O1626" s="37">
        <v>77.900000000000006</v>
      </c>
      <c r="P1626" s="37">
        <v>77.900000000000006</v>
      </c>
      <c r="Q1626" s="37">
        <v>77.900000000000006</v>
      </c>
      <c r="R1626" s="37">
        <v>77.900000000000006</v>
      </c>
      <c r="S1626" s="37">
        <v>77.900000000000006</v>
      </c>
      <c r="T1626" s="37">
        <v>77.900000000000006</v>
      </c>
      <c r="U1626" s="37">
        <v>77.900000000000006</v>
      </c>
      <c r="V1626" s="37">
        <v>77.900000000000006</v>
      </c>
      <c r="W1626" s="37">
        <v>935</v>
      </c>
      <c r="X1626" s="37"/>
      <c r="Y1626" s="57">
        <v>27.1</v>
      </c>
      <c r="Z1626" s="38">
        <f t="shared" ref="Z1626:Z1643" si="96">(Y1626*W1626)*1.038</f>
        <v>26301.363000000001</v>
      </c>
      <c r="AA1626" s="37"/>
      <c r="AB1626" s="32" t="s">
        <v>84</v>
      </c>
      <c r="AC1626" s="37" t="s">
        <v>142</v>
      </c>
      <c r="AD1626" s="36" t="s">
        <v>120</v>
      </c>
      <c r="AE1626" s="37"/>
      <c r="AF1626" s="35" t="s">
        <v>1535</v>
      </c>
      <c r="AG1626" s="35" t="s">
        <v>1521</v>
      </c>
      <c r="AH1626" s="58" t="s">
        <v>1524</v>
      </c>
      <c r="AI1626" s="36" t="s">
        <v>1536</v>
      </c>
    </row>
    <row r="1627" spans="1:35" s="43" customFormat="1" ht="42.75" customHeight="1" x14ac:dyDescent="0.25">
      <c r="A1627" s="41" t="s">
        <v>2036</v>
      </c>
      <c r="B1627" s="54" t="s">
        <v>175</v>
      </c>
      <c r="C1627" s="55" t="s">
        <v>176</v>
      </c>
      <c r="D1627" s="37"/>
      <c r="E1627" s="61" t="s">
        <v>2322</v>
      </c>
      <c r="F1627" s="37"/>
      <c r="G1627" s="56" t="s">
        <v>1617</v>
      </c>
      <c r="H1627" s="56" t="s">
        <v>1472</v>
      </c>
      <c r="I1627" s="36" t="s">
        <v>384</v>
      </c>
      <c r="J1627" s="37"/>
      <c r="K1627" s="37">
        <v>67.25</v>
      </c>
      <c r="L1627" s="37">
        <v>67.25</v>
      </c>
      <c r="M1627" s="37">
        <v>67.25</v>
      </c>
      <c r="N1627" s="37">
        <v>67.25</v>
      </c>
      <c r="O1627" s="37">
        <v>67.25</v>
      </c>
      <c r="P1627" s="37">
        <v>67.25</v>
      </c>
      <c r="Q1627" s="37">
        <v>67.25</v>
      </c>
      <c r="R1627" s="37">
        <v>67.25</v>
      </c>
      <c r="S1627" s="37">
        <v>67.25</v>
      </c>
      <c r="T1627" s="37">
        <v>67.25</v>
      </c>
      <c r="U1627" s="37">
        <v>67.25</v>
      </c>
      <c r="V1627" s="37">
        <v>67.25</v>
      </c>
      <c r="W1627" s="37">
        <v>807</v>
      </c>
      <c r="X1627" s="37"/>
      <c r="Y1627" s="57">
        <v>163.56700000000001</v>
      </c>
      <c r="Z1627" s="38">
        <f t="shared" si="96"/>
        <v>137014.51462200002</v>
      </c>
      <c r="AA1627" s="37"/>
      <c r="AB1627" s="32" t="s">
        <v>84</v>
      </c>
      <c r="AC1627" s="37" t="s">
        <v>142</v>
      </c>
      <c r="AD1627" s="36" t="s">
        <v>120</v>
      </c>
      <c r="AE1627" s="37"/>
      <c r="AF1627" s="35" t="s">
        <v>1535</v>
      </c>
      <c r="AG1627" s="35" t="s">
        <v>1521</v>
      </c>
      <c r="AH1627" s="58" t="s">
        <v>1524</v>
      </c>
      <c r="AI1627" s="36" t="s">
        <v>1536</v>
      </c>
    </row>
    <row r="1628" spans="1:35" s="43" customFormat="1" ht="42.75" customHeight="1" x14ac:dyDescent="0.25">
      <c r="A1628" s="41" t="s">
        <v>2036</v>
      </c>
      <c r="B1628" s="54" t="s">
        <v>175</v>
      </c>
      <c r="C1628" s="55" t="s">
        <v>176</v>
      </c>
      <c r="D1628" s="37"/>
      <c r="E1628" s="61" t="s">
        <v>2323</v>
      </c>
      <c r="F1628" s="37"/>
      <c r="G1628" s="56" t="s">
        <v>1617</v>
      </c>
      <c r="H1628" s="56" t="s">
        <v>1472</v>
      </c>
      <c r="I1628" s="36" t="s">
        <v>384</v>
      </c>
      <c r="J1628" s="37"/>
      <c r="K1628" s="37">
        <v>8</v>
      </c>
      <c r="L1628" s="37"/>
      <c r="M1628" s="37"/>
      <c r="N1628" s="37"/>
      <c r="O1628" s="37"/>
      <c r="P1628" s="37"/>
      <c r="Q1628" s="37"/>
      <c r="R1628" s="37"/>
      <c r="S1628" s="37"/>
      <c r="T1628" s="37"/>
      <c r="U1628" s="37"/>
      <c r="V1628" s="37"/>
      <c r="W1628" s="37">
        <v>8</v>
      </c>
      <c r="X1628" s="37"/>
      <c r="Y1628" s="57">
        <v>77.959999999999994</v>
      </c>
      <c r="Z1628" s="38">
        <f t="shared" si="96"/>
        <v>647.37983999999994</v>
      </c>
      <c r="AA1628" s="37"/>
      <c r="AB1628" s="32" t="s">
        <v>84</v>
      </c>
      <c r="AC1628" s="37" t="s">
        <v>142</v>
      </c>
      <c r="AD1628" s="36" t="s">
        <v>120</v>
      </c>
      <c r="AE1628" s="37"/>
      <c r="AF1628" s="35" t="s">
        <v>1535</v>
      </c>
      <c r="AG1628" s="35" t="s">
        <v>1521</v>
      </c>
      <c r="AH1628" s="58" t="s">
        <v>1524</v>
      </c>
      <c r="AI1628" s="36" t="s">
        <v>1536</v>
      </c>
    </row>
    <row r="1629" spans="1:35" s="43" customFormat="1" ht="42.75" customHeight="1" x14ac:dyDescent="0.25">
      <c r="A1629" s="41" t="s">
        <v>2036</v>
      </c>
      <c r="B1629" s="54" t="s">
        <v>175</v>
      </c>
      <c r="C1629" s="55" t="s">
        <v>176</v>
      </c>
      <c r="D1629" s="37"/>
      <c r="E1629" s="61" t="s">
        <v>2324</v>
      </c>
      <c r="F1629" s="37"/>
      <c r="G1629" s="56" t="s">
        <v>1617</v>
      </c>
      <c r="H1629" s="56" t="s">
        <v>1472</v>
      </c>
      <c r="I1629" s="36" t="s">
        <v>384</v>
      </c>
      <c r="J1629" s="37"/>
      <c r="K1629" s="37">
        <v>2.08</v>
      </c>
      <c r="L1629" s="37">
        <v>2.08</v>
      </c>
      <c r="M1629" s="37">
        <v>2.08</v>
      </c>
      <c r="N1629" s="37">
        <v>2.08</v>
      </c>
      <c r="O1629" s="37">
        <v>2.08</v>
      </c>
      <c r="P1629" s="37">
        <v>2.08</v>
      </c>
      <c r="Q1629" s="37">
        <v>2.08</v>
      </c>
      <c r="R1629" s="37">
        <v>2.08</v>
      </c>
      <c r="S1629" s="37">
        <v>2.08</v>
      </c>
      <c r="T1629" s="37">
        <v>2.08</v>
      </c>
      <c r="U1629" s="37">
        <v>2.08</v>
      </c>
      <c r="V1629" s="37">
        <v>2.08</v>
      </c>
      <c r="W1629" s="37">
        <v>25</v>
      </c>
      <c r="X1629" s="37"/>
      <c r="Y1629" s="57">
        <v>132.36699999999999</v>
      </c>
      <c r="Z1629" s="38">
        <f t="shared" si="96"/>
        <v>3434.9236499999997</v>
      </c>
      <c r="AA1629" s="37"/>
      <c r="AB1629" s="32" t="s">
        <v>84</v>
      </c>
      <c r="AC1629" s="37" t="s">
        <v>142</v>
      </c>
      <c r="AD1629" s="36" t="s">
        <v>120</v>
      </c>
      <c r="AE1629" s="37"/>
      <c r="AF1629" s="35" t="s">
        <v>1535</v>
      </c>
      <c r="AG1629" s="35" t="s">
        <v>1521</v>
      </c>
      <c r="AH1629" s="58" t="s">
        <v>1524</v>
      </c>
      <c r="AI1629" s="36" t="s">
        <v>1536</v>
      </c>
    </row>
    <row r="1630" spans="1:35" s="43" customFormat="1" ht="42.75" customHeight="1" x14ac:dyDescent="0.25">
      <c r="A1630" s="41" t="s">
        <v>2036</v>
      </c>
      <c r="B1630" s="54" t="s">
        <v>175</v>
      </c>
      <c r="C1630" s="55" t="s">
        <v>176</v>
      </c>
      <c r="D1630" s="37"/>
      <c r="E1630" s="61" t="s">
        <v>2325</v>
      </c>
      <c r="F1630" s="37"/>
      <c r="G1630" s="56" t="s">
        <v>1617</v>
      </c>
      <c r="H1630" s="56" t="s">
        <v>1472</v>
      </c>
      <c r="I1630" s="36" t="s">
        <v>384</v>
      </c>
      <c r="J1630" s="37"/>
      <c r="K1630" s="37">
        <v>5</v>
      </c>
      <c r="L1630" s="37"/>
      <c r="M1630" s="37"/>
      <c r="N1630" s="37"/>
      <c r="O1630" s="37"/>
      <c r="P1630" s="37"/>
      <c r="Q1630" s="37">
        <v>4</v>
      </c>
      <c r="R1630" s="37"/>
      <c r="S1630" s="37"/>
      <c r="T1630" s="37"/>
      <c r="U1630" s="37"/>
      <c r="V1630" s="37"/>
      <c r="W1630" s="37">
        <v>9</v>
      </c>
      <c r="X1630" s="37"/>
      <c r="Y1630" s="57">
        <v>112.667</v>
      </c>
      <c r="Z1630" s="38">
        <f t="shared" si="96"/>
        <v>1052.535114</v>
      </c>
      <c r="AA1630" s="37"/>
      <c r="AB1630" s="32" t="s">
        <v>84</v>
      </c>
      <c r="AC1630" s="37" t="s">
        <v>142</v>
      </c>
      <c r="AD1630" s="36" t="s">
        <v>120</v>
      </c>
      <c r="AE1630" s="37"/>
      <c r="AF1630" s="35" t="s">
        <v>1535</v>
      </c>
      <c r="AG1630" s="35" t="s">
        <v>1521</v>
      </c>
      <c r="AH1630" s="58" t="s">
        <v>1524</v>
      </c>
      <c r="AI1630" s="36" t="s">
        <v>1536</v>
      </c>
    </row>
    <row r="1631" spans="1:35" s="43" customFormat="1" ht="42.75" customHeight="1" x14ac:dyDescent="0.25">
      <c r="A1631" s="41" t="s">
        <v>2036</v>
      </c>
      <c r="B1631" s="54" t="s">
        <v>175</v>
      </c>
      <c r="C1631" s="55" t="s">
        <v>176</v>
      </c>
      <c r="D1631" s="37"/>
      <c r="E1631" s="61" t="s">
        <v>2326</v>
      </c>
      <c r="F1631" s="37"/>
      <c r="G1631" s="56" t="s">
        <v>1617</v>
      </c>
      <c r="H1631" s="56" t="s">
        <v>1472</v>
      </c>
      <c r="I1631" s="36" t="s">
        <v>384</v>
      </c>
      <c r="J1631" s="37"/>
      <c r="K1631" s="37">
        <v>3</v>
      </c>
      <c r="L1631" s="37"/>
      <c r="M1631" s="37"/>
      <c r="N1631" s="37"/>
      <c r="O1631" s="37"/>
      <c r="P1631" s="37"/>
      <c r="Q1631" s="37"/>
      <c r="R1631" s="37">
        <v>3.5</v>
      </c>
      <c r="S1631" s="37"/>
      <c r="T1631" s="37"/>
      <c r="U1631" s="37"/>
      <c r="V1631" s="37"/>
      <c r="W1631" s="37">
        <v>6.5</v>
      </c>
      <c r="X1631" s="37"/>
      <c r="Y1631" s="57">
        <v>137</v>
      </c>
      <c r="Z1631" s="38">
        <f t="shared" si="96"/>
        <v>924.33900000000006</v>
      </c>
      <c r="AA1631" s="37"/>
      <c r="AB1631" s="32" t="s">
        <v>84</v>
      </c>
      <c r="AC1631" s="37" t="s">
        <v>142</v>
      </c>
      <c r="AD1631" s="36" t="s">
        <v>120</v>
      </c>
      <c r="AE1631" s="37"/>
      <c r="AF1631" s="35" t="s">
        <v>1535</v>
      </c>
      <c r="AG1631" s="35" t="s">
        <v>1521</v>
      </c>
      <c r="AH1631" s="58" t="s">
        <v>1524</v>
      </c>
      <c r="AI1631" s="36" t="s">
        <v>1536</v>
      </c>
    </row>
    <row r="1632" spans="1:35" s="43" customFormat="1" ht="42.75" customHeight="1" x14ac:dyDescent="0.25">
      <c r="A1632" s="41" t="s">
        <v>2036</v>
      </c>
      <c r="B1632" s="54" t="s">
        <v>175</v>
      </c>
      <c r="C1632" s="55" t="s">
        <v>176</v>
      </c>
      <c r="D1632" s="37"/>
      <c r="E1632" s="61" t="s">
        <v>2327</v>
      </c>
      <c r="F1632" s="37"/>
      <c r="G1632" s="56" t="s">
        <v>1617</v>
      </c>
      <c r="H1632" s="56" t="s">
        <v>1472</v>
      </c>
      <c r="I1632" s="36" t="s">
        <v>384</v>
      </c>
      <c r="J1632" s="37"/>
      <c r="K1632" s="37">
        <v>10</v>
      </c>
      <c r="L1632" s="37"/>
      <c r="M1632" s="37"/>
      <c r="N1632" s="37"/>
      <c r="O1632" s="37"/>
      <c r="P1632" s="37"/>
      <c r="Q1632" s="37"/>
      <c r="R1632" s="37">
        <v>10</v>
      </c>
      <c r="S1632" s="37"/>
      <c r="T1632" s="37"/>
      <c r="U1632" s="37"/>
      <c r="V1632" s="37"/>
      <c r="W1632" s="37">
        <v>20</v>
      </c>
      <c r="X1632" s="37"/>
      <c r="Y1632" s="57">
        <v>163</v>
      </c>
      <c r="Z1632" s="38">
        <f t="shared" si="96"/>
        <v>3383.88</v>
      </c>
      <c r="AA1632" s="37"/>
      <c r="AB1632" s="32" t="s">
        <v>84</v>
      </c>
      <c r="AC1632" s="37" t="s">
        <v>142</v>
      </c>
      <c r="AD1632" s="36" t="s">
        <v>120</v>
      </c>
      <c r="AE1632" s="37"/>
      <c r="AF1632" s="35" t="s">
        <v>1535</v>
      </c>
      <c r="AG1632" s="35" t="s">
        <v>1521</v>
      </c>
      <c r="AH1632" s="58" t="s">
        <v>1524</v>
      </c>
      <c r="AI1632" s="36" t="s">
        <v>1536</v>
      </c>
    </row>
    <row r="1633" spans="1:35" s="43" customFormat="1" ht="42.75" customHeight="1" x14ac:dyDescent="0.25">
      <c r="A1633" s="41" t="s">
        <v>2036</v>
      </c>
      <c r="B1633" s="54" t="s">
        <v>175</v>
      </c>
      <c r="C1633" s="55" t="s">
        <v>176</v>
      </c>
      <c r="D1633" s="37"/>
      <c r="E1633" s="61" t="s">
        <v>2328</v>
      </c>
      <c r="F1633" s="37"/>
      <c r="G1633" s="56" t="s">
        <v>1617</v>
      </c>
      <c r="H1633" s="56" t="s">
        <v>1472</v>
      </c>
      <c r="I1633" s="36" t="s">
        <v>384</v>
      </c>
      <c r="J1633" s="37"/>
      <c r="K1633" s="37">
        <v>187.41</v>
      </c>
      <c r="L1633" s="37">
        <v>187.41</v>
      </c>
      <c r="M1633" s="37">
        <v>187.41</v>
      </c>
      <c r="N1633" s="37">
        <v>187.41</v>
      </c>
      <c r="O1633" s="37">
        <v>187.41</v>
      </c>
      <c r="P1633" s="37">
        <v>187.41</v>
      </c>
      <c r="Q1633" s="37">
        <v>187.41</v>
      </c>
      <c r="R1633" s="37">
        <v>187.41</v>
      </c>
      <c r="S1633" s="37">
        <v>187.41</v>
      </c>
      <c r="T1633" s="37">
        <v>187.41</v>
      </c>
      <c r="U1633" s="37">
        <v>187.41</v>
      </c>
      <c r="V1633" s="37">
        <v>187.41</v>
      </c>
      <c r="W1633" s="37">
        <v>2249</v>
      </c>
      <c r="X1633" s="37"/>
      <c r="Y1633" s="57">
        <v>112.167</v>
      </c>
      <c r="Z1633" s="38">
        <f t="shared" si="96"/>
        <v>261849.59915400003</v>
      </c>
      <c r="AA1633" s="37"/>
      <c r="AB1633" s="32" t="s">
        <v>84</v>
      </c>
      <c r="AC1633" s="37" t="s">
        <v>142</v>
      </c>
      <c r="AD1633" s="36" t="s">
        <v>120</v>
      </c>
      <c r="AE1633" s="37"/>
      <c r="AF1633" s="35" t="s">
        <v>1535</v>
      </c>
      <c r="AG1633" s="35" t="s">
        <v>1521</v>
      </c>
      <c r="AH1633" s="58" t="s">
        <v>1524</v>
      </c>
      <c r="AI1633" s="36" t="s">
        <v>1536</v>
      </c>
    </row>
    <row r="1634" spans="1:35" s="43" customFormat="1" ht="42.75" customHeight="1" x14ac:dyDescent="0.25">
      <c r="A1634" s="41" t="s">
        <v>2036</v>
      </c>
      <c r="B1634" s="54" t="s">
        <v>175</v>
      </c>
      <c r="C1634" s="55" t="s">
        <v>176</v>
      </c>
      <c r="D1634" s="37"/>
      <c r="E1634" s="61" t="s">
        <v>2329</v>
      </c>
      <c r="F1634" s="37"/>
      <c r="G1634" s="56" t="s">
        <v>1617</v>
      </c>
      <c r="H1634" s="56" t="s">
        <v>1472</v>
      </c>
      <c r="I1634" s="36" t="s">
        <v>384</v>
      </c>
      <c r="J1634" s="37"/>
      <c r="K1634" s="37">
        <v>100.8</v>
      </c>
      <c r="L1634" s="37">
        <v>100.8</v>
      </c>
      <c r="M1634" s="37">
        <v>100.8</v>
      </c>
      <c r="N1634" s="37">
        <v>100.8</v>
      </c>
      <c r="O1634" s="37">
        <v>100.8</v>
      </c>
      <c r="P1634" s="37">
        <v>100.8</v>
      </c>
      <c r="Q1634" s="37">
        <v>100.8</v>
      </c>
      <c r="R1634" s="37">
        <v>100.8</v>
      </c>
      <c r="S1634" s="37">
        <v>100.8</v>
      </c>
      <c r="T1634" s="37">
        <v>100.8</v>
      </c>
      <c r="U1634" s="37">
        <v>100.8</v>
      </c>
      <c r="V1634" s="37">
        <v>100.8</v>
      </c>
      <c r="W1634" s="37">
        <v>1210</v>
      </c>
      <c r="X1634" s="37"/>
      <c r="Y1634" s="57">
        <v>103.367</v>
      </c>
      <c r="Z1634" s="38">
        <f t="shared" si="96"/>
        <v>129826.88466000001</v>
      </c>
      <c r="AA1634" s="37"/>
      <c r="AB1634" s="32" t="s">
        <v>84</v>
      </c>
      <c r="AC1634" s="37" t="s">
        <v>142</v>
      </c>
      <c r="AD1634" s="36" t="s">
        <v>120</v>
      </c>
      <c r="AE1634" s="37"/>
      <c r="AF1634" s="35" t="s">
        <v>1535</v>
      </c>
      <c r="AG1634" s="35" t="s">
        <v>1521</v>
      </c>
      <c r="AH1634" s="58" t="s">
        <v>1524</v>
      </c>
      <c r="AI1634" s="36" t="s">
        <v>1536</v>
      </c>
    </row>
    <row r="1635" spans="1:35" s="43" customFormat="1" ht="42.75" customHeight="1" x14ac:dyDescent="0.25">
      <c r="A1635" s="41" t="s">
        <v>2036</v>
      </c>
      <c r="B1635" s="54" t="s">
        <v>175</v>
      </c>
      <c r="C1635" s="55" t="s">
        <v>176</v>
      </c>
      <c r="D1635" s="37"/>
      <c r="E1635" s="61" t="s">
        <v>2330</v>
      </c>
      <c r="F1635" s="37"/>
      <c r="G1635" s="56" t="s">
        <v>1617</v>
      </c>
      <c r="H1635" s="56" t="s">
        <v>1472</v>
      </c>
      <c r="I1635" s="36" t="s">
        <v>384</v>
      </c>
      <c r="J1635" s="37"/>
      <c r="K1635" s="37">
        <v>46.58</v>
      </c>
      <c r="L1635" s="37">
        <v>46.58</v>
      </c>
      <c r="M1635" s="37">
        <v>46.58</v>
      </c>
      <c r="N1635" s="37">
        <v>46.58</v>
      </c>
      <c r="O1635" s="37">
        <v>46.58</v>
      </c>
      <c r="P1635" s="37">
        <v>46.58</v>
      </c>
      <c r="Q1635" s="37">
        <v>46.58</v>
      </c>
      <c r="R1635" s="37">
        <v>46.58</v>
      </c>
      <c r="S1635" s="37">
        <v>46.58</v>
      </c>
      <c r="T1635" s="37">
        <v>46.58</v>
      </c>
      <c r="U1635" s="37">
        <v>46.58</v>
      </c>
      <c r="V1635" s="37">
        <v>46.58</v>
      </c>
      <c r="W1635" s="37">
        <v>559</v>
      </c>
      <c r="X1635" s="37"/>
      <c r="Y1635" s="57">
        <v>150.167</v>
      </c>
      <c r="Z1635" s="38">
        <f t="shared" si="96"/>
        <v>87133.200414000006</v>
      </c>
      <c r="AA1635" s="37"/>
      <c r="AB1635" s="32" t="s">
        <v>84</v>
      </c>
      <c r="AC1635" s="37" t="s">
        <v>142</v>
      </c>
      <c r="AD1635" s="36" t="s">
        <v>120</v>
      </c>
      <c r="AE1635" s="37"/>
      <c r="AF1635" s="35" t="s">
        <v>1535</v>
      </c>
      <c r="AG1635" s="35" t="s">
        <v>1521</v>
      </c>
      <c r="AH1635" s="58" t="s">
        <v>1524</v>
      </c>
      <c r="AI1635" s="36" t="s">
        <v>1536</v>
      </c>
    </row>
    <row r="1636" spans="1:35" s="43" customFormat="1" ht="42.75" customHeight="1" x14ac:dyDescent="0.25">
      <c r="A1636" s="41" t="s">
        <v>2036</v>
      </c>
      <c r="B1636" s="54" t="s">
        <v>175</v>
      </c>
      <c r="C1636" s="55" t="s">
        <v>176</v>
      </c>
      <c r="D1636" s="37"/>
      <c r="E1636" s="61" t="s">
        <v>2331</v>
      </c>
      <c r="F1636" s="37"/>
      <c r="G1636" s="56" t="s">
        <v>1617</v>
      </c>
      <c r="H1636" s="56" t="s">
        <v>1472</v>
      </c>
      <c r="I1636" s="36" t="s">
        <v>384</v>
      </c>
      <c r="J1636" s="37"/>
      <c r="K1636" s="37">
        <v>80.58</v>
      </c>
      <c r="L1636" s="37">
        <v>80.58</v>
      </c>
      <c r="M1636" s="37">
        <v>80.58</v>
      </c>
      <c r="N1636" s="37">
        <v>80.58</v>
      </c>
      <c r="O1636" s="37">
        <v>80.58</v>
      </c>
      <c r="P1636" s="37">
        <v>80.58</v>
      </c>
      <c r="Q1636" s="37">
        <v>80.58</v>
      </c>
      <c r="R1636" s="37">
        <v>80.58</v>
      </c>
      <c r="S1636" s="37">
        <v>80.58</v>
      </c>
      <c r="T1636" s="37">
        <v>80.58</v>
      </c>
      <c r="U1636" s="37">
        <v>80.58</v>
      </c>
      <c r="V1636" s="37">
        <v>80.58</v>
      </c>
      <c r="W1636" s="37">
        <v>967</v>
      </c>
      <c r="X1636" s="37"/>
      <c r="Y1636" s="57">
        <v>200.03299999999999</v>
      </c>
      <c r="Z1636" s="38">
        <f t="shared" si="96"/>
        <v>200782.32361799999</v>
      </c>
      <c r="AA1636" s="37"/>
      <c r="AB1636" s="32" t="s">
        <v>84</v>
      </c>
      <c r="AC1636" s="37" t="s">
        <v>142</v>
      </c>
      <c r="AD1636" s="36" t="s">
        <v>120</v>
      </c>
      <c r="AE1636" s="37"/>
      <c r="AF1636" s="35" t="s">
        <v>1535</v>
      </c>
      <c r="AG1636" s="35" t="s">
        <v>1521</v>
      </c>
      <c r="AH1636" s="58" t="s">
        <v>1524</v>
      </c>
      <c r="AI1636" s="36" t="s">
        <v>1536</v>
      </c>
    </row>
    <row r="1637" spans="1:35" s="43" customFormat="1" ht="42.75" customHeight="1" x14ac:dyDescent="0.25">
      <c r="A1637" s="41" t="s">
        <v>2036</v>
      </c>
      <c r="B1637" s="54" t="s">
        <v>175</v>
      </c>
      <c r="C1637" s="55" t="s">
        <v>176</v>
      </c>
      <c r="D1637" s="37"/>
      <c r="E1637" s="61" t="s">
        <v>2332</v>
      </c>
      <c r="F1637" s="37"/>
      <c r="G1637" s="56" t="s">
        <v>1617</v>
      </c>
      <c r="H1637" s="56" t="s">
        <v>1472</v>
      </c>
      <c r="I1637" s="36" t="s">
        <v>384</v>
      </c>
      <c r="J1637" s="37"/>
      <c r="K1637" s="37">
        <v>12.75</v>
      </c>
      <c r="L1637" s="37">
        <v>12.75</v>
      </c>
      <c r="M1637" s="37">
        <v>12.75</v>
      </c>
      <c r="N1637" s="37">
        <v>12.75</v>
      </c>
      <c r="O1637" s="37">
        <v>12.75</v>
      </c>
      <c r="P1637" s="37">
        <v>12.75</v>
      </c>
      <c r="Q1637" s="37">
        <v>12.75</v>
      </c>
      <c r="R1637" s="37">
        <v>12.75</v>
      </c>
      <c r="S1637" s="37">
        <v>12.75</v>
      </c>
      <c r="T1637" s="37">
        <v>12.75</v>
      </c>
      <c r="U1637" s="37">
        <v>12.75</v>
      </c>
      <c r="V1637" s="37">
        <v>12.75</v>
      </c>
      <c r="W1637" s="37">
        <v>153</v>
      </c>
      <c r="X1637" s="37"/>
      <c r="Y1637" s="57">
        <v>143.077</v>
      </c>
      <c r="Z1637" s="38">
        <f t="shared" si="96"/>
        <v>22722.630678000001</v>
      </c>
      <c r="AA1637" s="37"/>
      <c r="AB1637" s="32" t="s">
        <v>84</v>
      </c>
      <c r="AC1637" s="37" t="s">
        <v>142</v>
      </c>
      <c r="AD1637" s="36" t="s">
        <v>120</v>
      </c>
      <c r="AE1637" s="37"/>
      <c r="AF1637" s="35" t="s">
        <v>1535</v>
      </c>
      <c r="AG1637" s="35" t="s">
        <v>1521</v>
      </c>
      <c r="AH1637" s="58" t="s">
        <v>1524</v>
      </c>
      <c r="AI1637" s="36" t="s">
        <v>1536</v>
      </c>
    </row>
    <row r="1638" spans="1:35" s="43" customFormat="1" ht="42.75" customHeight="1" x14ac:dyDescent="0.25">
      <c r="A1638" s="41" t="s">
        <v>2036</v>
      </c>
      <c r="B1638" s="54" t="s">
        <v>175</v>
      </c>
      <c r="C1638" s="55" t="s">
        <v>176</v>
      </c>
      <c r="D1638" s="37"/>
      <c r="E1638" s="61" t="s">
        <v>2333</v>
      </c>
      <c r="F1638" s="37"/>
      <c r="G1638" s="56" t="s">
        <v>1617</v>
      </c>
      <c r="H1638" s="56" t="s">
        <v>1472</v>
      </c>
      <c r="I1638" s="36" t="s">
        <v>384</v>
      </c>
      <c r="J1638" s="37"/>
      <c r="K1638" s="37">
        <v>34.799999999999997</v>
      </c>
      <c r="L1638" s="37">
        <v>34.799999999999997</v>
      </c>
      <c r="M1638" s="37">
        <v>34.799999999999997</v>
      </c>
      <c r="N1638" s="37">
        <v>34.799999999999997</v>
      </c>
      <c r="O1638" s="37">
        <v>34.799999999999997</v>
      </c>
      <c r="P1638" s="37">
        <v>34.799999999999997</v>
      </c>
      <c r="Q1638" s="37">
        <v>34.799999999999997</v>
      </c>
      <c r="R1638" s="37">
        <v>34.799999999999997</v>
      </c>
      <c r="S1638" s="37">
        <v>34.799999999999997</v>
      </c>
      <c r="T1638" s="37">
        <v>34.799999999999997</v>
      </c>
      <c r="U1638" s="37">
        <v>34.799999999999997</v>
      </c>
      <c r="V1638" s="37">
        <v>34.799999999999997</v>
      </c>
      <c r="W1638" s="37">
        <v>418</v>
      </c>
      <c r="X1638" s="37"/>
      <c r="Y1638" s="57">
        <v>124.123</v>
      </c>
      <c r="Z1638" s="38">
        <f t="shared" si="96"/>
        <v>53854.983732000008</v>
      </c>
      <c r="AA1638" s="37"/>
      <c r="AB1638" s="32" t="s">
        <v>84</v>
      </c>
      <c r="AC1638" s="37" t="s">
        <v>142</v>
      </c>
      <c r="AD1638" s="36" t="s">
        <v>120</v>
      </c>
      <c r="AE1638" s="37"/>
      <c r="AF1638" s="35" t="s">
        <v>1535</v>
      </c>
      <c r="AG1638" s="35" t="s">
        <v>1521</v>
      </c>
      <c r="AH1638" s="58" t="s">
        <v>1524</v>
      </c>
      <c r="AI1638" s="36" t="s">
        <v>1536</v>
      </c>
    </row>
    <row r="1639" spans="1:35" s="43" customFormat="1" ht="42.75" customHeight="1" x14ac:dyDescent="0.25">
      <c r="A1639" s="41" t="s">
        <v>2036</v>
      </c>
      <c r="B1639" s="54" t="s">
        <v>175</v>
      </c>
      <c r="C1639" s="55" t="s">
        <v>176</v>
      </c>
      <c r="D1639" s="37"/>
      <c r="E1639" s="61" t="s">
        <v>2334</v>
      </c>
      <c r="F1639" s="37"/>
      <c r="G1639" s="56" t="s">
        <v>1617</v>
      </c>
      <c r="H1639" s="56" t="s">
        <v>1472</v>
      </c>
      <c r="I1639" s="36" t="s">
        <v>384</v>
      </c>
      <c r="J1639" s="37"/>
      <c r="K1639" s="37">
        <v>197.08</v>
      </c>
      <c r="L1639" s="37">
        <v>197.08</v>
      </c>
      <c r="M1639" s="37">
        <v>197.08</v>
      </c>
      <c r="N1639" s="37">
        <v>197.08</v>
      </c>
      <c r="O1639" s="37">
        <v>197.08</v>
      </c>
      <c r="P1639" s="37">
        <v>197.08</v>
      </c>
      <c r="Q1639" s="37">
        <v>197.08</v>
      </c>
      <c r="R1639" s="37">
        <v>197.08</v>
      </c>
      <c r="S1639" s="37">
        <v>197.08</v>
      </c>
      <c r="T1639" s="37">
        <v>197.08</v>
      </c>
      <c r="U1639" s="37">
        <v>197.08</v>
      </c>
      <c r="V1639" s="37">
        <v>197.08</v>
      </c>
      <c r="W1639" s="37">
        <v>2365</v>
      </c>
      <c r="X1639" s="37"/>
      <c r="Y1639" s="57">
        <v>91.133300000000006</v>
      </c>
      <c r="Z1639" s="38">
        <f t="shared" si="96"/>
        <v>223720.40417100003</v>
      </c>
      <c r="AA1639" s="37"/>
      <c r="AB1639" s="32" t="s">
        <v>84</v>
      </c>
      <c r="AC1639" s="37" t="s">
        <v>142</v>
      </c>
      <c r="AD1639" s="36" t="s">
        <v>120</v>
      </c>
      <c r="AE1639" s="37"/>
      <c r="AF1639" s="35" t="s">
        <v>1535</v>
      </c>
      <c r="AG1639" s="35" t="s">
        <v>1521</v>
      </c>
      <c r="AH1639" s="58" t="s">
        <v>1524</v>
      </c>
      <c r="AI1639" s="36" t="s">
        <v>1536</v>
      </c>
    </row>
    <row r="1640" spans="1:35" s="43" customFormat="1" ht="42.75" customHeight="1" x14ac:dyDescent="0.25">
      <c r="A1640" s="41" t="s">
        <v>2036</v>
      </c>
      <c r="B1640" s="54" t="s">
        <v>175</v>
      </c>
      <c r="C1640" s="55" t="s">
        <v>176</v>
      </c>
      <c r="D1640" s="37"/>
      <c r="E1640" s="61" t="s">
        <v>617</v>
      </c>
      <c r="F1640" s="37"/>
      <c r="G1640" s="56" t="s">
        <v>1617</v>
      </c>
      <c r="H1640" s="56" t="s">
        <v>1472</v>
      </c>
      <c r="I1640" s="36" t="s">
        <v>384</v>
      </c>
      <c r="J1640" s="37"/>
      <c r="K1640" s="37">
        <v>20</v>
      </c>
      <c r="L1640" s="37"/>
      <c r="M1640" s="37"/>
      <c r="N1640" s="37"/>
      <c r="O1640" s="37"/>
      <c r="P1640" s="37">
        <v>26</v>
      </c>
      <c r="Q1640" s="37"/>
      <c r="R1640" s="37"/>
      <c r="S1640" s="37"/>
      <c r="T1640" s="37"/>
      <c r="U1640" s="37"/>
      <c r="V1640" s="37"/>
      <c r="W1640" s="37">
        <v>46</v>
      </c>
      <c r="X1640" s="37"/>
      <c r="Y1640" s="57">
        <v>170.25</v>
      </c>
      <c r="Z1640" s="38">
        <f t="shared" si="96"/>
        <v>8129.0970000000007</v>
      </c>
      <c r="AA1640" s="37"/>
      <c r="AB1640" s="32" t="s">
        <v>84</v>
      </c>
      <c r="AC1640" s="37" t="s">
        <v>142</v>
      </c>
      <c r="AD1640" s="36" t="s">
        <v>120</v>
      </c>
      <c r="AE1640" s="37"/>
      <c r="AF1640" s="35" t="s">
        <v>1535</v>
      </c>
      <c r="AG1640" s="35" t="s">
        <v>1521</v>
      </c>
      <c r="AH1640" s="58" t="s">
        <v>1524</v>
      </c>
      <c r="AI1640" s="36" t="s">
        <v>1536</v>
      </c>
    </row>
    <row r="1641" spans="1:35" s="43" customFormat="1" ht="42.75" customHeight="1" x14ac:dyDescent="0.25">
      <c r="A1641" s="41" t="s">
        <v>2036</v>
      </c>
      <c r="B1641" s="54" t="s">
        <v>175</v>
      </c>
      <c r="C1641" s="55" t="s">
        <v>176</v>
      </c>
      <c r="D1641" s="37"/>
      <c r="E1641" s="61" t="s">
        <v>2335</v>
      </c>
      <c r="F1641" s="37"/>
      <c r="G1641" s="56" t="s">
        <v>1617</v>
      </c>
      <c r="H1641" s="56" t="s">
        <v>1472</v>
      </c>
      <c r="I1641" s="36" t="s">
        <v>384</v>
      </c>
      <c r="J1641" s="37"/>
      <c r="K1641" s="37">
        <v>21</v>
      </c>
      <c r="L1641" s="37">
        <v>21</v>
      </c>
      <c r="M1641" s="37">
        <v>21</v>
      </c>
      <c r="N1641" s="37">
        <v>21</v>
      </c>
      <c r="O1641" s="37">
        <v>21</v>
      </c>
      <c r="P1641" s="37">
        <v>21</v>
      </c>
      <c r="Q1641" s="37">
        <v>21</v>
      </c>
      <c r="R1641" s="37">
        <v>21</v>
      </c>
      <c r="S1641" s="37">
        <v>21</v>
      </c>
      <c r="T1641" s="37">
        <v>21</v>
      </c>
      <c r="U1641" s="37">
        <v>21</v>
      </c>
      <c r="V1641" s="37">
        <v>21</v>
      </c>
      <c r="W1641" s="37">
        <v>263</v>
      </c>
      <c r="X1641" s="37"/>
      <c r="Y1641" s="57">
        <v>71.680000000000007</v>
      </c>
      <c r="Z1641" s="38">
        <f t="shared" si="96"/>
        <v>19568.209920000001</v>
      </c>
      <c r="AA1641" s="37"/>
      <c r="AB1641" s="32" t="s">
        <v>84</v>
      </c>
      <c r="AC1641" s="37" t="s">
        <v>142</v>
      </c>
      <c r="AD1641" s="36" t="s">
        <v>120</v>
      </c>
      <c r="AE1641" s="37"/>
      <c r="AF1641" s="35" t="s">
        <v>1535</v>
      </c>
      <c r="AG1641" s="35" t="s">
        <v>1521</v>
      </c>
      <c r="AH1641" s="58" t="s">
        <v>1524</v>
      </c>
      <c r="AI1641" s="36" t="s">
        <v>1536</v>
      </c>
    </row>
    <row r="1642" spans="1:35" s="43" customFormat="1" ht="42.75" customHeight="1" x14ac:dyDescent="0.25">
      <c r="A1642" s="41" t="s">
        <v>2036</v>
      </c>
      <c r="B1642" s="54" t="s">
        <v>175</v>
      </c>
      <c r="C1642" s="55" t="s">
        <v>176</v>
      </c>
      <c r="D1642" s="37"/>
      <c r="E1642" s="61" t="s">
        <v>2336</v>
      </c>
      <c r="F1642" s="37"/>
      <c r="G1642" s="56" t="s">
        <v>1617</v>
      </c>
      <c r="H1642" s="56" t="s">
        <v>1472</v>
      </c>
      <c r="I1642" s="36" t="s">
        <v>384</v>
      </c>
      <c r="J1642" s="37"/>
      <c r="K1642" s="37">
        <v>4</v>
      </c>
      <c r="L1642" s="37">
        <v>4</v>
      </c>
      <c r="M1642" s="37">
        <v>4</v>
      </c>
      <c r="N1642" s="37">
        <v>4</v>
      </c>
      <c r="O1642" s="37">
        <v>4</v>
      </c>
      <c r="P1642" s="37">
        <v>4</v>
      </c>
      <c r="Q1642" s="37">
        <v>4</v>
      </c>
      <c r="R1642" s="37">
        <v>4</v>
      </c>
      <c r="S1642" s="37">
        <v>4</v>
      </c>
      <c r="T1642" s="37">
        <v>4</v>
      </c>
      <c r="U1642" s="37">
        <v>4</v>
      </c>
      <c r="V1642" s="37">
        <v>4</v>
      </c>
      <c r="W1642" s="37">
        <v>49</v>
      </c>
      <c r="X1642" s="37"/>
      <c r="Y1642" s="57">
        <v>224.917</v>
      </c>
      <c r="Z1642" s="38">
        <f t="shared" si="96"/>
        <v>11439.728454000002</v>
      </c>
      <c r="AA1642" s="37"/>
      <c r="AB1642" s="32" t="s">
        <v>84</v>
      </c>
      <c r="AC1642" s="37" t="s">
        <v>142</v>
      </c>
      <c r="AD1642" s="36" t="s">
        <v>120</v>
      </c>
      <c r="AE1642" s="37"/>
      <c r="AF1642" s="35" t="s">
        <v>1535</v>
      </c>
      <c r="AG1642" s="35" t="s">
        <v>1521</v>
      </c>
      <c r="AH1642" s="58" t="s">
        <v>1524</v>
      </c>
      <c r="AI1642" s="36" t="s">
        <v>1536</v>
      </c>
    </row>
    <row r="1643" spans="1:35" s="43" customFormat="1" ht="42.75" customHeight="1" x14ac:dyDescent="0.25">
      <c r="A1643" s="41" t="s">
        <v>2036</v>
      </c>
      <c r="B1643" s="54" t="s">
        <v>175</v>
      </c>
      <c r="C1643" s="55" t="s">
        <v>176</v>
      </c>
      <c r="D1643" s="37"/>
      <c r="E1643" s="61" t="s">
        <v>2337</v>
      </c>
      <c r="F1643" s="37"/>
      <c r="G1643" s="56" t="s">
        <v>1617</v>
      </c>
      <c r="H1643" s="56" t="s">
        <v>1472</v>
      </c>
      <c r="I1643" s="36" t="s">
        <v>384</v>
      </c>
      <c r="J1643" s="37"/>
      <c r="K1643" s="37">
        <v>20.399999999999999</v>
      </c>
      <c r="L1643" s="37">
        <v>20.399999999999999</v>
      </c>
      <c r="M1643" s="37">
        <v>20.399999999999999</v>
      </c>
      <c r="N1643" s="37">
        <v>20.399999999999999</v>
      </c>
      <c r="O1643" s="37">
        <v>20.399999999999999</v>
      </c>
      <c r="P1643" s="37">
        <v>20.399999999999999</v>
      </c>
      <c r="Q1643" s="37">
        <v>20.399999999999999</v>
      </c>
      <c r="R1643" s="37">
        <v>20.399999999999999</v>
      </c>
      <c r="S1643" s="37">
        <v>20.399999999999999</v>
      </c>
      <c r="T1643" s="37">
        <v>20.399999999999999</v>
      </c>
      <c r="U1643" s="37">
        <v>20.399999999999999</v>
      </c>
      <c r="V1643" s="37">
        <v>20.399999999999999</v>
      </c>
      <c r="W1643" s="37">
        <v>245</v>
      </c>
      <c r="X1643" s="37"/>
      <c r="Y1643" s="57">
        <v>161.31700000000001</v>
      </c>
      <c r="Z1643" s="38">
        <f t="shared" si="96"/>
        <v>41024.526270000002</v>
      </c>
      <c r="AA1643" s="37"/>
      <c r="AB1643" s="32" t="s">
        <v>84</v>
      </c>
      <c r="AC1643" s="37" t="s">
        <v>142</v>
      </c>
      <c r="AD1643" s="36" t="s">
        <v>120</v>
      </c>
      <c r="AE1643" s="37"/>
      <c r="AF1643" s="35" t="s">
        <v>1535</v>
      </c>
      <c r="AG1643" s="35" t="s">
        <v>1521</v>
      </c>
      <c r="AH1643" s="58" t="s">
        <v>1524</v>
      </c>
      <c r="AI1643" s="36" t="s">
        <v>1536</v>
      </c>
    </row>
    <row r="1644" spans="1:35" s="43" customFormat="1" ht="42.75" customHeight="1" x14ac:dyDescent="0.25">
      <c r="A1644" s="41" t="s">
        <v>2036</v>
      </c>
      <c r="B1644" s="54" t="s">
        <v>175</v>
      </c>
      <c r="C1644" s="55" t="s">
        <v>176</v>
      </c>
      <c r="D1644" s="37"/>
      <c r="E1644" s="61" t="s">
        <v>2338</v>
      </c>
      <c r="F1644" s="37"/>
      <c r="G1644" s="56" t="s">
        <v>1617</v>
      </c>
      <c r="H1644" s="56" t="s">
        <v>1472</v>
      </c>
      <c r="I1644" s="36" t="s">
        <v>384</v>
      </c>
      <c r="J1644" s="37"/>
      <c r="K1644" s="37">
        <v>6.1</v>
      </c>
      <c r="L1644" s="37">
        <v>6.1</v>
      </c>
      <c r="M1644" s="37">
        <v>6.1</v>
      </c>
      <c r="N1644" s="37">
        <v>6.1</v>
      </c>
      <c r="O1644" s="37">
        <v>6.1</v>
      </c>
      <c r="P1644" s="37">
        <v>6.1</v>
      </c>
      <c r="Q1644" s="37">
        <v>6.1</v>
      </c>
      <c r="R1644" s="37">
        <v>6.1</v>
      </c>
      <c r="S1644" s="37">
        <v>6.1</v>
      </c>
      <c r="T1644" s="37">
        <v>6.1</v>
      </c>
      <c r="U1644" s="37">
        <v>6.1</v>
      </c>
      <c r="V1644" s="37">
        <v>6.1</v>
      </c>
      <c r="W1644" s="37">
        <v>74</v>
      </c>
      <c r="X1644" s="37"/>
      <c r="Y1644" s="57">
        <v>183.13300000000001</v>
      </c>
      <c r="Z1644" s="38">
        <v>14067</v>
      </c>
      <c r="AA1644" s="37"/>
      <c r="AB1644" s="32" t="s">
        <v>84</v>
      </c>
      <c r="AC1644" s="37" t="s">
        <v>142</v>
      </c>
      <c r="AD1644" s="36" t="s">
        <v>120</v>
      </c>
      <c r="AE1644" s="37"/>
      <c r="AF1644" s="35" t="s">
        <v>1535</v>
      </c>
      <c r="AG1644" s="35" t="s">
        <v>1521</v>
      </c>
      <c r="AH1644" s="58" t="s">
        <v>1524</v>
      </c>
      <c r="AI1644" s="36" t="s">
        <v>1536</v>
      </c>
    </row>
  </sheetData>
  <autoFilter ref="A9:AI959"/>
  <mergeCells count="27">
    <mergeCell ref="AI6:AI8"/>
    <mergeCell ref="AA6:AA8"/>
    <mergeCell ref="AB6:AB8"/>
    <mergeCell ref="AC6:AC8"/>
    <mergeCell ref="AG6:AG8"/>
    <mergeCell ref="AH6:AH8"/>
    <mergeCell ref="X6:X8"/>
    <mergeCell ref="Y6:Y8"/>
    <mergeCell ref="Z6:Z8"/>
    <mergeCell ref="K7:V7"/>
    <mergeCell ref="W7:W8"/>
    <mergeCell ref="A4:AG4"/>
    <mergeCell ref="A5:N5"/>
    <mergeCell ref="Q5:AG5"/>
    <mergeCell ref="A6:A8"/>
    <mergeCell ref="B6:B8"/>
    <mergeCell ref="C6:C8"/>
    <mergeCell ref="D6:D8"/>
    <mergeCell ref="E6:E8"/>
    <mergeCell ref="F6:F8"/>
    <mergeCell ref="G6:H7"/>
    <mergeCell ref="AD6:AD8"/>
    <mergeCell ref="AE6:AE8"/>
    <mergeCell ref="AF6:AF8"/>
    <mergeCell ref="I6:I8"/>
    <mergeCell ref="J6:J8"/>
    <mergeCell ref="K6:W6"/>
  </mergeCells>
  <pageMargins left="0.78740157480314965" right="0.78740157480314965" top="0.98425196850393704" bottom="0.98425196850393704" header="0.51181102362204722" footer="0.51181102362204722"/>
  <pageSetup paperSize="8" scale="15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XEA277"/>
  <sheetViews>
    <sheetView tabSelected="1" topLeftCell="A16" zoomScale="70" zoomScaleNormal="70" workbookViewId="0">
      <selection activeCell="BC16" sqref="BC1:BD1048576"/>
    </sheetView>
  </sheetViews>
  <sheetFormatPr defaultRowHeight="15" customHeight="1" outlineLevelRow="1" outlineLevelCol="1" x14ac:dyDescent="0.25"/>
  <cols>
    <col min="1" max="1" width="7.85546875" style="164" customWidth="1" outlineLevel="1"/>
    <col min="2" max="2" width="9.140625" style="164" customWidth="1" outlineLevel="1"/>
    <col min="3" max="3" width="5.5703125" style="164" customWidth="1" outlineLevel="1"/>
    <col min="4" max="4" width="13" style="164" customWidth="1" outlineLevel="1"/>
    <col min="5" max="5" width="9.5703125" style="164" customWidth="1" outlineLevel="1"/>
    <col min="6" max="6" width="15.5703125" style="164" customWidth="1" outlineLevel="1"/>
    <col min="7" max="7" width="10.42578125" style="164" customWidth="1" outlineLevel="1"/>
    <col min="8" max="8" width="18.42578125" style="323" customWidth="1"/>
    <col min="9" max="9" width="44.140625" style="164" customWidth="1"/>
    <col min="10" max="10" width="16.7109375" style="164" customWidth="1" outlineLevel="1"/>
    <col min="11" max="12" width="6.7109375" style="164" customWidth="1" outlineLevel="1"/>
    <col min="13" max="13" width="11.7109375" style="164" customWidth="1" outlineLevel="1"/>
    <col min="14" max="14" width="7.5703125" style="164" customWidth="1" outlineLevel="1"/>
    <col min="15" max="15" width="7.7109375" style="164" customWidth="1" outlineLevel="1"/>
    <col min="16" max="16" width="11.7109375" style="164" customWidth="1" outlineLevel="1"/>
    <col min="17" max="17" width="14.42578125" style="164" customWidth="1"/>
    <col min="18" max="18" width="11.7109375" style="164" customWidth="1" outlineLevel="1"/>
    <col min="19" max="19" width="21" style="164" customWidth="1" outlineLevel="1"/>
    <col min="20" max="20" width="11.7109375" style="323" customWidth="1" outlineLevel="1"/>
    <col min="21" max="23" width="17.5703125" style="164" customWidth="1" outlineLevel="1"/>
    <col min="24" max="24" width="13.5703125" style="164" customWidth="1" outlineLevel="1"/>
    <col min="25" max="25" width="16.28515625" style="341" customWidth="1"/>
    <col min="26" max="26" width="13.42578125" style="164" customWidth="1" outlineLevel="1"/>
    <col min="27" max="27" width="17.42578125" style="164" customWidth="1" outlineLevel="1"/>
    <col min="28" max="28" width="17.7109375" style="164" customWidth="1" outlineLevel="1"/>
    <col min="29" max="29" width="11.7109375" style="323" customWidth="1"/>
    <col min="30" max="30" width="28.5703125" style="172" customWidth="1"/>
    <col min="31" max="31" width="11.28515625" style="164" hidden="1" customWidth="1"/>
    <col min="32" max="32" width="11.7109375" style="164" customWidth="1" outlineLevel="1"/>
    <col min="33" max="33" width="25.42578125" style="164" customWidth="1" outlineLevel="1"/>
    <col min="34" max="34" width="11.7109375" style="164" customWidth="1" outlineLevel="1"/>
    <col min="35" max="35" width="15" style="164" customWidth="1" outlineLevel="1"/>
    <col min="36" max="36" width="14.42578125" style="164" customWidth="1" outlineLevel="1"/>
    <col min="37" max="37" width="22.28515625" style="323" customWidth="1" outlineLevel="1"/>
    <col min="38" max="38" width="28.85546875" style="164" customWidth="1" outlineLevel="1"/>
    <col min="39" max="40" width="5.7109375" style="164" customWidth="1" outlineLevel="1"/>
    <col min="41" max="41" width="7.5703125" style="164" customWidth="1" outlineLevel="1"/>
    <col min="42" max="42" width="6.140625" style="164" customWidth="1" outlineLevel="1"/>
    <col min="43" max="43" width="7.5703125" style="363" customWidth="1" outlineLevel="1"/>
    <col min="44" max="44" width="7.140625" style="363" customWidth="1" outlineLevel="1"/>
    <col min="45" max="53" width="9.140625" style="363" customWidth="1" outlineLevel="1"/>
    <col min="54" max="54" width="14.140625" style="385" customWidth="1" outlineLevel="1"/>
    <col min="55" max="58" width="9.140625" style="164" customWidth="1"/>
    <col min="59" max="122" width="4.140625" style="166" customWidth="1"/>
    <col min="123" max="410" width="4.140625" style="164" customWidth="1"/>
    <col min="411" max="16384" width="9.140625" style="164"/>
  </cols>
  <sheetData>
    <row r="1" spans="1:54" ht="15" hidden="1" customHeight="1" outlineLevel="1" x14ac:dyDescent="0.3">
      <c r="AK1" s="164"/>
      <c r="AP1" s="165" t="s">
        <v>135</v>
      </c>
    </row>
    <row r="2" spans="1:54" ht="15" hidden="1" customHeight="1" outlineLevel="1" x14ac:dyDescent="0.3">
      <c r="AK2" s="164"/>
      <c r="AP2" s="165"/>
    </row>
    <row r="3" spans="1:54" ht="15" hidden="1" customHeight="1" outlineLevel="1" x14ac:dyDescent="0.3">
      <c r="AK3" s="164"/>
    </row>
    <row r="4" spans="1:54" ht="23.1" hidden="1" customHeight="1" outlineLevel="1" thickBot="1" x14ac:dyDescent="0.3">
      <c r="B4" s="458" t="s">
        <v>2352</v>
      </c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W4" s="458"/>
      <c r="X4" s="458"/>
      <c r="Y4" s="458"/>
      <c r="Z4" s="458"/>
      <c r="AA4" s="458"/>
      <c r="AB4" s="458"/>
      <c r="AC4" s="458"/>
      <c r="AD4" s="458"/>
      <c r="AE4" s="458"/>
      <c r="AF4" s="458"/>
      <c r="AG4" s="458"/>
      <c r="AH4" s="458"/>
      <c r="AI4" s="167"/>
      <c r="AJ4" s="167"/>
      <c r="AK4" s="167" t="s">
        <v>0</v>
      </c>
      <c r="AL4" s="167"/>
      <c r="AM4" s="167"/>
    </row>
    <row r="5" spans="1:54" ht="15" hidden="1" customHeight="1" outlineLevel="1" x14ac:dyDescent="0.3">
      <c r="B5" s="459" t="s">
        <v>3</v>
      </c>
      <c r="C5" s="460"/>
      <c r="D5" s="460"/>
      <c r="E5" s="460"/>
      <c r="F5" s="461"/>
      <c r="G5" s="168" t="s">
        <v>396</v>
      </c>
      <c r="H5" s="348"/>
      <c r="I5" s="169"/>
      <c r="AK5" s="170" t="s">
        <v>1</v>
      </c>
      <c r="AL5" s="170"/>
      <c r="AM5" s="170"/>
    </row>
    <row r="6" spans="1:54" ht="15" hidden="1" customHeight="1" outlineLevel="1" x14ac:dyDescent="0.3">
      <c r="B6" s="462" t="s">
        <v>4</v>
      </c>
      <c r="C6" s="463"/>
      <c r="D6" s="463"/>
      <c r="E6" s="463"/>
      <c r="F6" s="464"/>
      <c r="G6" s="168" t="s">
        <v>397</v>
      </c>
      <c r="H6" s="348"/>
      <c r="I6" s="169"/>
      <c r="AK6" s="170" t="s">
        <v>1</v>
      </c>
      <c r="AL6" s="170"/>
      <c r="AM6" s="170"/>
    </row>
    <row r="7" spans="1:54" ht="15" hidden="1" customHeight="1" outlineLevel="1" x14ac:dyDescent="0.3">
      <c r="B7" s="462" t="s">
        <v>5</v>
      </c>
      <c r="C7" s="463"/>
      <c r="D7" s="463"/>
      <c r="E7" s="463"/>
      <c r="F7" s="464"/>
      <c r="G7" s="168" t="s">
        <v>398</v>
      </c>
      <c r="H7" s="348"/>
      <c r="I7" s="169"/>
      <c r="AK7" s="170" t="s">
        <v>1</v>
      </c>
      <c r="AL7" s="170"/>
      <c r="AM7" s="170"/>
    </row>
    <row r="8" spans="1:54" ht="15" hidden="1" customHeight="1" outlineLevel="1" x14ac:dyDescent="0.3">
      <c r="B8" s="462" t="s">
        <v>6</v>
      </c>
      <c r="C8" s="463"/>
      <c r="D8" s="463"/>
      <c r="E8" s="463"/>
      <c r="F8" s="464"/>
      <c r="G8" s="168" t="s">
        <v>399</v>
      </c>
      <c r="H8" s="348"/>
      <c r="I8" s="169"/>
      <c r="AK8" s="171" t="s">
        <v>2</v>
      </c>
      <c r="AL8" s="171"/>
      <c r="AM8" s="171"/>
    </row>
    <row r="9" spans="1:54" ht="15" hidden="1" customHeight="1" outlineLevel="1" x14ac:dyDescent="0.3">
      <c r="B9" s="462" t="s">
        <v>7</v>
      </c>
      <c r="C9" s="463"/>
      <c r="D9" s="463"/>
      <c r="E9" s="463"/>
      <c r="F9" s="464"/>
      <c r="G9" s="465">
        <v>5635008080</v>
      </c>
      <c r="H9" s="466"/>
      <c r="I9" s="467"/>
      <c r="AK9" s="164"/>
      <c r="AL9" s="172"/>
    </row>
    <row r="10" spans="1:54" ht="15" hidden="1" customHeight="1" outlineLevel="1" x14ac:dyDescent="0.3">
      <c r="B10" s="462" t="s">
        <v>8</v>
      </c>
      <c r="C10" s="463"/>
      <c r="D10" s="463"/>
      <c r="E10" s="463"/>
      <c r="F10" s="464"/>
      <c r="G10" s="465">
        <v>563501001</v>
      </c>
      <c r="H10" s="466"/>
      <c r="I10" s="467"/>
      <c r="AK10" s="164"/>
      <c r="AL10" s="172"/>
    </row>
    <row r="11" spans="1:54" ht="15" hidden="1" customHeight="1" outlineLevel="1" x14ac:dyDescent="0.3">
      <c r="B11" s="462" t="s">
        <v>9</v>
      </c>
      <c r="C11" s="463"/>
      <c r="D11" s="463"/>
      <c r="E11" s="463"/>
      <c r="F11" s="464"/>
      <c r="G11" s="173" t="s">
        <v>358</v>
      </c>
      <c r="H11" s="349"/>
      <c r="I11" s="169"/>
      <c r="AK11" s="164"/>
      <c r="AL11" s="172"/>
    </row>
    <row r="12" spans="1:54" ht="15" hidden="1" customHeight="1" outlineLevel="1" x14ac:dyDescent="0.3">
      <c r="B12" s="462" t="s">
        <v>10</v>
      </c>
      <c r="C12" s="463"/>
      <c r="D12" s="463"/>
      <c r="E12" s="463"/>
      <c r="F12" s="464"/>
      <c r="G12" s="168" t="s">
        <v>11</v>
      </c>
      <c r="H12" s="348"/>
      <c r="I12" s="169"/>
      <c r="AK12" s="164"/>
    </row>
    <row r="13" spans="1:54" ht="15" hidden="1" customHeight="1" outlineLevel="1" thickBot="1" x14ac:dyDescent="0.3">
      <c r="B13" s="476" t="s">
        <v>12</v>
      </c>
      <c r="C13" s="477"/>
      <c r="D13" s="477"/>
      <c r="E13" s="477"/>
      <c r="F13" s="478"/>
      <c r="G13" s="168" t="s">
        <v>13</v>
      </c>
      <c r="H13" s="348"/>
      <c r="I13" s="169"/>
      <c r="AK13" s="164"/>
    </row>
    <row r="14" spans="1:54" ht="15" hidden="1" customHeight="1" outlineLevel="1" x14ac:dyDescent="0.3">
      <c r="B14" s="174"/>
      <c r="C14" s="174"/>
      <c r="D14" s="174"/>
      <c r="E14" s="174"/>
      <c r="F14" s="174"/>
      <c r="G14" s="175"/>
      <c r="AK14" s="164"/>
    </row>
    <row r="15" spans="1:54" ht="15" hidden="1" customHeight="1" outlineLevel="1" thickBot="1" x14ac:dyDescent="0.3">
      <c r="AK15" s="164"/>
    </row>
    <row r="16" spans="1:54" ht="22.5" customHeight="1" collapsed="1" x14ac:dyDescent="0.25">
      <c r="A16" s="443" t="s">
        <v>14</v>
      </c>
      <c r="B16" s="443" t="s">
        <v>15</v>
      </c>
      <c r="C16" s="443" t="s">
        <v>16</v>
      </c>
      <c r="D16" s="443" t="s">
        <v>17</v>
      </c>
      <c r="E16" s="443" t="s">
        <v>18</v>
      </c>
      <c r="F16" s="443" t="s">
        <v>19</v>
      </c>
      <c r="G16" s="443" t="s">
        <v>20</v>
      </c>
      <c r="H16" s="443" t="s">
        <v>21</v>
      </c>
      <c r="I16" s="443" t="s">
        <v>22</v>
      </c>
      <c r="J16" s="443" t="s">
        <v>23</v>
      </c>
      <c r="K16" s="447" t="s">
        <v>24</v>
      </c>
      <c r="L16" s="449"/>
      <c r="M16" s="443" t="s">
        <v>25</v>
      </c>
      <c r="N16" s="447" t="s">
        <v>26</v>
      </c>
      <c r="O16" s="449"/>
      <c r="P16" s="443" t="s">
        <v>27</v>
      </c>
      <c r="Q16" s="449" t="s">
        <v>28</v>
      </c>
      <c r="R16" s="449" t="s">
        <v>29</v>
      </c>
      <c r="S16" s="449" t="s">
        <v>127</v>
      </c>
      <c r="T16" s="443" t="s">
        <v>30</v>
      </c>
      <c r="U16" s="443" t="s">
        <v>53</v>
      </c>
      <c r="V16" s="443" t="s">
        <v>34</v>
      </c>
      <c r="W16" s="443" t="s">
        <v>31</v>
      </c>
      <c r="X16" s="443" t="s">
        <v>32</v>
      </c>
      <c r="Y16" s="445" t="s">
        <v>33</v>
      </c>
      <c r="Z16" s="447" t="s">
        <v>54</v>
      </c>
      <c r="AA16" s="448"/>
      <c r="AB16" s="449"/>
      <c r="AC16" s="443" t="s">
        <v>35</v>
      </c>
      <c r="AD16" s="473" t="s">
        <v>60</v>
      </c>
      <c r="AE16" s="443" t="s">
        <v>128</v>
      </c>
      <c r="AF16" s="443" t="s">
        <v>36</v>
      </c>
      <c r="AG16" s="443" t="s">
        <v>37</v>
      </c>
      <c r="AH16" s="443" t="s">
        <v>38</v>
      </c>
      <c r="AI16" s="443" t="s">
        <v>39</v>
      </c>
      <c r="AJ16" s="443" t="s">
        <v>40</v>
      </c>
      <c r="AK16" s="443" t="s">
        <v>41</v>
      </c>
      <c r="AL16" s="443" t="s">
        <v>42</v>
      </c>
      <c r="AM16" s="447" t="s">
        <v>69</v>
      </c>
      <c r="AN16" s="448"/>
      <c r="AO16" s="448"/>
      <c r="AP16" s="456"/>
      <c r="AQ16" s="456" t="s">
        <v>2616</v>
      </c>
      <c r="AR16" s="545" t="s">
        <v>2617</v>
      </c>
      <c r="AS16" s="546"/>
      <c r="AT16" s="546"/>
      <c r="AU16" s="546"/>
      <c r="AV16" s="546"/>
      <c r="AW16" s="546"/>
      <c r="AX16" s="546"/>
      <c r="AY16" s="546"/>
      <c r="AZ16" s="546"/>
      <c r="BA16" s="546"/>
      <c r="BB16" s="547"/>
    </row>
    <row r="17" spans="1:54" ht="15" customHeight="1" x14ac:dyDescent="0.25">
      <c r="A17" s="444"/>
      <c r="B17" s="444"/>
      <c r="C17" s="444"/>
      <c r="D17" s="444"/>
      <c r="E17" s="444"/>
      <c r="F17" s="444"/>
      <c r="G17" s="444"/>
      <c r="H17" s="444"/>
      <c r="I17" s="444"/>
      <c r="J17" s="444"/>
      <c r="K17" s="450"/>
      <c r="L17" s="452"/>
      <c r="M17" s="444"/>
      <c r="N17" s="450"/>
      <c r="O17" s="452"/>
      <c r="P17" s="444"/>
      <c r="Q17" s="452"/>
      <c r="R17" s="452"/>
      <c r="S17" s="452"/>
      <c r="T17" s="444"/>
      <c r="U17" s="444"/>
      <c r="V17" s="444"/>
      <c r="W17" s="444"/>
      <c r="X17" s="444"/>
      <c r="Y17" s="446"/>
      <c r="Z17" s="450"/>
      <c r="AA17" s="451"/>
      <c r="AB17" s="452"/>
      <c r="AC17" s="444"/>
      <c r="AD17" s="474"/>
      <c r="AE17" s="444"/>
      <c r="AF17" s="444"/>
      <c r="AG17" s="444"/>
      <c r="AH17" s="444"/>
      <c r="AI17" s="444"/>
      <c r="AJ17" s="444"/>
      <c r="AK17" s="444"/>
      <c r="AL17" s="444"/>
      <c r="AM17" s="450"/>
      <c r="AN17" s="451"/>
      <c r="AO17" s="451"/>
      <c r="AP17" s="457"/>
      <c r="AQ17" s="457"/>
      <c r="AR17" s="548"/>
      <c r="AS17" s="454"/>
      <c r="AT17" s="454"/>
      <c r="AU17" s="454"/>
      <c r="AV17" s="454"/>
      <c r="AW17" s="454"/>
      <c r="AX17" s="454"/>
      <c r="AY17" s="454"/>
      <c r="AZ17" s="454"/>
      <c r="BA17" s="454"/>
      <c r="BB17" s="488"/>
    </row>
    <row r="18" spans="1:54" ht="69.75" customHeight="1" x14ac:dyDescent="0.25">
      <c r="A18" s="444"/>
      <c r="B18" s="444"/>
      <c r="C18" s="444"/>
      <c r="D18" s="444"/>
      <c r="E18" s="444"/>
      <c r="F18" s="444"/>
      <c r="G18" s="444"/>
      <c r="H18" s="444"/>
      <c r="I18" s="444"/>
      <c r="J18" s="444"/>
      <c r="K18" s="453"/>
      <c r="L18" s="455"/>
      <c r="M18" s="444"/>
      <c r="N18" s="453"/>
      <c r="O18" s="455"/>
      <c r="P18" s="444"/>
      <c r="Q18" s="452"/>
      <c r="R18" s="452"/>
      <c r="S18" s="452"/>
      <c r="T18" s="444"/>
      <c r="U18" s="444"/>
      <c r="V18" s="444" t="s">
        <v>34</v>
      </c>
      <c r="W18" s="444"/>
      <c r="X18" s="444"/>
      <c r="Y18" s="446"/>
      <c r="Z18" s="453"/>
      <c r="AA18" s="454"/>
      <c r="AB18" s="455"/>
      <c r="AC18" s="444"/>
      <c r="AD18" s="474"/>
      <c r="AE18" s="444"/>
      <c r="AF18" s="444"/>
      <c r="AG18" s="444"/>
      <c r="AH18" s="444"/>
      <c r="AI18" s="444"/>
      <c r="AJ18" s="444"/>
      <c r="AK18" s="444"/>
      <c r="AL18" s="444"/>
      <c r="AM18" s="453"/>
      <c r="AN18" s="454"/>
      <c r="AO18" s="454"/>
      <c r="AP18" s="488"/>
      <c r="AQ18" s="457"/>
      <c r="AR18" s="549" t="s">
        <v>2618</v>
      </c>
      <c r="AS18" s="550"/>
      <c r="AT18" s="550"/>
      <c r="AU18" s="550"/>
      <c r="AV18" s="551"/>
      <c r="AW18" s="549" t="s">
        <v>2619</v>
      </c>
      <c r="AX18" s="550"/>
      <c r="AY18" s="550"/>
      <c r="AZ18" s="550"/>
      <c r="BA18" s="551"/>
      <c r="BB18" s="552" t="s">
        <v>2620</v>
      </c>
    </row>
    <row r="19" spans="1:54" ht="15" customHeight="1" x14ac:dyDescent="0.25">
      <c r="A19" s="444"/>
      <c r="B19" s="444"/>
      <c r="C19" s="444"/>
      <c r="D19" s="444"/>
      <c r="E19" s="444"/>
      <c r="F19" s="444"/>
      <c r="G19" s="444"/>
      <c r="H19" s="444"/>
      <c r="I19" s="444"/>
      <c r="J19" s="444"/>
      <c r="K19" s="471" t="s">
        <v>43</v>
      </c>
      <c r="L19" s="471" t="s">
        <v>44</v>
      </c>
      <c r="M19" s="444"/>
      <c r="N19" s="471" t="s">
        <v>45</v>
      </c>
      <c r="O19" s="471" t="s">
        <v>44</v>
      </c>
      <c r="P19" s="444"/>
      <c r="Q19" s="452"/>
      <c r="R19" s="452"/>
      <c r="S19" s="452"/>
      <c r="T19" s="444"/>
      <c r="U19" s="444"/>
      <c r="V19" s="444"/>
      <c r="W19" s="444"/>
      <c r="X19" s="444"/>
      <c r="Y19" s="446"/>
      <c r="Z19" s="471" t="s">
        <v>46</v>
      </c>
      <c r="AA19" s="471" t="s">
        <v>47</v>
      </c>
      <c r="AB19" s="471" t="s">
        <v>48</v>
      </c>
      <c r="AC19" s="444"/>
      <c r="AD19" s="474"/>
      <c r="AE19" s="444"/>
      <c r="AF19" s="444"/>
      <c r="AG19" s="444"/>
      <c r="AH19" s="444"/>
      <c r="AI19" s="444"/>
      <c r="AJ19" s="444"/>
      <c r="AK19" s="444"/>
      <c r="AL19" s="444"/>
      <c r="AM19" s="471" t="s">
        <v>70</v>
      </c>
      <c r="AN19" s="471" t="s">
        <v>66</v>
      </c>
      <c r="AO19" s="471" t="s">
        <v>67</v>
      </c>
      <c r="AP19" s="485" t="s">
        <v>68</v>
      </c>
      <c r="AQ19" s="457"/>
      <c r="AR19" s="553" t="s">
        <v>2621</v>
      </c>
      <c r="AS19" s="556" t="s">
        <v>2622</v>
      </c>
      <c r="AT19" s="556" t="s">
        <v>2623</v>
      </c>
      <c r="AU19" s="556" t="s">
        <v>2624</v>
      </c>
      <c r="AV19" s="556" t="s">
        <v>2625</v>
      </c>
      <c r="AW19" s="556" t="s">
        <v>2621</v>
      </c>
      <c r="AX19" s="556" t="s">
        <v>2622</v>
      </c>
      <c r="AY19" s="556" t="s">
        <v>2623</v>
      </c>
      <c r="AZ19" s="556" t="s">
        <v>2624</v>
      </c>
      <c r="BA19" s="558" t="s">
        <v>2625</v>
      </c>
      <c r="BB19" s="552"/>
    </row>
    <row r="20" spans="1:54" ht="15" customHeight="1" x14ac:dyDescent="0.25">
      <c r="A20" s="444"/>
      <c r="B20" s="444"/>
      <c r="C20" s="444"/>
      <c r="D20" s="444"/>
      <c r="E20" s="444"/>
      <c r="F20" s="444"/>
      <c r="G20" s="444"/>
      <c r="H20" s="444"/>
      <c r="I20" s="444"/>
      <c r="J20" s="444"/>
      <c r="K20" s="472"/>
      <c r="L20" s="472"/>
      <c r="M20" s="444"/>
      <c r="N20" s="472"/>
      <c r="O20" s="472"/>
      <c r="P20" s="444"/>
      <c r="Q20" s="452"/>
      <c r="R20" s="452"/>
      <c r="S20" s="452"/>
      <c r="T20" s="444"/>
      <c r="U20" s="444"/>
      <c r="V20" s="444"/>
      <c r="W20" s="444"/>
      <c r="X20" s="444"/>
      <c r="Y20" s="446"/>
      <c r="Z20" s="472"/>
      <c r="AA20" s="472"/>
      <c r="AB20" s="472"/>
      <c r="AC20" s="444"/>
      <c r="AD20" s="474"/>
      <c r="AE20" s="444"/>
      <c r="AF20" s="444"/>
      <c r="AG20" s="444"/>
      <c r="AH20" s="444"/>
      <c r="AI20" s="444"/>
      <c r="AJ20" s="444"/>
      <c r="AK20" s="444"/>
      <c r="AL20" s="444"/>
      <c r="AM20" s="472"/>
      <c r="AN20" s="472"/>
      <c r="AO20" s="472"/>
      <c r="AP20" s="486"/>
      <c r="AQ20" s="457"/>
      <c r="AR20" s="554"/>
      <c r="AS20" s="557"/>
      <c r="AT20" s="557"/>
      <c r="AU20" s="557"/>
      <c r="AV20" s="557"/>
      <c r="AW20" s="557"/>
      <c r="AX20" s="557"/>
      <c r="AY20" s="557"/>
      <c r="AZ20" s="557"/>
      <c r="BA20" s="559"/>
      <c r="BB20" s="552"/>
    </row>
    <row r="21" spans="1:54" ht="15" customHeight="1" x14ac:dyDescent="0.25">
      <c r="A21" s="444"/>
      <c r="B21" s="444"/>
      <c r="C21" s="444"/>
      <c r="D21" s="444"/>
      <c r="E21" s="444"/>
      <c r="F21" s="444"/>
      <c r="G21" s="444"/>
      <c r="H21" s="444"/>
      <c r="I21" s="444"/>
      <c r="J21" s="444"/>
      <c r="K21" s="472"/>
      <c r="L21" s="472"/>
      <c r="M21" s="444"/>
      <c r="N21" s="472"/>
      <c r="O21" s="472"/>
      <c r="P21" s="444"/>
      <c r="Q21" s="452"/>
      <c r="R21" s="452"/>
      <c r="S21" s="452"/>
      <c r="T21" s="444"/>
      <c r="U21" s="444"/>
      <c r="V21" s="444"/>
      <c r="W21" s="444"/>
      <c r="X21" s="444"/>
      <c r="Y21" s="446"/>
      <c r="Z21" s="472"/>
      <c r="AA21" s="472"/>
      <c r="AB21" s="472"/>
      <c r="AC21" s="444"/>
      <c r="AD21" s="474"/>
      <c r="AE21" s="444"/>
      <c r="AF21" s="444"/>
      <c r="AG21" s="444"/>
      <c r="AH21" s="444"/>
      <c r="AI21" s="444"/>
      <c r="AJ21" s="444"/>
      <c r="AK21" s="444"/>
      <c r="AL21" s="444"/>
      <c r="AM21" s="472"/>
      <c r="AN21" s="472"/>
      <c r="AO21" s="472"/>
      <c r="AP21" s="486"/>
      <c r="AQ21" s="457"/>
      <c r="AR21" s="554"/>
      <c r="AS21" s="557"/>
      <c r="AT21" s="557"/>
      <c r="AU21" s="557"/>
      <c r="AV21" s="557"/>
      <c r="AW21" s="557"/>
      <c r="AX21" s="557"/>
      <c r="AY21" s="557"/>
      <c r="AZ21" s="557"/>
      <c r="BA21" s="559"/>
      <c r="BB21" s="552"/>
    </row>
    <row r="22" spans="1:54" ht="36.75" customHeight="1" thickBot="1" x14ac:dyDescent="0.3">
      <c r="A22" s="444"/>
      <c r="B22" s="444"/>
      <c r="C22" s="444"/>
      <c r="D22" s="444"/>
      <c r="E22" s="444"/>
      <c r="F22" s="444"/>
      <c r="G22" s="444"/>
      <c r="H22" s="444"/>
      <c r="I22" s="444"/>
      <c r="J22" s="444"/>
      <c r="K22" s="472"/>
      <c r="L22" s="472"/>
      <c r="M22" s="444"/>
      <c r="N22" s="472"/>
      <c r="O22" s="472"/>
      <c r="P22" s="444"/>
      <c r="Q22" s="452"/>
      <c r="R22" s="452"/>
      <c r="S22" s="452"/>
      <c r="T22" s="444"/>
      <c r="U22" s="444"/>
      <c r="V22" s="444"/>
      <c r="W22" s="444"/>
      <c r="X22" s="444"/>
      <c r="Y22" s="446"/>
      <c r="Z22" s="472"/>
      <c r="AA22" s="472"/>
      <c r="AB22" s="472"/>
      <c r="AC22" s="444"/>
      <c r="AD22" s="474"/>
      <c r="AE22" s="475"/>
      <c r="AF22" s="444"/>
      <c r="AG22" s="444"/>
      <c r="AH22" s="444"/>
      <c r="AI22" s="444"/>
      <c r="AJ22" s="444"/>
      <c r="AK22" s="444"/>
      <c r="AL22" s="475"/>
      <c r="AM22" s="484"/>
      <c r="AN22" s="484"/>
      <c r="AO22" s="484"/>
      <c r="AP22" s="487"/>
      <c r="AQ22" s="457"/>
      <c r="AR22" s="555"/>
      <c r="AS22" s="475"/>
      <c r="AT22" s="475"/>
      <c r="AU22" s="475"/>
      <c r="AV22" s="475"/>
      <c r="AW22" s="475"/>
      <c r="AX22" s="475"/>
      <c r="AY22" s="475"/>
      <c r="AZ22" s="475"/>
      <c r="BA22" s="560"/>
      <c r="BB22" s="552"/>
    </row>
    <row r="23" spans="1:54" ht="15.75" customHeight="1" thickBot="1" x14ac:dyDescent="0.3">
      <c r="A23" s="176">
        <v>1</v>
      </c>
      <c r="B23" s="176">
        <v>2</v>
      </c>
      <c r="C23" s="177">
        <v>3</v>
      </c>
      <c r="D23" s="177">
        <v>4</v>
      </c>
      <c r="E23" s="176">
        <v>5</v>
      </c>
      <c r="F23" s="176">
        <v>6</v>
      </c>
      <c r="G23" s="177">
        <v>7</v>
      </c>
      <c r="H23" s="177">
        <v>8</v>
      </c>
      <c r="I23" s="176">
        <v>9</v>
      </c>
      <c r="J23" s="176">
        <v>10</v>
      </c>
      <c r="K23" s="177">
        <v>11</v>
      </c>
      <c r="L23" s="177">
        <v>12</v>
      </c>
      <c r="M23" s="176">
        <v>13</v>
      </c>
      <c r="N23" s="176">
        <v>14</v>
      </c>
      <c r="O23" s="177">
        <v>15</v>
      </c>
      <c r="P23" s="177">
        <v>16</v>
      </c>
      <c r="Q23" s="176">
        <v>17</v>
      </c>
      <c r="R23" s="176">
        <v>18</v>
      </c>
      <c r="S23" s="177">
        <v>19</v>
      </c>
      <c r="T23" s="177">
        <v>20</v>
      </c>
      <c r="U23" s="176">
        <v>21</v>
      </c>
      <c r="V23" s="176">
        <v>22</v>
      </c>
      <c r="W23" s="177">
        <v>23</v>
      </c>
      <c r="X23" s="177">
        <v>24</v>
      </c>
      <c r="Y23" s="343">
        <v>25</v>
      </c>
      <c r="Z23" s="176">
        <v>26</v>
      </c>
      <c r="AA23" s="176">
        <v>27</v>
      </c>
      <c r="AB23" s="177">
        <v>28</v>
      </c>
      <c r="AC23" s="176">
        <v>29</v>
      </c>
      <c r="AD23" s="176">
        <v>30</v>
      </c>
      <c r="AE23" s="177">
        <v>31</v>
      </c>
      <c r="AF23" s="177">
        <v>32</v>
      </c>
      <c r="AG23" s="176">
        <v>33</v>
      </c>
      <c r="AH23" s="176">
        <v>34</v>
      </c>
      <c r="AI23" s="177">
        <v>35</v>
      </c>
      <c r="AJ23" s="177">
        <v>36</v>
      </c>
      <c r="AK23" s="176">
        <v>37</v>
      </c>
      <c r="AL23" s="176">
        <v>37</v>
      </c>
      <c r="AM23" s="176">
        <v>37</v>
      </c>
      <c r="AN23" s="176">
        <v>37</v>
      </c>
      <c r="AO23" s="176">
        <v>37</v>
      </c>
      <c r="AP23" s="176">
        <v>37</v>
      </c>
      <c r="AQ23" s="364">
        <v>44</v>
      </c>
      <c r="AR23" s="364">
        <v>45</v>
      </c>
      <c r="AS23" s="364">
        <v>46</v>
      </c>
      <c r="AT23" s="364">
        <v>47</v>
      </c>
      <c r="AU23" s="364">
        <v>48</v>
      </c>
      <c r="AV23" s="364">
        <v>49</v>
      </c>
      <c r="AW23" s="364">
        <v>50</v>
      </c>
      <c r="AX23" s="364">
        <v>51</v>
      </c>
      <c r="AY23" s="364">
        <v>52</v>
      </c>
      <c r="AZ23" s="364">
        <v>53</v>
      </c>
      <c r="BA23" s="381">
        <v>54</v>
      </c>
      <c r="BB23" s="386">
        <v>55</v>
      </c>
    </row>
    <row r="24" spans="1:54" ht="15" hidden="1" customHeight="1" x14ac:dyDescent="0.25">
      <c r="A24" s="481" t="s">
        <v>55</v>
      </c>
      <c r="B24" s="482"/>
      <c r="C24" s="482"/>
      <c r="D24" s="482"/>
      <c r="E24" s="482"/>
      <c r="F24" s="482"/>
      <c r="G24" s="482"/>
      <c r="H24" s="482"/>
      <c r="I24" s="482"/>
      <c r="J24" s="482"/>
      <c r="K24" s="482"/>
      <c r="L24" s="482"/>
      <c r="M24" s="482"/>
      <c r="N24" s="482"/>
      <c r="O24" s="482"/>
      <c r="P24" s="482"/>
      <c r="Q24" s="482"/>
      <c r="R24" s="482"/>
      <c r="S24" s="482"/>
      <c r="T24" s="482"/>
      <c r="U24" s="482"/>
      <c r="V24" s="482"/>
      <c r="W24" s="482"/>
      <c r="X24" s="482"/>
      <c r="Y24" s="482"/>
      <c r="Z24" s="482"/>
      <c r="AA24" s="482"/>
      <c r="AB24" s="482"/>
      <c r="AC24" s="482"/>
      <c r="AD24" s="482"/>
      <c r="AE24" s="482"/>
      <c r="AF24" s="482"/>
      <c r="AG24" s="482"/>
      <c r="AH24" s="482"/>
      <c r="AI24" s="482"/>
      <c r="AJ24" s="482"/>
      <c r="AK24" s="483"/>
      <c r="AL24" s="337" t="s">
        <v>2627</v>
      </c>
      <c r="AM24" s="479"/>
      <c r="AN24" s="480"/>
      <c r="AO24" s="480"/>
      <c r="AP24" s="480"/>
      <c r="AQ24" s="365"/>
      <c r="AR24" s="365"/>
      <c r="AS24" s="365"/>
      <c r="AT24" s="365"/>
      <c r="AU24" s="365"/>
      <c r="AV24" s="365"/>
      <c r="AW24" s="365"/>
      <c r="AX24" s="365"/>
      <c r="AY24" s="365"/>
      <c r="AZ24" s="365"/>
      <c r="BA24" s="365"/>
      <c r="BB24" s="387"/>
    </row>
    <row r="25" spans="1:54" s="185" customFormat="1" ht="73.5" customHeight="1" x14ac:dyDescent="0.25">
      <c r="A25" s="178">
        <v>2021</v>
      </c>
      <c r="B25" s="179">
        <v>1</v>
      </c>
      <c r="C25" s="118">
        <v>180</v>
      </c>
      <c r="D25" s="108" t="s">
        <v>139</v>
      </c>
      <c r="E25" s="180" t="s">
        <v>1353</v>
      </c>
      <c r="F25" s="110" t="s">
        <v>1353</v>
      </c>
      <c r="G25" s="118"/>
      <c r="H25" s="107" t="s">
        <v>2353</v>
      </c>
      <c r="I25" s="107" t="s">
        <v>1266</v>
      </c>
      <c r="J25" s="107" t="s">
        <v>120</v>
      </c>
      <c r="K25" s="108">
        <v>876</v>
      </c>
      <c r="L25" s="108" t="s">
        <v>138</v>
      </c>
      <c r="M25" s="109">
        <v>1</v>
      </c>
      <c r="N25" s="109" t="s">
        <v>358</v>
      </c>
      <c r="O25" s="109" t="s">
        <v>359</v>
      </c>
      <c r="P25" s="108" t="str">
        <f t="shared" ref="P25:P41" si="0">D25</f>
        <v>СП Лукоморье</v>
      </c>
      <c r="Q25" s="108" t="s">
        <v>360</v>
      </c>
      <c r="R25" s="351" t="s">
        <v>361</v>
      </c>
      <c r="S25" s="118"/>
      <c r="T25" s="138" t="s">
        <v>2413</v>
      </c>
      <c r="U25" s="138" t="s">
        <v>2414</v>
      </c>
      <c r="V25" s="138" t="s">
        <v>2415</v>
      </c>
      <c r="W25" s="138" t="s">
        <v>2416</v>
      </c>
      <c r="X25" s="146" t="s">
        <v>645</v>
      </c>
      <c r="Y25" s="116">
        <v>520061.01</v>
      </c>
      <c r="Z25" s="115"/>
      <c r="AA25" s="116">
        <v>520061.01</v>
      </c>
      <c r="AB25" s="116">
        <v>0</v>
      </c>
      <c r="AC25" s="146" t="s">
        <v>84</v>
      </c>
      <c r="AD25" s="146" t="s">
        <v>362</v>
      </c>
      <c r="AE25" s="146" t="s">
        <v>363</v>
      </c>
      <c r="AF25" s="118"/>
      <c r="AG25" s="118"/>
      <c r="AH25" s="118"/>
      <c r="AI25" s="118" t="s">
        <v>364</v>
      </c>
      <c r="AJ25" s="118" t="s">
        <v>364</v>
      </c>
      <c r="AK25" s="116">
        <f>AA25</f>
        <v>520061.01</v>
      </c>
      <c r="AL25" s="115"/>
      <c r="AM25" s="181"/>
      <c r="AN25" s="182"/>
      <c r="AO25" s="183"/>
      <c r="AP25" s="184"/>
      <c r="AQ25" s="406"/>
      <c r="AR25" s="406"/>
      <c r="AS25" s="406"/>
      <c r="AT25" s="406"/>
      <c r="AU25" s="406"/>
      <c r="AV25" s="406"/>
      <c r="AW25" s="406"/>
      <c r="AX25" s="406"/>
      <c r="AY25" s="406"/>
      <c r="AZ25" s="406"/>
      <c r="BA25" s="406"/>
      <c r="BB25" s="407"/>
    </row>
    <row r="26" spans="1:54" s="185" customFormat="1" ht="81" customHeight="1" x14ac:dyDescent="0.25">
      <c r="A26" s="178">
        <v>2021</v>
      </c>
      <c r="B26" s="186">
        <v>2</v>
      </c>
      <c r="C26" s="110">
        <v>180</v>
      </c>
      <c r="D26" s="108" t="s">
        <v>139</v>
      </c>
      <c r="E26" s="180" t="s">
        <v>1355</v>
      </c>
      <c r="F26" s="110" t="s">
        <v>1354</v>
      </c>
      <c r="G26" s="110"/>
      <c r="H26" s="107" t="s">
        <v>2354</v>
      </c>
      <c r="I26" s="107" t="s">
        <v>1273</v>
      </c>
      <c r="J26" s="107" t="s">
        <v>120</v>
      </c>
      <c r="K26" s="108">
        <v>166</v>
      </c>
      <c r="L26" s="108" t="s">
        <v>174</v>
      </c>
      <c r="M26" s="109">
        <v>239</v>
      </c>
      <c r="N26" s="109" t="s">
        <v>358</v>
      </c>
      <c r="O26" s="109" t="s">
        <v>359</v>
      </c>
      <c r="P26" s="108" t="s">
        <v>139</v>
      </c>
      <c r="Q26" s="108" t="s">
        <v>360</v>
      </c>
      <c r="R26" s="351" t="s">
        <v>361</v>
      </c>
      <c r="S26" s="118"/>
      <c r="T26" s="138" t="s">
        <v>2413</v>
      </c>
      <c r="U26" s="138" t="s">
        <v>2414</v>
      </c>
      <c r="V26" s="138" t="s">
        <v>2415</v>
      </c>
      <c r="W26" s="138" t="s">
        <v>2416</v>
      </c>
      <c r="X26" s="146" t="s">
        <v>645</v>
      </c>
      <c r="Y26" s="116">
        <v>101820.74</v>
      </c>
      <c r="Z26" s="115"/>
      <c r="AA26" s="116">
        <v>101820.74</v>
      </c>
      <c r="AB26" s="116">
        <v>0</v>
      </c>
      <c r="AC26" s="146" t="s">
        <v>84</v>
      </c>
      <c r="AD26" s="146" t="s">
        <v>362</v>
      </c>
      <c r="AE26" s="146" t="s">
        <v>363</v>
      </c>
      <c r="AF26" s="118"/>
      <c r="AG26" s="118"/>
      <c r="AH26" s="118"/>
      <c r="AI26" s="118" t="s">
        <v>364</v>
      </c>
      <c r="AJ26" s="118" t="s">
        <v>364</v>
      </c>
      <c r="AK26" s="116">
        <f>AA26</f>
        <v>101820.74</v>
      </c>
      <c r="AL26" s="115"/>
      <c r="AM26" s="181"/>
      <c r="AN26" s="182"/>
      <c r="AO26" s="183"/>
      <c r="AP26" s="184"/>
      <c r="AQ26" s="366"/>
      <c r="AR26" s="366"/>
      <c r="AS26" s="366"/>
      <c r="AT26" s="366"/>
      <c r="AU26" s="366"/>
      <c r="AV26" s="366"/>
      <c r="AW26" s="366"/>
      <c r="AX26" s="366"/>
      <c r="AY26" s="366"/>
      <c r="AZ26" s="366"/>
      <c r="BA26" s="367"/>
      <c r="BB26" s="366"/>
    </row>
    <row r="27" spans="1:54" s="185" customFormat="1" ht="59.25" customHeight="1" x14ac:dyDescent="0.25">
      <c r="A27" s="178">
        <v>2021</v>
      </c>
      <c r="B27" s="179">
        <v>3</v>
      </c>
      <c r="C27" s="110">
        <v>180</v>
      </c>
      <c r="D27" s="108" t="s">
        <v>139</v>
      </c>
      <c r="E27" s="180" t="s">
        <v>1357</v>
      </c>
      <c r="F27" s="110" t="s">
        <v>1356</v>
      </c>
      <c r="G27" s="110"/>
      <c r="H27" s="107" t="s">
        <v>2355</v>
      </c>
      <c r="I27" s="107" t="s">
        <v>1292</v>
      </c>
      <c r="J27" s="107" t="s">
        <v>120</v>
      </c>
      <c r="K27" s="108">
        <v>166</v>
      </c>
      <c r="L27" s="108" t="s">
        <v>174</v>
      </c>
      <c r="M27" s="109">
        <v>4380</v>
      </c>
      <c r="N27" s="109" t="s">
        <v>358</v>
      </c>
      <c r="O27" s="109" t="s">
        <v>359</v>
      </c>
      <c r="P27" s="108" t="s">
        <v>139</v>
      </c>
      <c r="Q27" s="108" t="s">
        <v>360</v>
      </c>
      <c r="R27" s="351" t="s">
        <v>361</v>
      </c>
      <c r="S27" s="110"/>
      <c r="T27" s="138" t="s">
        <v>2413</v>
      </c>
      <c r="U27" s="138" t="s">
        <v>2414</v>
      </c>
      <c r="V27" s="138" t="s">
        <v>2415</v>
      </c>
      <c r="W27" s="138" t="s">
        <v>2416</v>
      </c>
      <c r="X27" s="146" t="s">
        <v>645</v>
      </c>
      <c r="Y27" s="116">
        <v>195962.34</v>
      </c>
      <c r="Z27" s="115"/>
      <c r="AA27" s="116">
        <v>195962.34</v>
      </c>
      <c r="AB27" s="116">
        <v>0</v>
      </c>
      <c r="AC27" s="113" t="s">
        <v>84</v>
      </c>
      <c r="AD27" s="113" t="s">
        <v>362</v>
      </c>
      <c r="AE27" s="146" t="s">
        <v>363</v>
      </c>
      <c r="AF27" s="110"/>
      <c r="AG27" s="110"/>
      <c r="AH27" s="110"/>
      <c r="AI27" s="118" t="s">
        <v>364</v>
      </c>
      <c r="AJ27" s="118" t="s">
        <v>364</v>
      </c>
      <c r="AK27" s="115">
        <f>AA27</f>
        <v>195962.34</v>
      </c>
      <c r="AL27" s="115"/>
      <c r="AM27" s="181"/>
      <c r="AN27" s="182"/>
      <c r="AO27" s="183"/>
      <c r="AP27" s="184"/>
      <c r="AQ27" s="366"/>
      <c r="AR27" s="366"/>
      <c r="AS27" s="366"/>
      <c r="AT27" s="366"/>
      <c r="AU27" s="366"/>
      <c r="AV27" s="366"/>
      <c r="AW27" s="366"/>
      <c r="AX27" s="366"/>
      <c r="AY27" s="366"/>
      <c r="AZ27" s="366"/>
      <c r="BA27" s="367"/>
      <c r="BB27" s="366"/>
    </row>
    <row r="28" spans="1:54" s="185" customFormat="1" ht="59.25" customHeight="1" x14ac:dyDescent="0.25">
      <c r="A28" s="178">
        <v>2021</v>
      </c>
      <c r="B28" s="179">
        <v>4</v>
      </c>
      <c r="C28" s="110">
        <v>180</v>
      </c>
      <c r="D28" s="108" t="s">
        <v>139</v>
      </c>
      <c r="E28" s="180" t="s">
        <v>1358</v>
      </c>
      <c r="F28" s="110" t="s">
        <v>658</v>
      </c>
      <c r="G28" s="110"/>
      <c r="H28" s="107" t="s">
        <v>2356</v>
      </c>
      <c r="I28" s="192" t="s">
        <v>1306</v>
      </c>
      <c r="J28" s="107" t="s">
        <v>120</v>
      </c>
      <c r="K28" s="108">
        <v>166</v>
      </c>
      <c r="L28" s="108" t="s">
        <v>174</v>
      </c>
      <c r="M28" s="187">
        <v>2250</v>
      </c>
      <c r="N28" s="187" t="s">
        <v>358</v>
      </c>
      <c r="O28" s="187" t="s">
        <v>359</v>
      </c>
      <c r="P28" s="188" t="s">
        <v>139</v>
      </c>
      <c r="Q28" s="108" t="s">
        <v>360</v>
      </c>
      <c r="R28" s="352" t="s">
        <v>361</v>
      </c>
      <c r="S28" s="118"/>
      <c r="T28" s="138" t="s">
        <v>2413</v>
      </c>
      <c r="U28" s="138" t="s">
        <v>2414</v>
      </c>
      <c r="V28" s="138" t="s">
        <v>2415</v>
      </c>
      <c r="W28" s="138" t="s">
        <v>2416</v>
      </c>
      <c r="X28" s="146" t="s">
        <v>645</v>
      </c>
      <c r="Y28" s="116">
        <v>281450.15000000002</v>
      </c>
      <c r="Z28" s="116"/>
      <c r="AA28" s="116">
        <v>281450.15000000002</v>
      </c>
      <c r="AB28" s="116">
        <v>0</v>
      </c>
      <c r="AC28" s="113" t="s">
        <v>84</v>
      </c>
      <c r="AD28" s="113" t="s">
        <v>362</v>
      </c>
      <c r="AE28" s="146" t="s">
        <v>363</v>
      </c>
      <c r="AF28" s="118"/>
      <c r="AG28" s="118"/>
      <c r="AH28" s="118"/>
      <c r="AI28" s="118" t="s">
        <v>364</v>
      </c>
      <c r="AJ28" s="118" t="s">
        <v>364</v>
      </c>
      <c r="AK28" s="115">
        <f>AA28</f>
        <v>281450.15000000002</v>
      </c>
      <c r="AL28" s="116"/>
      <c r="AM28" s="181"/>
      <c r="AN28" s="182"/>
      <c r="AO28" s="183"/>
      <c r="AP28" s="184"/>
      <c r="AQ28" s="366"/>
      <c r="AR28" s="366"/>
      <c r="AS28" s="366"/>
      <c r="AT28" s="366"/>
      <c r="AU28" s="366"/>
      <c r="AV28" s="366"/>
      <c r="AW28" s="366"/>
      <c r="AX28" s="366"/>
      <c r="AY28" s="366"/>
      <c r="AZ28" s="366"/>
      <c r="BA28" s="367"/>
      <c r="BB28" s="366"/>
    </row>
    <row r="29" spans="1:54" s="185" customFormat="1" ht="59.25" customHeight="1" x14ac:dyDescent="0.25">
      <c r="A29" s="178">
        <v>2021</v>
      </c>
      <c r="B29" s="186">
        <v>5</v>
      </c>
      <c r="C29" s="189">
        <v>180</v>
      </c>
      <c r="D29" s="190" t="s">
        <v>139</v>
      </c>
      <c r="E29" s="191" t="s">
        <v>659</v>
      </c>
      <c r="F29" s="140" t="s">
        <v>658</v>
      </c>
      <c r="G29" s="189"/>
      <c r="H29" s="107" t="s">
        <v>2357</v>
      </c>
      <c r="I29" s="192" t="s">
        <v>2417</v>
      </c>
      <c r="J29" s="192" t="s">
        <v>120</v>
      </c>
      <c r="K29" s="188">
        <v>166</v>
      </c>
      <c r="L29" s="188" t="s">
        <v>174</v>
      </c>
      <c r="M29" s="182">
        <v>3000</v>
      </c>
      <c r="N29" s="118" t="s">
        <v>358</v>
      </c>
      <c r="O29" s="118" t="s">
        <v>359</v>
      </c>
      <c r="P29" s="188" t="str">
        <f t="shared" si="0"/>
        <v>СП Лукоморье</v>
      </c>
      <c r="Q29" s="188" t="s">
        <v>360</v>
      </c>
      <c r="R29" s="352" t="s">
        <v>361</v>
      </c>
      <c r="S29" s="118"/>
      <c r="T29" s="138" t="s">
        <v>2413</v>
      </c>
      <c r="U29" s="138" t="s">
        <v>2414</v>
      </c>
      <c r="V29" s="138" t="s">
        <v>2415</v>
      </c>
      <c r="W29" s="138" t="s">
        <v>2416</v>
      </c>
      <c r="X29" s="146" t="s">
        <v>645</v>
      </c>
      <c r="Y29" s="116">
        <v>858230.34</v>
      </c>
      <c r="Z29" s="116"/>
      <c r="AA29" s="116">
        <v>858230.34</v>
      </c>
      <c r="AB29" s="116">
        <v>0</v>
      </c>
      <c r="AC29" s="146" t="s">
        <v>84</v>
      </c>
      <c r="AD29" s="146" t="s">
        <v>362</v>
      </c>
      <c r="AE29" s="146" t="s">
        <v>363</v>
      </c>
      <c r="AF29" s="118"/>
      <c r="AG29" s="118"/>
      <c r="AH29" s="118"/>
      <c r="AI29" s="118" t="s">
        <v>364</v>
      </c>
      <c r="AJ29" s="118" t="s">
        <v>364</v>
      </c>
      <c r="AK29" s="116">
        <f t="shared" ref="AK29:AK74" si="1">AA29</f>
        <v>858230.34</v>
      </c>
      <c r="AL29" s="116"/>
      <c r="AM29" s="181"/>
      <c r="AN29" s="182"/>
      <c r="AO29" s="183"/>
      <c r="AP29" s="184"/>
      <c r="AQ29" s="366"/>
      <c r="AR29" s="366"/>
      <c r="AS29" s="366"/>
      <c r="AT29" s="366"/>
      <c r="AU29" s="366"/>
      <c r="AV29" s="366"/>
      <c r="AW29" s="366"/>
      <c r="AX29" s="366"/>
      <c r="AY29" s="366"/>
      <c r="AZ29" s="366"/>
      <c r="BA29" s="367"/>
      <c r="BB29" s="366"/>
    </row>
    <row r="30" spans="1:54" s="185" customFormat="1" ht="59.25" customHeight="1" x14ac:dyDescent="0.25">
      <c r="A30" s="178">
        <v>2021</v>
      </c>
      <c r="B30" s="179">
        <v>6</v>
      </c>
      <c r="C30" s="110">
        <v>180</v>
      </c>
      <c r="D30" s="130" t="s">
        <v>139</v>
      </c>
      <c r="E30" s="138" t="s">
        <v>1355</v>
      </c>
      <c r="F30" s="113" t="s">
        <v>1354</v>
      </c>
      <c r="G30" s="110"/>
      <c r="H30" s="107" t="s">
        <v>2358</v>
      </c>
      <c r="I30" s="117" t="str">
        <f>НП!AH113</f>
        <v>Молочная продукция  для АО "Санаторий-профилакторий "Лукоморье"</v>
      </c>
      <c r="J30" s="107" t="s">
        <v>120</v>
      </c>
      <c r="K30" s="108">
        <v>796</v>
      </c>
      <c r="L30" s="108" t="s">
        <v>231</v>
      </c>
      <c r="M30" s="180">
        <v>11050</v>
      </c>
      <c r="N30" s="110" t="s">
        <v>358</v>
      </c>
      <c r="O30" s="110" t="s">
        <v>359</v>
      </c>
      <c r="P30" s="108" t="str">
        <f t="shared" ref="P30" si="2">D30</f>
        <v>СП Лукоморье</v>
      </c>
      <c r="Q30" s="108" t="s">
        <v>360</v>
      </c>
      <c r="R30" s="351" t="s">
        <v>361</v>
      </c>
      <c r="S30" s="118"/>
      <c r="T30" s="138" t="s">
        <v>2413</v>
      </c>
      <c r="U30" s="138" t="s">
        <v>2414</v>
      </c>
      <c r="V30" s="138" t="s">
        <v>2415</v>
      </c>
      <c r="W30" s="138" t="s">
        <v>2416</v>
      </c>
      <c r="X30" s="146" t="s">
        <v>645</v>
      </c>
      <c r="Y30" s="116">
        <v>707049.2</v>
      </c>
      <c r="Z30" s="115"/>
      <c r="AA30" s="116">
        <v>707049.2</v>
      </c>
      <c r="AB30" s="116">
        <v>0</v>
      </c>
      <c r="AC30" s="146" t="s">
        <v>84</v>
      </c>
      <c r="AD30" s="146" t="s">
        <v>362</v>
      </c>
      <c r="AE30" s="146" t="s">
        <v>363</v>
      </c>
      <c r="AF30" s="118"/>
      <c r="AG30" s="118"/>
      <c r="AH30" s="118"/>
      <c r="AI30" s="118" t="s">
        <v>364</v>
      </c>
      <c r="AJ30" s="118" t="s">
        <v>364</v>
      </c>
      <c r="AK30" s="116">
        <f>Y30</f>
        <v>707049.2</v>
      </c>
      <c r="AL30" s="115"/>
      <c r="AM30" s="181"/>
      <c r="AN30" s="182"/>
      <c r="AO30" s="183"/>
      <c r="AP30" s="184"/>
      <c r="AQ30" s="366"/>
      <c r="AR30" s="366"/>
      <c r="AS30" s="366"/>
      <c r="AT30" s="366"/>
      <c r="AU30" s="366"/>
      <c r="AV30" s="366"/>
      <c r="AW30" s="366"/>
      <c r="AX30" s="366"/>
      <c r="AY30" s="366"/>
      <c r="AZ30" s="366"/>
      <c r="BA30" s="367"/>
      <c r="BB30" s="366"/>
    </row>
    <row r="31" spans="1:54" s="185" customFormat="1" ht="59.25" customHeight="1" x14ac:dyDescent="0.25">
      <c r="A31" s="178">
        <v>2021</v>
      </c>
      <c r="B31" s="179">
        <v>7</v>
      </c>
      <c r="C31" s="110">
        <v>180</v>
      </c>
      <c r="D31" s="130" t="s">
        <v>139</v>
      </c>
      <c r="E31" s="138" t="s">
        <v>626</v>
      </c>
      <c r="F31" s="193" t="s">
        <v>623</v>
      </c>
      <c r="G31" s="118"/>
      <c r="H31" s="107" t="s">
        <v>2359</v>
      </c>
      <c r="I31" s="117" t="s">
        <v>628</v>
      </c>
      <c r="J31" s="107" t="s">
        <v>120</v>
      </c>
      <c r="K31" s="108">
        <v>166</v>
      </c>
      <c r="L31" s="108" t="s">
        <v>174</v>
      </c>
      <c r="M31" s="180">
        <v>10001</v>
      </c>
      <c r="N31" s="110" t="s">
        <v>358</v>
      </c>
      <c r="O31" s="110" t="s">
        <v>359</v>
      </c>
      <c r="P31" s="108" t="s">
        <v>139</v>
      </c>
      <c r="Q31" s="108" t="s">
        <v>360</v>
      </c>
      <c r="R31" s="351" t="s">
        <v>361</v>
      </c>
      <c r="S31" s="118"/>
      <c r="T31" s="138" t="s">
        <v>2413</v>
      </c>
      <c r="U31" s="138" t="s">
        <v>2414</v>
      </c>
      <c r="V31" s="138" t="s">
        <v>2415</v>
      </c>
      <c r="W31" s="138" t="s">
        <v>2416</v>
      </c>
      <c r="X31" s="146" t="s">
        <v>645</v>
      </c>
      <c r="Y31" s="116">
        <v>593334.53</v>
      </c>
      <c r="Z31" s="115"/>
      <c r="AA31" s="116">
        <v>593334.53</v>
      </c>
      <c r="AB31" s="116">
        <v>0</v>
      </c>
      <c r="AC31" s="146" t="s">
        <v>84</v>
      </c>
      <c r="AD31" s="146" t="s">
        <v>362</v>
      </c>
      <c r="AE31" s="146" t="s">
        <v>363</v>
      </c>
      <c r="AF31" s="118"/>
      <c r="AG31" s="118"/>
      <c r="AH31" s="118"/>
      <c r="AI31" s="118" t="s">
        <v>364</v>
      </c>
      <c r="AJ31" s="118" t="s">
        <v>364</v>
      </c>
      <c r="AK31" s="116">
        <f t="shared" ref="AK31:AK37" si="3">AA31</f>
        <v>593334.53</v>
      </c>
      <c r="AL31" s="115"/>
      <c r="AM31" s="181"/>
      <c r="AN31" s="182"/>
      <c r="AO31" s="183"/>
      <c r="AP31" s="184"/>
      <c r="AQ31" s="366"/>
      <c r="AR31" s="366"/>
      <c r="AS31" s="366"/>
      <c r="AT31" s="366"/>
      <c r="AU31" s="366"/>
      <c r="AV31" s="366"/>
      <c r="AW31" s="366"/>
      <c r="AX31" s="366"/>
      <c r="AY31" s="366"/>
      <c r="AZ31" s="366"/>
      <c r="BA31" s="367"/>
      <c r="BB31" s="366"/>
    </row>
    <row r="32" spans="1:54" s="185" customFormat="1" ht="59.25" customHeight="1" x14ac:dyDescent="0.25">
      <c r="A32" s="178">
        <v>2021</v>
      </c>
      <c r="B32" s="186">
        <v>8</v>
      </c>
      <c r="C32" s="118">
        <v>180</v>
      </c>
      <c r="D32" s="130" t="s">
        <v>139</v>
      </c>
      <c r="E32" s="138" t="s">
        <v>627</v>
      </c>
      <c r="F32" s="193" t="s">
        <v>624</v>
      </c>
      <c r="G32" s="118"/>
      <c r="H32" s="107" t="s">
        <v>2360</v>
      </c>
      <c r="I32" s="117" t="s">
        <v>630</v>
      </c>
      <c r="J32" s="107" t="s">
        <v>120</v>
      </c>
      <c r="K32" s="108">
        <v>166</v>
      </c>
      <c r="L32" s="108" t="s">
        <v>174</v>
      </c>
      <c r="M32" s="180">
        <v>2665</v>
      </c>
      <c r="N32" s="110" t="s">
        <v>358</v>
      </c>
      <c r="O32" s="110" t="s">
        <v>359</v>
      </c>
      <c r="P32" s="108" t="s">
        <v>139</v>
      </c>
      <c r="Q32" s="108" t="s">
        <v>360</v>
      </c>
      <c r="R32" s="351" t="s">
        <v>361</v>
      </c>
      <c r="S32" s="118"/>
      <c r="T32" s="138" t="s">
        <v>2413</v>
      </c>
      <c r="U32" s="138" t="s">
        <v>2414</v>
      </c>
      <c r="V32" s="138" t="s">
        <v>2415</v>
      </c>
      <c r="W32" s="138" t="s">
        <v>2416</v>
      </c>
      <c r="X32" s="146" t="s">
        <v>645</v>
      </c>
      <c r="Y32" s="116">
        <v>336111.68</v>
      </c>
      <c r="Z32" s="115"/>
      <c r="AA32" s="116">
        <v>336111.68</v>
      </c>
      <c r="AB32" s="116">
        <v>0</v>
      </c>
      <c r="AC32" s="146" t="s">
        <v>84</v>
      </c>
      <c r="AD32" s="146" t="s">
        <v>362</v>
      </c>
      <c r="AE32" s="146" t="s">
        <v>363</v>
      </c>
      <c r="AF32" s="118"/>
      <c r="AG32" s="118"/>
      <c r="AH32" s="118"/>
      <c r="AI32" s="118" t="s">
        <v>364</v>
      </c>
      <c r="AJ32" s="118" t="s">
        <v>364</v>
      </c>
      <c r="AK32" s="116">
        <f t="shared" si="3"/>
        <v>336111.68</v>
      </c>
      <c r="AL32" s="115"/>
      <c r="AM32" s="181"/>
      <c r="AN32" s="182"/>
      <c r="AO32" s="183"/>
      <c r="AP32" s="184"/>
      <c r="AQ32" s="366"/>
      <c r="AR32" s="366"/>
      <c r="AS32" s="366"/>
      <c r="AT32" s="366"/>
      <c r="AU32" s="366"/>
      <c r="AV32" s="366"/>
      <c r="AW32" s="366"/>
      <c r="AX32" s="366"/>
      <c r="AY32" s="366"/>
      <c r="AZ32" s="366"/>
      <c r="BA32" s="367"/>
      <c r="BB32" s="366"/>
    </row>
    <row r="33" spans="1:54" s="185" customFormat="1" ht="59.25" customHeight="1" x14ac:dyDescent="0.25">
      <c r="A33" s="178">
        <v>2021</v>
      </c>
      <c r="B33" s="179">
        <v>9</v>
      </c>
      <c r="C33" s="118">
        <v>180</v>
      </c>
      <c r="D33" s="130" t="s">
        <v>139</v>
      </c>
      <c r="E33" s="138" t="s">
        <v>1357</v>
      </c>
      <c r="F33" s="193" t="s">
        <v>1356</v>
      </c>
      <c r="G33" s="118"/>
      <c r="H33" s="107" t="s">
        <v>2361</v>
      </c>
      <c r="I33" s="117" t="s">
        <v>691</v>
      </c>
      <c r="J33" s="107" t="s">
        <v>120</v>
      </c>
      <c r="K33" s="108">
        <v>796</v>
      </c>
      <c r="L33" s="108" t="s">
        <v>231</v>
      </c>
      <c r="M33" s="180">
        <v>10675</v>
      </c>
      <c r="N33" s="110" t="s">
        <v>358</v>
      </c>
      <c r="O33" s="110" t="s">
        <v>359</v>
      </c>
      <c r="P33" s="108" t="s">
        <v>139</v>
      </c>
      <c r="Q33" s="108" t="s">
        <v>360</v>
      </c>
      <c r="R33" s="351" t="s">
        <v>361</v>
      </c>
      <c r="S33" s="118"/>
      <c r="T33" s="138" t="s">
        <v>2413</v>
      </c>
      <c r="U33" s="138" t="s">
        <v>2414</v>
      </c>
      <c r="V33" s="138" t="s">
        <v>2415</v>
      </c>
      <c r="W33" s="138" t="s">
        <v>2416</v>
      </c>
      <c r="X33" s="146" t="s">
        <v>645</v>
      </c>
      <c r="Y33" s="116">
        <v>206277.25</v>
      </c>
      <c r="Z33" s="115"/>
      <c r="AA33" s="116">
        <v>206277.25</v>
      </c>
      <c r="AB33" s="116">
        <v>0</v>
      </c>
      <c r="AC33" s="146" t="s">
        <v>84</v>
      </c>
      <c r="AD33" s="146" t="s">
        <v>362</v>
      </c>
      <c r="AE33" s="146" t="s">
        <v>363</v>
      </c>
      <c r="AF33" s="118"/>
      <c r="AG33" s="118"/>
      <c r="AH33" s="118"/>
      <c r="AI33" s="118" t="s">
        <v>364</v>
      </c>
      <c r="AJ33" s="118" t="s">
        <v>364</v>
      </c>
      <c r="AK33" s="116">
        <f t="shared" si="3"/>
        <v>206277.25</v>
      </c>
      <c r="AL33" s="115"/>
      <c r="AM33" s="181"/>
      <c r="AN33" s="182"/>
      <c r="AO33" s="183"/>
      <c r="AP33" s="184"/>
      <c r="AQ33" s="366"/>
      <c r="AR33" s="366"/>
      <c r="AS33" s="366"/>
      <c r="AT33" s="366"/>
      <c r="AU33" s="366"/>
      <c r="AV33" s="366"/>
      <c r="AW33" s="366"/>
      <c r="AX33" s="366"/>
      <c r="AY33" s="366"/>
      <c r="AZ33" s="366"/>
      <c r="BA33" s="367"/>
      <c r="BB33" s="366"/>
    </row>
    <row r="34" spans="1:54" s="185" customFormat="1" ht="59.25" hidden="1" customHeight="1" x14ac:dyDescent="0.25">
      <c r="A34" s="178">
        <v>2021</v>
      </c>
      <c r="B34" s="179">
        <v>10</v>
      </c>
      <c r="C34" s="118">
        <v>180</v>
      </c>
      <c r="D34" s="130" t="s">
        <v>139</v>
      </c>
      <c r="E34" s="138" t="s">
        <v>1360</v>
      </c>
      <c r="F34" s="193" t="s">
        <v>1359</v>
      </c>
      <c r="G34" s="118"/>
      <c r="H34" s="107" t="s">
        <v>2362</v>
      </c>
      <c r="I34" s="117" t="s">
        <v>1299</v>
      </c>
      <c r="J34" s="107" t="s">
        <v>120</v>
      </c>
      <c r="K34" s="108">
        <v>166</v>
      </c>
      <c r="L34" s="108" t="s">
        <v>174</v>
      </c>
      <c r="M34" s="180">
        <v>380</v>
      </c>
      <c r="N34" s="110" t="s">
        <v>358</v>
      </c>
      <c r="O34" s="110" t="s">
        <v>359</v>
      </c>
      <c r="P34" s="108" t="s">
        <v>139</v>
      </c>
      <c r="Q34" s="108" t="s">
        <v>366</v>
      </c>
      <c r="R34" s="108" t="s">
        <v>361</v>
      </c>
      <c r="S34" s="118" t="s">
        <v>1300</v>
      </c>
      <c r="T34" s="138" t="s">
        <v>2413</v>
      </c>
      <c r="U34" s="138" t="s">
        <v>2414</v>
      </c>
      <c r="V34" s="138" t="s">
        <v>2415</v>
      </c>
      <c r="W34" s="138" t="s">
        <v>2416</v>
      </c>
      <c r="X34" s="146" t="s">
        <v>645</v>
      </c>
      <c r="Y34" s="116">
        <v>96006.9</v>
      </c>
      <c r="Z34" s="115"/>
      <c r="AA34" s="116">
        <v>96006.9</v>
      </c>
      <c r="AB34" s="116">
        <v>0</v>
      </c>
      <c r="AC34" s="146" t="s">
        <v>84</v>
      </c>
      <c r="AD34" s="146" t="s">
        <v>362</v>
      </c>
      <c r="AE34" s="146" t="s">
        <v>363</v>
      </c>
      <c r="AF34" s="118"/>
      <c r="AG34" s="118"/>
      <c r="AH34" s="118"/>
      <c r="AI34" s="118" t="s">
        <v>364</v>
      </c>
      <c r="AJ34" s="118" t="s">
        <v>364</v>
      </c>
      <c r="AK34" s="116">
        <f t="shared" si="3"/>
        <v>96006.9</v>
      </c>
      <c r="AL34" s="115"/>
      <c r="AM34" s="181"/>
      <c r="AN34" s="182"/>
      <c r="AO34" s="183"/>
      <c r="AP34" s="184"/>
      <c r="AQ34" s="366"/>
      <c r="AR34" s="366"/>
      <c r="AS34" s="366"/>
      <c r="AT34" s="366"/>
      <c r="AU34" s="366"/>
      <c r="AV34" s="366"/>
      <c r="AW34" s="366"/>
      <c r="AX34" s="366"/>
      <c r="AY34" s="366"/>
      <c r="AZ34" s="366"/>
      <c r="BA34" s="367"/>
      <c r="BB34" s="366"/>
    </row>
    <row r="35" spans="1:54" s="185" customFormat="1" ht="59.25" customHeight="1" x14ac:dyDescent="0.25">
      <c r="A35" s="178">
        <v>2021</v>
      </c>
      <c r="B35" s="186">
        <v>11</v>
      </c>
      <c r="C35" s="118">
        <v>180</v>
      </c>
      <c r="D35" s="130" t="s">
        <v>139</v>
      </c>
      <c r="E35" s="138" t="s">
        <v>1360</v>
      </c>
      <c r="F35" s="193" t="s">
        <v>1359</v>
      </c>
      <c r="G35" s="118"/>
      <c r="H35" s="107" t="s">
        <v>2363</v>
      </c>
      <c r="I35" s="117" t="s">
        <v>1314</v>
      </c>
      <c r="J35" s="107" t="s">
        <v>120</v>
      </c>
      <c r="K35" s="108">
        <v>166</v>
      </c>
      <c r="L35" s="108" t="s">
        <v>174</v>
      </c>
      <c r="M35" s="180">
        <v>800</v>
      </c>
      <c r="N35" s="110" t="s">
        <v>358</v>
      </c>
      <c r="O35" s="110" t="s">
        <v>359</v>
      </c>
      <c r="P35" s="108" t="s">
        <v>139</v>
      </c>
      <c r="Q35" s="108" t="s">
        <v>360</v>
      </c>
      <c r="R35" s="351" t="s">
        <v>361</v>
      </c>
      <c r="S35" s="118"/>
      <c r="T35" s="138" t="s">
        <v>2418</v>
      </c>
      <c r="U35" s="138" t="s">
        <v>2419</v>
      </c>
      <c r="V35" s="138" t="s">
        <v>2420</v>
      </c>
      <c r="W35" s="138" t="s">
        <v>2420</v>
      </c>
      <c r="X35" s="146" t="s">
        <v>645</v>
      </c>
      <c r="Y35" s="116">
        <v>131022.79</v>
      </c>
      <c r="Z35" s="115"/>
      <c r="AA35" s="116">
        <v>131022.79</v>
      </c>
      <c r="AB35" s="116">
        <v>0</v>
      </c>
      <c r="AC35" s="146" t="s">
        <v>84</v>
      </c>
      <c r="AD35" s="146" t="s">
        <v>362</v>
      </c>
      <c r="AE35" s="146" t="s">
        <v>363</v>
      </c>
      <c r="AF35" s="118"/>
      <c r="AG35" s="118"/>
      <c r="AH35" s="118"/>
      <c r="AI35" s="118" t="s">
        <v>364</v>
      </c>
      <c r="AJ35" s="118" t="s">
        <v>364</v>
      </c>
      <c r="AK35" s="116">
        <f t="shared" si="3"/>
        <v>131022.79</v>
      </c>
      <c r="AL35" s="115"/>
      <c r="AM35" s="181"/>
      <c r="AN35" s="182"/>
      <c r="AO35" s="183"/>
      <c r="AP35" s="184"/>
      <c r="AQ35" s="366"/>
      <c r="AR35" s="366"/>
      <c r="AS35" s="366"/>
      <c r="AT35" s="366"/>
      <c r="AU35" s="366"/>
      <c r="AV35" s="366"/>
      <c r="AW35" s="366"/>
      <c r="AX35" s="366"/>
      <c r="AY35" s="366"/>
      <c r="AZ35" s="366"/>
      <c r="BA35" s="367"/>
      <c r="BB35" s="366"/>
    </row>
    <row r="36" spans="1:54" s="185" customFormat="1" ht="59.25" customHeight="1" x14ac:dyDescent="0.25">
      <c r="A36" s="178">
        <v>2021</v>
      </c>
      <c r="B36" s="179">
        <v>12</v>
      </c>
      <c r="C36" s="118">
        <v>180</v>
      </c>
      <c r="D36" s="130" t="s">
        <v>139</v>
      </c>
      <c r="E36" s="138" t="s">
        <v>1150</v>
      </c>
      <c r="F36" s="193" t="s">
        <v>1151</v>
      </c>
      <c r="G36" s="118"/>
      <c r="H36" s="107" t="s">
        <v>2364</v>
      </c>
      <c r="I36" s="117" t="s">
        <v>1160</v>
      </c>
      <c r="J36" s="107" t="s">
        <v>120</v>
      </c>
      <c r="K36" s="108">
        <v>166</v>
      </c>
      <c r="L36" s="108" t="s">
        <v>174</v>
      </c>
      <c r="M36" s="180">
        <v>470</v>
      </c>
      <c r="N36" s="110" t="s">
        <v>358</v>
      </c>
      <c r="O36" s="110" t="s">
        <v>359</v>
      </c>
      <c r="P36" s="108" t="s">
        <v>139</v>
      </c>
      <c r="Q36" s="108" t="s">
        <v>360</v>
      </c>
      <c r="R36" s="351" t="s">
        <v>361</v>
      </c>
      <c r="S36" s="118"/>
      <c r="T36" s="138" t="s">
        <v>2413</v>
      </c>
      <c r="U36" s="138" t="s">
        <v>2414</v>
      </c>
      <c r="V36" s="138" t="s">
        <v>2415</v>
      </c>
      <c r="W36" s="138" t="s">
        <v>2416</v>
      </c>
      <c r="X36" s="146" t="s">
        <v>645</v>
      </c>
      <c r="Y36" s="116">
        <v>167270.88</v>
      </c>
      <c r="Z36" s="115"/>
      <c r="AA36" s="116">
        <v>167270.88</v>
      </c>
      <c r="AB36" s="116">
        <v>0</v>
      </c>
      <c r="AC36" s="146" t="s">
        <v>84</v>
      </c>
      <c r="AD36" s="146" t="s">
        <v>362</v>
      </c>
      <c r="AE36" s="146" t="s">
        <v>363</v>
      </c>
      <c r="AF36" s="118"/>
      <c r="AG36" s="118"/>
      <c r="AH36" s="118"/>
      <c r="AI36" s="118" t="s">
        <v>364</v>
      </c>
      <c r="AJ36" s="118" t="s">
        <v>364</v>
      </c>
      <c r="AK36" s="116">
        <f t="shared" si="3"/>
        <v>167270.88</v>
      </c>
      <c r="AL36" s="115"/>
      <c r="AM36" s="181"/>
      <c r="AN36" s="182"/>
      <c r="AO36" s="183"/>
      <c r="AP36" s="184"/>
      <c r="AQ36" s="366"/>
      <c r="AR36" s="366"/>
      <c r="AS36" s="366"/>
      <c r="AT36" s="366"/>
      <c r="AU36" s="366"/>
      <c r="AV36" s="366"/>
      <c r="AW36" s="366"/>
      <c r="AX36" s="366"/>
      <c r="AY36" s="366"/>
      <c r="AZ36" s="366"/>
      <c r="BA36" s="367"/>
      <c r="BB36" s="366"/>
    </row>
    <row r="37" spans="1:54" s="185" customFormat="1" ht="59.25" customHeight="1" x14ac:dyDescent="0.25">
      <c r="A37" s="178">
        <v>2021</v>
      </c>
      <c r="B37" s="179">
        <v>13</v>
      </c>
      <c r="C37" s="118">
        <v>180</v>
      </c>
      <c r="D37" s="130" t="s">
        <v>139</v>
      </c>
      <c r="E37" s="138" t="s">
        <v>1353</v>
      </c>
      <c r="F37" s="193" t="s">
        <v>1353</v>
      </c>
      <c r="G37" s="118"/>
      <c r="H37" s="107" t="s">
        <v>2365</v>
      </c>
      <c r="I37" s="117" t="s">
        <v>1344</v>
      </c>
      <c r="J37" s="107" t="s">
        <v>120</v>
      </c>
      <c r="K37" s="108">
        <v>796</v>
      </c>
      <c r="L37" s="108" t="s">
        <v>231</v>
      </c>
      <c r="M37" s="180">
        <v>20200</v>
      </c>
      <c r="N37" s="110" t="s">
        <v>358</v>
      </c>
      <c r="O37" s="110" t="s">
        <v>359</v>
      </c>
      <c r="P37" s="108" t="s">
        <v>139</v>
      </c>
      <c r="Q37" s="108" t="s">
        <v>360</v>
      </c>
      <c r="R37" s="351" t="s">
        <v>361</v>
      </c>
      <c r="S37" s="118"/>
      <c r="T37" s="138" t="s">
        <v>2413</v>
      </c>
      <c r="U37" s="138" t="s">
        <v>2414</v>
      </c>
      <c r="V37" s="138" t="s">
        <v>2415</v>
      </c>
      <c r="W37" s="138" t="s">
        <v>2416</v>
      </c>
      <c r="X37" s="146" t="s">
        <v>645</v>
      </c>
      <c r="Y37" s="116">
        <v>360488</v>
      </c>
      <c r="Z37" s="115"/>
      <c r="AA37" s="116">
        <v>360488</v>
      </c>
      <c r="AB37" s="116">
        <v>0</v>
      </c>
      <c r="AC37" s="146" t="s">
        <v>84</v>
      </c>
      <c r="AD37" s="146" t="s">
        <v>362</v>
      </c>
      <c r="AE37" s="146" t="s">
        <v>363</v>
      </c>
      <c r="AF37" s="118"/>
      <c r="AG37" s="118"/>
      <c r="AH37" s="118"/>
      <c r="AI37" s="118" t="s">
        <v>364</v>
      </c>
      <c r="AJ37" s="118" t="s">
        <v>364</v>
      </c>
      <c r="AK37" s="116">
        <f t="shared" si="3"/>
        <v>360488</v>
      </c>
      <c r="AL37" s="115"/>
      <c r="AM37" s="181"/>
      <c r="AN37" s="182"/>
      <c r="AO37" s="183"/>
      <c r="AP37" s="184"/>
      <c r="AQ37" s="366"/>
      <c r="AR37" s="366"/>
      <c r="AS37" s="366"/>
      <c r="AT37" s="366"/>
      <c r="AU37" s="366"/>
      <c r="AV37" s="366"/>
      <c r="AW37" s="366"/>
      <c r="AX37" s="366"/>
      <c r="AY37" s="366"/>
      <c r="AZ37" s="366"/>
      <c r="BA37" s="367"/>
      <c r="BB37" s="366"/>
    </row>
    <row r="38" spans="1:54" s="185" customFormat="1" ht="59.25" customHeight="1" x14ac:dyDescent="0.25">
      <c r="A38" s="178">
        <v>2021</v>
      </c>
      <c r="B38" s="186">
        <v>14</v>
      </c>
      <c r="C38" s="118">
        <v>180</v>
      </c>
      <c r="D38" s="108" t="s">
        <v>139</v>
      </c>
      <c r="E38" s="138" t="s">
        <v>175</v>
      </c>
      <c r="F38" s="138" t="s">
        <v>176</v>
      </c>
      <c r="G38" s="118"/>
      <c r="H38" s="107" t="s">
        <v>2366</v>
      </c>
      <c r="I38" s="107" t="s">
        <v>229</v>
      </c>
      <c r="J38" s="107" t="s">
        <v>120</v>
      </c>
      <c r="K38" s="108">
        <v>796</v>
      </c>
      <c r="L38" s="108" t="s">
        <v>231</v>
      </c>
      <c r="M38" s="109">
        <v>9097</v>
      </c>
      <c r="N38" s="109" t="s">
        <v>358</v>
      </c>
      <c r="O38" s="109" t="s">
        <v>359</v>
      </c>
      <c r="P38" s="108" t="str">
        <f t="shared" si="0"/>
        <v>СП Лукоморье</v>
      </c>
      <c r="Q38" s="108" t="s">
        <v>360</v>
      </c>
      <c r="R38" s="351" t="s">
        <v>361</v>
      </c>
      <c r="S38" s="118"/>
      <c r="T38" s="138" t="s">
        <v>2413</v>
      </c>
      <c r="U38" s="138" t="s">
        <v>2414</v>
      </c>
      <c r="V38" s="138" t="s">
        <v>2415</v>
      </c>
      <c r="W38" s="138" t="s">
        <v>2416</v>
      </c>
      <c r="X38" s="146" t="s">
        <v>645</v>
      </c>
      <c r="Y38" s="116">
        <v>731053.96</v>
      </c>
      <c r="Z38" s="115"/>
      <c r="AA38" s="116">
        <v>731053.96</v>
      </c>
      <c r="AB38" s="116">
        <v>0</v>
      </c>
      <c r="AC38" s="146" t="s">
        <v>84</v>
      </c>
      <c r="AD38" s="146" t="s">
        <v>362</v>
      </c>
      <c r="AE38" s="146" t="s">
        <v>363</v>
      </c>
      <c r="AF38" s="118"/>
      <c r="AG38" s="118"/>
      <c r="AH38" s="118"/>
      <c r="AI38" s="118" t="s">
        <v>364</v>
      </c>
      <c r="AJ38" s="118" t="s">
        <v>364</v>
      </c>
      <c r="AK38" s="116">
        <f t="shared" si="1"/>
        <v>731053.96</v>
      </c>
      <c r="AL38" s="115"/>
      <c r="AM38" s="181"/>
      <c r="AN38" s="182"/>
      <c r="AO38" s="183"/>
      <c r="AP38" s="184"/>
      <c r="AQ38" s="366"/>
      <c r="AR38" s="366"/>
      <c r="AS38" s="366"/>
      <c r="AT38" s="366"/>
      <c r="AU38" s="366"/>
      <c r="AV38" s="366"/>
      <c r="AW38" s="366"/>
      <c r="AX38" s="366"/>
      <c r="AY38" s="366"/>
      <c r="AZ38" s="366"/>
      <c r="BA38" s="367"/>
      <c r="BB38" s="366"/>
    </row>
    <row r="39" spans="1:54" s="185" customFormat="1" ht="59.25" customHeight="1" x14ac:dyDescent="0.25">
      <c r="A39" s="178">
        <v>2021</v>
      </c>
      <c r="B39" s="179">
        <v>15</v>
      </c>
      <c r="C39" s="118">
        <v>180</v>
      </c>
      <c r="D39" s="108" t="s">
        <v>139</v>
      </c>
      <c r="E39" s="138" t="s">
        <v>226</v>
      </c>
      <c r="F39" s="138" t="s">
        <v>227</v>
      </c>
      <c r="G39" s="118"/>
      <c r="H39" s="107" t="s">
        <v>2367</v>
      </c>
      <c r="I39" s="107" t="s">
        <v>228</v>
      </c>
      <c r="J39" s="107" t="s">
        <v>120</v>
      </c>
      <c r="K39" s="108">
        <v>796</v>
      </c>
      <c r="L39" s="108" t="s">
        <v>231</v>
      </c>
      <c r="M39" s="109">
        <v>15575</v>
      </c>
      <c r="N39" s="109" t="s">
        <v>358</v>
      </c>
      <c r="O39" s="109" t="s">
        <v>359</v>
      </c>
      <c r="P39" s="108" t="str">
        <f t="shared" si="0"/>
        <v>СП Лукоморье</v>
      </c>
      <c r="Q39" s="108" t="s">
        <v>360</v>
      </c>
      <c r="R39" s="351" t="s">
        <v>361</v>
      </c>
      <c r="S39" s="118"/>
      <c r="T39" s="138" t="s">
        <v>2418</v>
      </c>
      <c r="U39" s="138" t="s">
        <v>2421</v>
      </c>
      <c r="V39" s="138" t="s">
        <v>2422</v>
      </c>
      <c r="W39" s="138" t="s">
        <v>2422</v>
      </c>
      <c r="X39" s="146" t="s">
        <v>645</v>
      </c>
      <c r="Y39" s="116">
        <v>723603</v>
      </c>
      <c r="Z39" s="115"/>
      <c r="AA39" s="116">
        <v>723603</v>
      </c>
      <c r="AB39" s="116">
        <v>0</v>
      </c>
      <c r="AC39" s="146" t="s">
        <v>84</v>
      </c>
      <c r="AD39" s="146" t="s">
        <v>362</v>
      </c>
      <c r="AE39" s="146" t="s">
        <v>363</v>
      </c>
      <c r="AF39" s="118"/>
      <c r="AG39" s="118"/>
      <c r="AH39" s="118"/>
      <c r="AI39" s="118" t="s">
        <v>364</v>
      </c>
      <c r="AJ39" s="118" t="s">
        <v>364</v>
      </c>
      <c r="AK39" s="116">
        <f t="shared" si="1"/>
        <v>723603</v>
      </c>
      <c r="AL39" s="115"/>
      <c r="AM39" s="181"/>
      <c r="AN39" s="182"/>
      <c r="AO39" s="183"/>
      <c r="AP39" s="184"/>
      <c r="AQ39" s="366"/>
      <c r="AR39" s="366"/>
      <c r="AS39" s="366"/>
      <c r="AT39" s="366"/>
      <c r="AU39" s="366"/>
      <c r="AV39" s="366"/>
      <c r="AW39" s="366"/>
      <c r="AX39" s="366"/>
      <c r="AY39" s="366"/>
      <c r="AZ39" s="366"/>
      <c r="BA39" s="367"/>
      <c r="BB39" s="366"/>
    </row>
    <row r="40" spans="1:54" s="185" customFormat="1" ht="59.25" customHeight="1" x14ac:dyDescent="0.25">
      <c r="A40" s="178">
        <v>2021</v>
      </c>
      <c r="B40" s="179">
        <v>16</v>
      </c>
      <c r="C40" s="118">
        <v>180</v>
      </c>
      <c r="D40" s="108" t="s">
        <v>139</v>
      </c>
      <c r="E40" s="138" t="s">
        <v>826</v>
      </c>
      <c r="F40" s="138" t="s">
        <v>827</v>
      </c>
      <c r="G40" s="118"/>
      <c r="H40" s="107" t="s">
        <v>2368</v>
      </c>
      <c r="I40" s="107" t="s">
        <v>230</v>
      </c>
      <c r="J40" s="107" t="s">
        <v>120</v>
      </c>
      <c r="K40" s="108">
        <v>796</v>
      </c>
      <c r="L40" s="108" t="s">
        <v>231</v>
      </c>
      <c r="M40" s="109">
        <v>7875</v>
      </c>
      <c r="N40" s="109" t="s">
        <v>358</v>
      </c>
      <c r="O40" s="109" t="s">
        <v>359</v>
      </c>
      <c r="P40" s="108" t="str">
        <f t="shared" si="0"/>
        <v>СП Лукоморье</v>
      </c>
      <c r="Q40" s="108" t="s">
        <v>360</v>
      </c>
      <c r="R40" s="351" t="s">
        <v>361</v>
      </c>
      <c r="S40" s="118"/>
      <c r="T40" s="138" t="s">
        <v>2413</v>
      </c>
      <c r="U40" s="138" t="s">
        <v>2414</v>
      </c>
      <c r="V40" s="138" t="s">
        <v>2415</v>
      </c>
      <c r="W40" s="138" t="s">
        <v>2416</v>
      </c>
      <c r="X40" s="146" t="s">
        <v>645</v>
      </c>
      <c r="Y40" s="116">
        <v>248222.26</v>
      </c>
      <c r="Z40" s="116"/>
      <c r="AA40" s="116">
        <v>248222.26</v>
      </c>
      <c r="AB40" s="116">
        <v>0</v>
      </c>
      <c r="AC40" s="346" t="s">
        <v>84</v>
      </c>
      <c r="AD40" s="339" t="s">
        <v>362</v>
      </c>
      <c r="AE40" s="146" t="s">
        <v>363</v>
      </c>
      <c r="AF40" s="118"/>
      <c r="AG40" s="118"/>
      <c r="AH40" s="118"/>
      <c r="AI40" s="118" t="s">
        <v>364</v>
      </c>
      <c r="AJ40" s="118" t="s">
        <v>364</v>
      </c>
      <c r="AK40" s="116">
        <f t="shared" si="1"/>
        <v>248222.26</v>
      </c>
      <c r="AL40" s="115"/>
      <c r="AM40" s="181"/>
      <c r="AN40" s="182"/>
      <c r="AO40" s="183"/>
      <c r="AP40" s="184"/>
      <c r="AQ40" s="366"/>
      <c r="AR40" s="366"/>
      <c r="AS40" s="366"/>
      <c r="AT40" s="366"/>
      <c r="AU40" s="366"/>
      <c r="AV40" s="366"/>
      <c r="AW40" s="366"/>
      <c r="AX40" s="366"/>
      <c r="AY40" s="366"/>
      <c r="AZ40" s="366"/>
      <c r="BA40" s="367"/>
      <c r="BB40" s="366"/>
    </row>
    <row r="41" spans="1:54" s="185" customFormat="1" ht="59.25" hidden="1" customHeight="1" x14ac:dyDescent="0.25">
      <c r="A41" s="178">
        <v>2021</v>
      </c>
      <c r="B41" s="186">
        <v>17</v>
      </c>
      <c r="C41" s="118">
        <v>180</v>
      </c>
      <c r="D41" s="108" t="s">
        <v>139</v>
      </c>
      <c r="E41" s="138" t="s">
        <v>234</v>
      </c>
      <c r="F41" s="138" t="s">
        <v>235</v>
      </c>
      <c r="G41" s="118"/>
      <c r="H41" s="107" t="s">
        <v>2369</v>
      </c>
      <c r="I41" s="107" t="s">
        <v>236</v>
      </c>
      <c r="J41" s="107" t="s">
        <v>120</v>
      </c>
      <c r="K41" s="108">
        <v>796</v>
      </c>
      <c r="L41" s="108" t="s">
        <v>231</v>
      </c>
      <c r="M41" s="109">
        <v>77</v>
      </c>
      <c r="N41" s="109" t="s">
        <v>358</v>
      </c>
      <c r="O41" s="109" t="s">
        <v>359</v>
      </c>
      <c r="P41" s="108" t="str">
        <f t="shared" si="0"/>
        <v>СП Лукоморье</v>
      </c>
      <c r="Q41" s="108" t="s">
        <v>121</v>
      </c>
      <c r="R41" s="339" t="s">
        <v>2612</v>
      </c>
      <c r="S41" s="138"/>
      <c r="T41" s="138" t="s">
        <v>2456</v>
      </c>
      <c r="U41" s="138" t="s">
        <v>2423</v>
      </c>
      <c r="V41" s="138" t="s">
        <v>2424</v>
      </c>
      <c r="W41" s="146" t="s">
        <v>2424</v>
      </c>
      <c r="X41" s="146" t="s">
        <v>2425</v>
      </c>
      <c r="Y41" s="116">
        <v>63554.47</v>
      </c>
      <c r="Z41" s="116"/>
      <c r="AA41" s="116">
        <v>63554.47</v>
      </c>
      <c r="AB41" s="116">
        <v>0</v>
      </c>
      <c r="AC41" s="346" t="s">
        <v>82</v>
      </c>
      <c r="AD41" s="339" t="s">
        <v>365</v>
      </c>
      <c r="AE41" s="146" t="s">
        <v>363</v>
      </c>
      <c r="AF41" s="118"/>
      <c r="AG41" s="118"/>
      <c r="AH41" s="118"/>
      <c r="AI41" s="118" t="s">
        <v>364</v>
      </c>
      <c r="AJ41" s="118" t="s">
        <v>364</v>
      </c>
      <c r="AK41" s="116">
        <f t="shared" si="1"/>
        <v>63554.47</v>
      </c>
      <c r="AL41" s="115"/>
      <c r="AM41" s="181"/>
      <c r="AN41" s="182"/>
      <c r="AO41" s="183"/>
      <c r="AP41" s="184"/>
      <c r="AQ41" s="366"/>
      <c r="AR41" s="366"/>
      <c r="AS41" s="366"/>
      <c r="AT41" s="366"/>
      <c r="AU41" s="366"/>
      <c r="AV41" s="366"/>
      <c r="AW41" s="366"/>
      <c r="AX41" s="366"/>
      <c r="AY41" s="366"/>
      <c r="AZ41" s="366"/>
      <c r="BA41" s="367"/>
      <c r="BB41" s="366"/>
    </row>
    <row r="42" spans="1:54" s="185" customFormat="1" ht="59.25" customHeight="1" x14ac:dyDescent="0.25">
      <c r="A42" s="178">
        <v>2021</v>
      </c>
      <c r="B42" s="179">
        <v>18</v>
      </c>
      <c r="C42" s="118">
        <v>180</v>
      </c>
      <c r="D42" s="108" t="s">
        <v>139</v>
      </c>
      <c r="E42" s="138" t="s">
        <v>699</v>
      </c>
      <c r="F42" s="138" t="s">
        <v>698</v>
      </c>
      <c r="G42" s="118"/>
      <c r="H42" s="107" t="s">
        <v>2370</v>
      </c>
      <c r="I42" s="107" t="s">
        <v>240</v>
      </c>
      <c r="J42" s="107" t="s">
        <v>120</v>
      </c>
      <c r="K42" s="108">
        <v>112</v>
      </c>
      <c r="L42" s="108" t="s">
        <v>697</v>
      </c>
      <c r="M42" s="109">
        <v>2943</v>
      </c>
      <c r="N42" s="109" t="s">
        <v>358</v>
      </c>
      <c r="O42" s="109" t="s">
        <v>359</v>
      </c>
      <c r="P42" s="108" t="s">
        <v>139</v>
      </c>
      <c r="Q42" s="108" t="s">
        <v>366</v>
      </c>
      <c r="R42" s="339" t="s">
        <v>361</v>
      </c>
      <c r="S42" s="118" t="s">
        <v>367</v>
      </c>
      <c r="T42" s="138" t="s">
        <v>2413</v>
      </c>
      <c r="U42" s="138" t="s">
        <v>2414</v>
      </c>
      <c r="V42" s="138" t="s">
        <v>2415</v>
      </c>
      <c r="W42" s="138" t="s">
        <v>2416</v>
      </c>
      <c r="X42" s="146" t="s">
        <v>645</v>
      </c>
      <c r="Y42" s="116">
        <v>130000</v>
      </c>
      <c r="Z42" s="116"/>
      <c r="AA42" s="116">
        <v>130000</v>
      </c>
      <c r="AB42" s="116">
        <v>0</v>
      </c>
      <c r="AC42" s="346" t="s">
        <v>84</v>
      </c>
      <c r="AD42" s="339" t="s">
        <v>362</v>
      </c>
      <c r="AE42" s="146" t="s">
        <v>363</v>
      </c>
      <c r="AF42" s="118"/>
      <c r="AG42" s="118"/>
      <c r="AH42" s="118"/>
      <c r="AI42" s="118" t="s">
        <v>364</v>
      </c>
      <c r="AJ42" s="118" t="s">
        <v>364</v>
      </c>
      <c r="AK42" s="116">
        <f t="shared" si="1"/>
        <v>130000</v>
      </c>
      <c r="AL42" s="115"/>
      <c r="AM42" s="181"/>
      <c r="AN42" s="182"/>
      <c r="AO42" s="183"/>
      <c r="AP42" s="184"/>
      <c r="AQ42" s="404"/>
      <c r="AR42" s="404"/>
      <c r="AS42" s="404"/>
      <c r="AT42" s="404"/>
      <c r="AU42" s="404"/>
      <c r="AV42" s="404"/>
      <c r="AW42" s="404"/>
      <c r="AX42" s="404"/>
      <c r="AY42" s="404"/>
      <c r="AZ42" s="404"/>
      <c r="BA42" s="405"/>
      <c r="BB42" s="404"/>
    </row>
    <row r="43" spans="1:54" s="185" customFormat="1" ht="59.25" hidden="1" customHeight="1" x14ac:dyDescent="0.25">
      <c r="A43" s="178">
        <v>2021</v>
      </c>
      <c r="B43" s="179">
        <v>19</v>
      </c>
      <c r="C43" s="118">
        <v>180</v>
      </c>
      <c r="D43" s="108" t="s">
        <v>139</v>
      </c>
      <c r="E43" s="138" t="s">
        <v>243</v>
      </c>
      <c r="F43" s="138" t="s">
        <v>244</v>
      </c>
      <c r="G43" s="118"/>
      <c r="H43" s="107" t="s">
        <v>2371</v>
      </c>
      <c r="I43" s="107" t="s">
        <v>241</v>
      </c>
      <c r="J43" s="107" t="s">
        <v>120</v>
      </c>
      <c r="K43" s="108">
        <v>999</v>
      </c>
      <c r="L43" s="108" t="s">
        <v>119</v>
      </c>
      <c r="M43" s="109">
        <v>1</v>
      </c>
      <c r="N43" s="109" t="s">
        <v>358</v>
      </c>
      <c r="O43" s="109" t="s">
        <v>359</v>
      </c>
      <c r="P43" s="108" t="str">
        <f t="shared" ref="P43:P71" si="4">D43</f>
        <v>СП Лукоморье</v>
      </c>
      <c r="Q43" s="108" t="s">
        <v>366</v>
      </c>
      <c r="R43" s="339" t="s">
        <v>361</v>
      </c>
      <c r="S43" s="118" t="s">
        <v>368</v>
      </c>
      <c r="T43" s="138" t="s">
        <v>2413</v>
      </c>
      <c r="U43" s="138" t="s">
        <v>2414</v>
      </c>
      <c r="V43" s="138" t="s">
        <v>2415</v>
      </c>
      <c r="W43" s="138" t="s">
        <v>2416</v>
      </c>
      <c r="X43" s="146" t="s">
        <v>645</v>
      </c>
      <c r="Y43" s="116">
        <v>48140</v>
      </c>
      <c r="Z43" s="116"/>
      <c r="AA43" s="116">
        <v>48140</v>
      </c>
      <c r="AB43" s="116">
        <v>0</v>
      </c>
      <c r="AC43" s="346" t="s">
        <v>86</v>
      </c>
      <c r="AD43" s="339" t="s">
        <v>1526</v>
      </c>
      <c r="AE43" s="146" t="s">
        <v>369</v>
      </c>
      <c r="AF43" s="118"/>
      <c r="AG43" s="118"/>
      <c r="AH43" s="118"/>
      <c r="AI43" s="118" t="s">
        <v>364</v>
      </c>
      <c r="AJ43" s="118" t="s">
        <v>364</v>
      </c>
      <c r="AK43" s="116">
        <f t="shared" si="1"/>
        <v>48140</v>
      </c>
      <c r="AL43" s="115"/>
      <c r="AM43" s="181"/>
      <c r="AN43" s="182"/>
      <c r="AO43" s="183"/>
      <c r="AP43" s="184"/>
      <c r="AQ43" s="366"/>
      <c r="AR43" s="366"/>
      <c r="AS43" s="366"/>
      <c r="AT43" s="366"/>
      <c r="AU43" s="366"/>
      <c r="AV43" s="366"/>
      <c r="AW43" s="366"/>
      <c r="AX43" s="366"/>
      <c r="AY43" s="366"/>
      <c r="AZ43" s="366"/>
      <c r="BA43" s="367"/>
      <c r="BB43" s="366"/>
    </row>
    <row r="44" spans="1:54" s="185" customFormat="1" ht="59.25" hidden="1" customHeight="1" x14ac:dyDescent="0.25">
      <c r="A44" s="178">
        <v>2021</v>
      </c>
      <c r="B44" s="186">
        <v>20</v>
      </c>
      <c r="C44" s="118">
        <v>180</v>
      </c>
      <c r="D44" s="108" t="s">
        <v>139</v>
      </c>
      <c r="E44" s="138" t="s">
        <v>574</v>
      </c>
      <c r="F44" s="138" t="s">
        <v>248</v>
      </c>
      <c r="G44" s="118"/>
      <c r="H44" s="107" t="s">
        <v>2372</v>
      </c>
      <c r="I44" s="107" t="s">
        <v>245</v>
      </c>
      <c r="J44" s="107" t="s">
        <v>120</v>
      </c>
      <c r="K44" s="108">
        <v>999</v>
      </c>
      <c r="L44" s="108" t="s">
        <v>119</v>
      </c>
      <c r="M44" s="109">
        <v>1</v>
      </c>
      <c r="N44" s="109" t="s">
        <v>358</v>
      </c>
      <c r="O44" s="109" t="s">
        <v>359</v>
      </c>
      <c r="P44" s="108" t="str">
        <f t="shared" si="4"/>
        <v>СП Лукоморье</v>
      </c>
      <c r="Q44" s="108" t="s">
        <v>366</v>
      </c>
      <c r="R44" s="339" t="s">
        <v>361</v>
      </c>
      <c r="S44" s="118" t="s">
        <v>429</v>
      </c>
      <c r="T44" s="138" t="s">
        <v>2413</v>
      </c>
      <c r="U44" s="138" t="s">
        <v>2414</v>
      </c>
      <c r="V44" s="138" t="s">
        <v>2415</v>
      </c>
      <c r="W44" s="138" t="s">
        <v>2416</v>
      </c>
      <c r="X44" s="146" t="s">
        <v>645</v>
      </c>
      <c r="Y44" s="116">
        <v>27397.54</v>
      </c>
      <c r="Z44" s="116"/>
      <c r="AA44" s="116">
        <v>27397.54</v>
      </c>
      <c r="AB44" s="116">
        <v>0</v>
      </c>
      <c r="AC44" s="346" t="s">
        <v>86</v>
      </c>
      <c r="AD44" s="339" t="s">
        <v>551</v>
      </c>
      <c r="AE44" s="146" t="s">
        <v>369</v>
      </c>
      <c r="AF44" s="118"/>
      <c r="AG44" s="118"/>
      <c r="AH44" s="118"/>
      <c r="AI44" s="118" t="s">
        <v>364</v>
      </c>
      <c r="AJ44" s="118" t="s">
        <v>364</v>
      </c>
      <c r="AK44" s="116">
        <f t="shared" si="1"/>
        <v>27397.54</v>
      </c>
      <c r="AL44" s="115"/>
      <c r="AM44" s="181"/>
      <c r="AN44" s="182"/>
      <c r="AO44" s="183"/>
      <c r="AP44" s="184"/>
      <c r="AQ44" s="366"/>
      <c r="AR44" s="366"/>
      <c r="AS44" s="366"/>
      <c r="AT44" s="366"/>
      <c r="AU44" s="366"/>
      <c r="AV44" s="366"/>
      <c r="AW44" s="366"/>
      <c r="AX44" s="366"/>
      <c r="AY44" s="366"/>
      <c r="AZ44" s="366"/>
      <c r="BA44" s="367"/>
      <c r="BB44" s="366"/>
    </row>
    <row r="45" spans="1:54" s="185" customFormat="1" ht="59.25" customHeight="1" x14ac:dyDescent="0.25">
      <c r="A45" s="178">
        <v>2021</v>
      </c>
      <c r="B45" s="179">
        <v>21</v>
      </c>
      <c r="C45" s="118">
        <v>180</v>
      </c>
      <c r="D45" s="108" t="s">
        <v>139</v>
      </c>
      <c r="E45" s="138" t="s">
        <v>258</v>
      </c>
      <c r="F45" s="138" t="s">
        <v>259</v>
      </c>
      <c r="G45" s="118"/>
      <c r="H45" s="107" t="s">
        <v>2373</v>
      </c>
      <c r="I45" s="107" t="s">
        <v>260</v>
      </c>
      <c r="J45" s="107" t="s">
        <v>120</v>
      </c>
      <c r="K45" s="108">
        <v>796</v>
      </c>
      <c r="L45" s="108" t="s">
        <v>231</v>
      </c>
      <c r="M45" s="109">
        <v>5839</v>
      </c>
      <c r="N45" s="109" t="s">
        <v>358</v>
      </c>
      <c r="O45" s="109" t="s">
        <v>359</v>
      </c>
      <c r="P45" s="108" t="str">
        <f t="shared" si="4"/>
        <v>СП Лукоморье</v>
      </c>
      <c r="Q45" s="108" t="s">
        <v>360</v>
      </c>
      <c r="R45" s="339" t="s">
        <v>361</v>
      </c>
      <c r="S45" s="118"/>
      <c r="T45" s="138" t="s">
        <v>2413</v>
      </c>
      <c r="U45" s="138" t="s">
        <v>2414</v>
      </c>
      <c r="V45" s="138" t="s">
        <v>2415</v>
      </c>
      <c r="W45" s="138" t="s">
        <v>2416</v>
      </c>
      <c r="X45" s="146" t="s">
        <v>645</v>
      </c>
      <c r="Y45" s="116">
        <v>249712.36</v>
      </c>
      <c r="Z45" s="116"/>
      <c r="AA45" s="116">
        <v>249712.36</v>
      </c>
      <c r="AB45" s="116">
        <v>0</v>
      </c>
      <c r="AC45" s="346" t="s">
        <v>84</v>
      </c>
      <c r="AD45" s="335" t="s">
        <v>362</v>
      </c>
      <c r="AE45" s="146" t="s">
        <v>363</v>
      </c>
      <c r="AF45" s="118"/>
      <c r="AG45" s="118"/>
      <c r="AH45" s="118"/>
      <c r="AI45" s="118" t="s">
        <v>364</v>
      </c>
      <c r="AJ45" s="118" t="s">
        <v>364</v>
      </c>
      <c r="AK45" s="116">
        <f t="shared" si="1"/>
        <v>249712.36</v>
      </c>
      <c r="AL45" s="115"/>
      <c r="AM45" s="181"/>
      <c r="AN45" s="182"/>
      <c r="AO45" s="183"/>
      <c r="AP45" s="184"/>
      <c r="AQ45" s="366"/>
      <c r="AR45" s="366"/>
      <c r="AS45" s="366"/>
      <c r="AT45" s="366"/>
      <c r="AU45" s="366"/>
      <c r="AV45" s="366"/>
      <c r="AW45" s="366"/>
      <c r="AX45" s="366"/>
      <c r="AY45" s="366"/>
      <c r="AZ45" s="366"/>
      <c r="BA45" s="367"/>
      <c r="BB45" s="366"/>
    </row>
    <row r="46" spans="1:54" s="185" customFormat="1" ht="59.25" hidden="1" customHeight="1" x14ac:dyDescent="0.25">
      <c r="A46" s="178">
        <v>2021</v>
      </c>
      <c r="B46" s="179">
        <v>22</v>
      </c>
      <c r="C46" s="118">
        <v>180</v>
      </c>
      <c r="D46" s="108" t="s">
        <v>139</v>
      </c>
      <c r="E46" s="138" t="s">
        <v>232</v>
      </c>
      <c r="F46" s="110" t="s">
        <v>275</v>
      </c>
      <c r="G46" s="110"/>
      <c r="H46" s="107" t="s">
        <v>2635</v>
      </c>
      <c r="I46" s="107" t="s">
        <v>274</v>
      </c>
      <c r="J46" s="107" t="s">
        <v>120</v>
      </c>
      <c r="K46" s="108">
        <v>796</v>
      </c>
      <c r="L46" s="108" t="s">
        <v>231</v>
      </c>
      <c r="M46" s="109">
        <v>13645</v>
      </c>
      <c r="N46" s="109" t="s">
        <v>358</v>
      </c>
      <c r="O46" s="109" t="s">
        <v>359</v>
      </c>
      <c r="P46" s="108" t="str">
        <f t="shared" si="4"/>
        <v>СП Лукоморье</v>
      </c>
      <c r="Q46" s="108" t="s">
        <v>121</v>
      </c>
      <c r="R46" s="339" t="s">
        <v>2612</v>
      </c>
      <c r="S46" s="118"/>
      <c r="T46" s="138" t="s">
        <v>2418</v>
      </c>
      <c r="U46" s="138" t="s">
        <v>2421</v>
      </c>
      <c r="V46" s="138" t="s">
        <v>2422</v>
      </c>
      <c r="W46" s="138" t="s">
        <v>2422</v>
      </c>
      <c r="X46" s="146" t="s">
        <v>645</v>
      </c>
      <c r="Y46" s="116">
        <v>75469.490000000005</v>
      </c>
      <c r="Z46" s="116"/>
      <c r="AA46" s="116">
        <v>75469.490000000005</v>
      </c>
      <c r="AB46" s="116">
        <v>0</v>
      </c>
      <c r="AC46" s="346" t="s">
        <v>84</v>
      </c>
      <c r="AD46" s="335" t="s">
        <v>362</v>
      </c>
      <c r="AE46" s="146" t="s">
        <v>363</v>
      </c>
      <c r="AF46" s="118"/>
      <c r="AG46" s="118"/>
      <c r="AH46" s="118"/>
      <c r="AI46" s="118" t="s">
        <v>364</v>
      </c>
      <c r="AJ46" s="118" t="s">
        <v>364</v>
      </c>
      <c r="AK46" s="116">
        <f t="shared" si="1"/>
        <v>75469.490000000005</v>
      </c>
      <c r="AL46" s="118"/>
      <c r="AM46" s="118"/>
      <c r="AN46" s="118"/>
      <c r="AO46" s="194"/>
      <c r="AP46" s="195"/>
      <c r="AQ46" s="366"/>
      <c r="AR46" s="366"/>
      <c r="AS46" s="366"/>
      <c r="AT46" s="366"/>
      <c r="AU46" s="366"/>
      <c r="AV46" s="366"/>
      <c r="AW46" s="366"/>
      <c r="AX46" s="366"/>
      <c r="AY46" s="366"/>
      <c r="AZ46" s="366"/>
      <c r="BA46" s="367"/>
      <c r="BB46" s="366"/>
    </row>
    <row r="47" spans="1:54" s="185" customFormat="1" ht="59.25" hidden="1" customHeight="1" x14ac:dyDescent="0.25">
      <c r="A47" s="178">
        <v>2021</v>
      </c>
      <c r="B47" s="186">
        <v>23</v>
      </c>
      <c r="C47" s="118">
        <v>180</v>
      </c>
      <c r="D47" s="108" t="s">
        <v>139</v>
      </c>
      <c r="E47" s="138" t="s">
        <v>232</v>
      </c>
      <c r="F47" s="138" t="s">
        <v>275</v>
      </c>
      <c r="G47" s="118"/>
      <c r="H47" s="107" t="s">
        <v>2374</v>
      </c>
      <c r="I47" s="107" t="s">
        <v>276</v>
      </c>
      <c r="J47" s="107" t="s">
        <v>120</v>
      </c>
      <c r="K47" s="108">
        <v>796</v>
      </c>
      <c r="L47" s="108" t="s">
        <v>231</v>
      </c>
      <c r="M47" s="109">
        <v>29</v>
      </c>
      <c r="N47" s="109" t="s">
        <v>358</v>
      </c>
      <c r="O47" s="109" t="s">
        <v>359</v>
      </c>
      <c r="P47" s="108" t="str">
        <f t="shared" si="4"/>
        <v>СП Лукоморье</v>
      </c>
      <c r="Q47" s="108" t="s">
        <v>360</v>
      </c>
      <c r="R47" s="339" t="s">
        <v>361</v>
      </c>
      <c r="S47" s="118"/>
      <c r="T47" s="138" t="s">
        <v>2454</v>
      </c>
      <c r="U47" s="138" t="s">
        <v>2427</v>
      </c>
      <c r="V47" s="138" t="s">
        <v>2426</v>
      </c>
      <c r="W47" s="138" t="s">
        <v>2426</v>
      </c>
      <c r="X47" s="146" t="s">
        <v>645</v>
      </c>
      <c r="Y47" s="116">
        <v>23222.82</v>
      </c>
      <c r="Z47" s="116"/>
      <c r="AA47" s="116">
        <v>23222.82</v>
      </c>
      <c r="AB47" s="116">
        <v>0</v>
      </c>
      <c r="AC47" s="346" t="s">
        <v>84</v>
      </c>
      <c r="AD47" s="335" t="s">
        <v>362</v>
      </c>
      <c r="AE47" s="146" t="s">
        <v>363</v>
      </c>
      <c r="AF47" s="118"/>
      <c r="AG47" s="118"/>
      <c r="AH47" s="118"/>
      <c r="AI47" s="118" t="s">
        <v>364</v>
      </c>
      <c r="AJ47" s="118" t="s">
        <v>364</v>
      </c>
      <c r="AK47" s="116">
        <f t="shared" si="1"/>
        <v>23222.82</v>
      </c>
      <c r="AL47" s="115"/>
      <c r="AM47" s="181"/>
      <c r="AN47" s="182"/>
      <c r="AO47" s="183"/>
      <c r="AP47" s="184"/>
      <c r="AQ47" s="366"/>
      <c r="AR47" s="366"/>
      <c r="AS47" s="366"/>
      <c r="AT47" s="366"/>
      <c r="AU47" s="366"/>
      <c r="AV47" s="366"/>
      <c r="AW47" s="366"/>
      <c r="AX47" s="366"/>
      <c r="AY47" s="366"/>
      <c r="AZ47" s="366"/>
      <c r="BA47" s="367"/>
      <c r="BB47" s="366"/>
    </row>
    <row r="48" spans="1:54" s="185" customFormat="1" ht="59.25" hidden="1" customHeight="1" x14ac:dyDescent="0.25">
      <c r="A48" s="178">
        <v>2021</v>
      </c>
      <c r="B48" s="179">
        <v>24</v>
      </c>
      <c r="C48" s="118">
        <v>180</v>
      </c>
      <c r="D48" s="108" t="s">
        <v>139</v>
      </c>
      <c r="E48" s="138" t="s">
        <v>1409</v>
      </c>
      <c r="F48" s="138" t="s">
        <v>1408</v>
      </c>
      <c r="G48" s="118"/>
      <c r="H48" s="107" t="s">
        <v>2375</v>
      </c>
      <c r="I48" s="107" t="s">
        <v>404</v>
      </c>
      <c r="J48" s="107" t="s">
        <v>120</v>
      </c>
      <c r="K48" s="108">
        <v>999</v>
      </c>
      <c r="L48" s="108" t="s">
        <v>119</v>
      </c>
      <c r="M48" s="109">
        <v>1</v>
      </c>
      <c r="N48" s="109" t="s">
        <v>358</v>
      </c>
      <c r="O48" s="109" t="s">
        <v>359</v>
      </c>
      <c r="P48" s="108" t="str">
        <f t="shared" si="4"/>
        <v>СП Лукоморье</v>
      </c>
      <c r="Q48" s="108" t="s">
        <v>121</v>
      </c>
      <c r="R48" s="339" t="s">
        <v>2612</v>
      </c>
      <c r="S48" s="118"/>
      <c r="T48" s="138" t="s">
        <v>2454</v>
      </c>
      <c r="U48" s="138" t="s">
        <v>2427</v>
      </c>
      <c r="V48" s="138" t="s">
        <v>2426</v>
      </c>
      <c r="W48" s="138" t="s">
        <v>2426</v>
      </c>
      <c r="X48" s="146" t="s">
        <v>645</v>
      </c>
      <c r="Y48" s="116">
        <v>10297.280000000001</v>
      </c>
      <c r="Z48" s="116"/>
      <c r="AA48" s="116">
        <v>10297.280000000001</v>
      </c>
      <c r="AB48" s="116">
        <v>0</v>
      </c>
      <c r="AC48" s="346" t="s">
        <v>76</v>
      </c>
      <c r="AD48" s="335" t="s">
        <v>370</v>
      </c>
      <c r="AE48" s="146" t="s">
        <v>363</v>
      </c>
      <c r="AF48" s="118"/>
      <c r="AG48" s="118"/>
      <c r="AH48" s="118"/>
      <c r="AI48" s="118" t="s">
        <v>364</v>
      </c>
      <c r="AJ48" s="118" t="s">
        <v>364</v>
      </c>
      <c r="AK48" s="116">
        <f t="shared" si="1"/>
        <v>10297.280000000001</v>
      </c>
      <c r="AL48" s="115"/>
      <c r="AM48" s="181"/>
      <c r="AN48" s="182"/>
      <c r="AO48" s="183"/>
      <c r="AP48" s="184"/>
      <c r="AQ48" s="366"/>
      <c r="AR48" s="366"/>
      <c r="AS48" s="366"/>
      <c r="AT48" s="366"/>
      <c r="AU48" s="366"/>
      <c r="AV48" s="366"/>
      <c r="AW48" s="366"/>
      <c r="AX48" s="366"/>
      <c r="AY48" s="366"/>
      <c r="AZ48" s="366"/>
      <c r="BA48" s="367"/>
      <c r="BB48" s="366"/>
    </row>
    <row r="49" spans="1:54" s="185" customFormat="1" ht="59.25" hidden="1" customHeight="1" x14ac:dyDescent="0.25">
      <c r="A49" s="178">
        <v>2021</v>
      </c>
      <c r="B49" s="179">
        <v>25</v>
      </c>
      <c r="C49" s="118">
        <v>180</v>
      </c>
      <c r="D49" s="108" t="s">
        <v>139</v>
      </c>
      <c r="E49" s="138" t="s">
        <v>638</v>
      </c>
      <c r="F49" s="138" t="s">
        <v>639</v>
      </c>
      <c r="G49" s="118"/>
      <c r="H49" s="107" t="s">
        <v>2376</v>
      </c>
      <c r="I49" s="107" t="s">
        <v>277</v>
      </c>
      <c r="J49" s="107" t="s">
        <v>120</v>
      </c>
      <c r="K49" s="108">
        <v>166</v>
      </c>
      <c r="L49" s="108" t="s">
        <v>174</v>
      </c>
      <c r="M49" s="109">
        <v>1200</v>
      </c>
      <c r="N49" s="109" t="s">
        <v>358</v>
      </c>
      <c r="O49" s="109" t="s">
        <v>359</v>
      </c>
      <c r="P49" s="108" t="str">
        <f t="shared" si="4"/>
        <v>СП Лукоморье</v>
      </c>
      <c r="Q49" s="108" t="s">
        <v>360</v>
      </c>
      <c r="R49" s="339" t="s">
        <v>361</v>
      </c>
      <c r="S49" s="118"/>
      <c r="T49" s="138" t="s">
        <v>2428</v>
      </c>
      <c r="U49" s="138" t="s">
        <v>2429</v>
      </c>
      <c r="V49" s="138" t="s">
        <v>2430</v>
      </c>
      <c r="W49" s="138" t="s">
        <v>2430</v>
      </c>
      <c r="X49" s="146" t="s">
        <v>645</v>
      </c>
      <c r="Y49" s="116">
        <v>49958.74</v>
      </c>
      <c r="Z49" s="116"/>
      <c r="AA49" s="116">
        <v>49958.74</v>
      </c>
      <c r="AB49" s="116">
        <v>0</v>
      </c>
      <c r="AC49" s="346" t="s">
        <v>84</v>
      </c>
      <c r="AD49" s="335" t="s">
        <v>362</v>
      </c>
      <c r="AE49" s="146" t="s">
        <v>363</v>
      </c>
      <c r="AF49" s="118"/>
      <c r="AG49" s="118"/>
      <c r="AH49" s="118"/>
      <c r="AI49" s="118" t="s">
        <v>364</v>
      </c>
      <c r="AJ49" s="118" t="s">
        <v>364</v>
      </c>
      <c r="AK49" s="116">
        <f t="shared" si="1"/>
        <v>49958.74</v>
      </c>
      <c r="AL49" s="115"/>
      <c r="AM49" s="181"/>
      <c r="AN49" s="182"/>
      <c r="AO49" s="183"/>
      <c r="AP49" s="184"/>
      <c r="AQ49" s="366"/>
      <c r="AR49" s="366"/>
      <c r="AS49" s="366"/>
      <c r="AT49" s="366"/>
      <c r="AU49" s="366"/>
      <c r="AV49" s="366"/>
      <c r="AW49" s="366"/>
      <c r="AX49" s="366"/>
      <c r="AY49" s="366"/>
      <c r="AZ49" s="366"/>
      <c r="BA49" s="367"/>
      <c r="BB49" s="366"/>
    </row>
    <row r="50" spans="1:54" s="185" customFormat="1" ht="59.25" hidden="1" customHeight="1" x14ac:dyDescent="0.25">
      <c r="A50" s="178">
        <v>2021</v>
      </c>
      <c r="B50" s="186">
        <v>26</v>
      </c>
      <c r="C50" s="118">
        <v>180</v>
      </c>
      <c r="D50" s="108" t="s">
        <v>139</v>
      </c>
      <c r="E50" s="138" t="s">
        <v>279</v>
      </c>
      <c r="F50" s="138" t="s">
        <v>280</v>
      </c>
      <c r="G50" s="118"/>
      <c r="H50" s="107" t="s">
        <v>2377</v>
      </c>
      <c r="I50" s="107" t="s">
        <v>281</v>
      </c>
      <c r="J50" s="107" t="s">
        <v>120</v>
      </c>
      <c r="K50" s="108">
        <v>999</v>
      </c>
      <c r="L50" s="108" t="s">
        <v>119</v>
      </c>
      <c r="M50" s="109">
        <v>1</v>
      </c>
      <c r="N50" s="109" t="s">
        <v>358</v>
      </c>
      <c r="O50" s="109" t="s">
        <v>359</v>
      </c>
      <c r="P50" s="108" t="str">
        <f t="shared" si="4"/>
        <v>СП Лукоморье</v>
      </c>
      <c r="Q50" s="108" t="s">
        <v>121</v>
      </c>
      <c r="R50" s="339" t="s">
        <v>2612</v>
      </c>
      <c r="S50" s="138"/>
      <c r="T50" s="138" t="s">
        <v>2413</v>
      </c>
      <c r="U50" s="138" t="s">
        <v>2414</v>
      </c>
      <c r="V50" s="138" t="s">
        <v>2415</v>
      </c>
      <c r="W50" s="138" t="s">
        <v>2416</v>
      </c>
      <c r="X50" s="146" t="s">
        <v>645</v>
      </c>
      <c r="Y50" s="116">
        <v>38060.839999999997</v>
      </c>
      <c r="Z50" s="116"/>
      <c r="AA50" s="116">
        <v>38060.839999999997</v>
      </c>
      <c r="AB50" s="116">
        <v>0</v>
      </c>
      <c r="AC50" s="346" t="s">
        <v>86</v>
      </c>
      <c r="AD50" s="335" t="s">
        <v>371</v>
      </c>
      <c r="AE50" s="146" t="s">
        <v>369</v>
      </c>
      <c r="AF50" s="118"/>
      <c r="AG50" s="118"/>
      <c r="AH50" s="118"/>
      <c r="AI50" s="118" t="s">
        <v>364</v>
      </c>
      <c r="AJ50" s="118" t="s">
        <v>364</v>
      </c>
      <c r="AK50" s="116">
        <f t="shared" si="1"/>
        <v>38060.839999999997</v>
      </c>
      <c r="AL50" s="115"/>
      <c r="AM50" s="181"/>
      <c r="AN50" s="182"/>
      <c r="AO50" s="183"/>
      <c r="AP50" s="184"/>
      <c r="AQ50" s="366"/>
      <c r="AR50" s="366"/>
      <c r="AS50" s="366"/>
      <c r="AT50" s="366"/>
      <c r="AU50" s="366"/>
      <c r="AV50" s="366"/>
      <c r="AW50" s="366"/>
      <c r="AX50" s="366"/>
      <c r="AY50" s="366"/>
      <c r="AZ50" s="366"/>
      <c r="BA50" s="367"/>
      <c r="BB50" s="366"/>
    </row>
    <row r="51" spans="1:54" s="185" customFormat="1" ht="72.75" hidden="1" customHeight="1" x14ac:dyDescent="0.25">
      <c r="A51" s="178">
        <v>2021</v>
      </c>
      <c r="B51" s="179">
        <v>27</v>
      </c>
      <c r="C51" s="118">
        <v>180</v>
      </c>
      <c r="D51" s="108" t="s">
        <v>139</v>
      </c>
      <c r="E51" s="138" t="s">
        <v>283</v>
      </c>
      <c r="F51" s="138" t="s">
        <v>284</v>
      </c>
      <c r="G51" s="118"/>
      <c r="H51" s="107" t="s">
        <v>2378</v>
      </c>
      <c r="I51" s="107" t="s">
        <v>282</v>
      </c>
      <c r="J51" s="107" t="s">
        <v>120</v>
      </c>
      <c r="K51" s="108">
        <v>999</v>
      </c>
      <c r="L51" s="108" t="s">
        <v>119</v>
      </c>
      <c r="M51" s="109">
        <v>1</v>
      </c>
      <c r="N51" s="109" t="s">
        <v>358</v>
      </c>
      <c r="O51" s="109" t="s">
        <v>359</v>
      </c>
      <c r="P51" s="108" t="str">
        <f t="shared" si="4"/>
        <v>СП Лукоморье</v>
      </c>
      <c r="Q51" s="108" t="s">
        <v>366</v>
      </c>
      <c r="R51" s="339" t="s">
        <v>361</v>
      </c>
      <c r="S51" s="118" t="s">
        <v>372</v>
      </c>
      <c r="T51" s="138" t="s">
        <v>2413</v>
      </c>
      <c r="U51" s="138" t="s">
        <v>2414</v>
      </c>
      <c r="V51" s="138" t="s">
        <v>2415</v>
      </c>
      <c r="W51" s="138" t="s">
        <v>2416</v>
      </c>
      <c r="X51" s="146" t="s">
        <v>645</v>
      </c>
      <c r="Y51" s="116">
        <v>3348.09</v>
      </c>
      <c r="Z51" s="116"/>
      <c r="AA51" s="116">
        <v>3348.09</v>
      </c>
      <c r="AB51" s="116">
        <v>0</v>
      </c>
      <c r="AC51" s="346" t="s">
        <v>86</v>
      </c>
      <c r="AD51" s="146" t="s">
        <v>371</v>
      </c>
      <c r="AE51" s="146" t="s">
        <v>369</v>
      </c>
      <c r="AF51" s="118"/>
      <c r="AG51" s="118"/>
      <c r="AH51" s="118"/>
      <c r="AI51" s="118" t="s">
        <v>364</v>
      </c>
      <c r="AJ51" s="118" t="s">
        <v>364</v>
      </c>
      <c r="AK51" s="116">
        <f t="shared" si="1"/>
        <v>3348.09</v>
      </c>
      <c r="AL51" s="115"/>
      <c r="AM51" s="181"/>
      <c r="AN51" s="182"/>
      <c r="AO51" s="183"/>
      <c r="AP51" s="184"/>
      <c r="AQ51" s="366"/>
      <c r="AR51" s="366"/>
      <c r="AS51" s="366"/>
      <c r="AT51" s="366"/>
      <c r="AU51" s="366"/>
      <c r="AV51" s="366"/>
      <c r="AW51" s="366"/>
      <c r="AX51" s="366"/>
      <c r="AY51" s="366"/>
      <c r="AZ51" s="366"/>
      <c r="BA51" s="367"/>
      <c r="BB51" s="366"/>
    </row>
    <row r="52" spans="1:54" s="185" customFormat="1" ht="59.25" hidden="1" customHeight="1" x14ac:dyDescent="0.25">
      <c r="A52" s="178">
        <v>2021</v>
      </c>
      <c r="B52" s="179">
        <v>28</v>
      </c>
      <c r="C52" s="118">
        <v>180</v>
      </c>
      <c r="D52" s="108" t="s">
        <v>139</v>
      </c>
      <c r="E52" s="138" t="s">
        <v>320</v>
      </c>
      <c r="F52" s="138" t="s">
        <v>321</v>
      </c>
      <c r="G52" s="118"/>
      <c r="H52" s="107" t="s">
        <v>2379</v>
      </c>
      <c r="I52" s="107" t="s">
        <v>300</v>
      </c>
      <c r="J52" s="107" t="s">
        <v>120</v>
      </c>
      <c r="K52" s="108">
        <v>999</v>
      </c>
      <c r="L52" s="108" t="s">
        <v>119</v>
      </c>
      <c r="M52" s="109">
        <v>1</v>
      </c>
      <c r="N52" s="109" t="s">
        <v>358</v>
      </c>
      <c r="O52" s="109" t="s">
        <v>359</v>
      </c>
      <c r="P52" s="108" t="str">
        <f t="shared" si="4"/>
        <v>СП Лукоморье</v>
      </c>
      <c r="Q52" s="108" t="s">
        <v>360</v>
      </c>
      <c r="R52" s="339" t="s">
        <v>361</v>
      </c>
      <c r="S52" s="118"/>
      <c r="T52" s="138" t="s">
        <v>2413</v>
      </c>
      <c r="U52" s="138" t="s">
        <v>2414</v>
      </c>
      <c r="V52" s="138" t="s">
        <v>2415</v>
      </c>
      <c r="W52" s="138" t="s">
        <v>2416</v>
      </c>
      <c r="X52" s="146" t="s">
        <v>645</v>
      </c>
      <c r="Y52" s="116">
        <v>56564.91</v>
      </c>
      <c r="Z52" s="116"/>
      <c r="AA52" s="116">
        <v>56564.91</v>
      </c>
      <c r="AB52" s="116">
        <v>0</v>
      </c>
      <c r="AC52" s="346" t="s">
        <v>84</v>
      </c>
      <c r="AD52" s="339" t="s">
        <v>641</v>
      </c>
      <c r="AE52" s="146" t="s">
        <v>369</v>
      </c>
      <c r="AF52" s="118"/>
      <c r="AG52" s="118"/>
      <c r="AH52" s="118"/>
      <c r="AI52" s="118" t="s">
        <v>364</v>
      </c>
      <c r="AJ52" s="118" t="s">
        <v>364</v>
      </c>
      <c r="AK52" s="116">
        <f t="shared" si="1"/>
        <v>56564.91</v>
      </c>
      <c r="AL52" s="115"/>
      <c r="AM52" s="181"/>
      <c r="AN52" s="182"/>
      <c r="AO52" s="183"/>
      <c r="AP52" s="184"/>
      <c r="AQ52" s="366"/>
      <c r="AR52" s="366"/>
      <c r="AS52" s="366"/>
      <c r="AT52" s="366"/>
      <c r="AU52" s="366"/>
      <c r="AV52" s="366"/>
      <c r="AW52" s="366"/>
      <c r="AX52" s="366"/>
      <c r="AY52" s="366"/>
      <c r="AZ52" s="366"/>
      <c r="BA52" s="367"/>
      <c r="BB52" s="366"/>
    </row>
    <row r="53" spans="1:54" s="185" customFormat="1" ht="59.25" hidden="1" customHeight="1" x14ac:dyDescent="0.25">
      <c r="A53" s="178">
        <v>2021</v>
      </c>
      <c r="B53" s="186">
        <v>29</v>
      </c>
      <c r="C53" s="118">
        <v>180</v>
      </c>
      <c r="D53" s="108" t="s">
        <v>139</v>
      </c>
      <c r="E53" s="138" t="s">
        <v>322</v>
      </c>
      <c r="F53" s="138" t="s">
        <v>323</v>
      </c>
      <c r="G53" s="118"/>
      <c r="H53" s="350" t="s">
        <v>2380</v>
      </c>
      <c r="I53" s="107" t="s">
        <v>301</v>
      </c>
      <c r="J53" s="107" t="s">
        <v>120</v>
      </c>
      <c r="K53" s="108">
        <v>796</v>
      </c>
      <c r="L53" s="108" t="s">
        <v>231</v>
      </c>
      <c r="M53" s="109">
        <v>28</v>
      </c>
      <c r="N53" s="109" t="s">
        <v>358</v>
      </c>
      <c r="O53" s="109" t="s">
        <v>359</v>
      </c>
      <c r="P53" s="108" t="str">
        <f t="shared" si="4"/>
        <v>СП Лукоморье</v>
      </c>
      <c r="Q53" s="108" t="s">
        <v>360</v>
      </c>
      <c r="R53" s="339" t="s">
        <v>361</v>
      </c>
      <c r="S53" s="118"/>
      <c r="T53" s="138" t="s">
        <v>2413</v>
      </c>
      <c r="U53" s="138" t="s">
        <v>2414</v>
      </c>
      <c r="V53" s="138" t="s">
        <v>2415</v>
      </c>
      <c r="W53" s="138" t="s">
        <v>2416</v>
      </c>
      <c r="X53" s="146" t="s">
        <v>645</v>
      </c>
      <c r="Y53" s="116">
        <v>92133.28</v>
      </c>
      <c r="Z53" s="116"/>
      <c r="AA53" s="116">
        <v>92133.28</v>
      </c>
      <c r="AB53" s="116">
        <v>0</v>
      </c>
      <c r="AC53" s="346" t="s">
        <v>72</v>
      </c>
      <c r="AD53" s="339" t="s">
        <v>373</v>
      </c>
      <c r="AE53" s="146" t="s">
        <v>369</v>
      </c>
      <c r="AF53" s="118"/>
      <c r="AG53" s="118"/>
      <c r="AH53" s="118"/>
      <c r="AI53" s="118" t="s">
        <v>364</v>
      </c>
      <c r="AJ53" s="118" t="s">
        <v>364</v>
      </c>
      <c r="AK53" s="116">
        <f t="shared" si="1"/>
        <v>92133.28</v>
      </c>
      <c r="AL53" s="115"/>
      <c r="AM53" s="181"/>
      <c r="AN53" s="182"/>
      <c r="AO53" s="183"/>
      <c r="AP53" s="184"/>
      <c r="AQ53" s="366"/>
      <c r="AR53" s="366"/>
      <c r="AS53" s="366"/>
      <c r="AT53" s="366"/>
      <c r="AU53" s="366"/>
      <c r="AV53" s="366"/>
      <c r="AW53" s="366"/>
      <c r="AX53" s="366"/>
      <c r="AY53" s="366"/>
      <c r="AZ53" s="366"/>
      <c r="BA53" s="367"/>
      <c r="BB53" s="366"/>
    </row>
    <row r="54" spans="1:54" s="185" customFormat="1" ht="63" x14ac:dyDescent="0.25">
      <c r="A54" s="178">
        <v>2021</v>
      </c>
      <c r="B54" s="179">
        <v>30</v>
      </c>
      <c r="C54" s="118">
        <v>180</v>
      </c>
      <c r="D54" s="108" t="s">
        <v>139</v>
      </c>
      <c r="E54" s="138" t="s">
        <v>279</v>
      </c>
      <c r="F54" s="138" t="s">
        <v>323</v>
      </c>
      <c r="G54" s="118"/>
      <c r="H54" s="339" t="s">
        <v>2381</v>
      </c>
      <c r="I54" s="107" t="s">
        <v>302</v>
      </c>
      <c r="J54" s="107" t="s">
        <v>120</v>
      </c>
      <c r="K54" s="108">
        <v>999</v>
      </c>
      <c r="L54" s="108" t="s">
        <v>119</v>
      </c>
      <c r="M54" s="109">
        <v>1</v>
      </c>
      <c r="N54" s="109" t="s">
        <v>358</v>
      </c>
      <c r="O54" s="109" t="s">
        <v>359</v>
      </c>
      <c r="P54" s="108" t="str">
        <f t="shared" si="4"/>
        <v>СП Лукоморье</v>
      </c>
      <c r="Q54" s="108" t="s">
        <v>360</v>
      </c>
      <c r="R54" s="339" t="s">
        <v>361</v>
      </c>
      <c r="S54" s="118"/>
      <c r="T54" s="138" t="s">
        <v>2413</v>
      </c>
      <c r="U54" s="138" t="s">
        <v>2414</v>
      </c>
      <c r="V54" s="138" t="s">
        <v>2415</v>
      </c>
      <c r="W54" s="138" t="s">
        <v>2416</v>
      </c>
      <c r="X54" s="146" t="s">
        <v>645</v>
      </c>
      <c r="Y54" s="116">
        <v>190109.69</v>
      </c>
      <c r="Z54" s="116"/>
      <c r="AA54" s="116">
        <v>190109.69</v>
      </c>
      <c r="AB54" s="116">
        <v>0</v>
      </c>
      <c r="AC54" s="346" t="s">
        <v>76</v>
      </c>
      <c r="AD54" s="354" t="s">
        <v>374</v>
      </c>
      <c r="AE54" s="146" t="s">
        <v>369</v>
      </c>
      <c r="AF54" s="118"/>
      <c r="AG54" s="118"/>
      <c r="AH54" s="118"/>
      <c r="AI54" s="118" t="s">
        <v>364</v>
      </c>
      <c r="AJ54" s="118" t="s">
        <v>364</v>
      </c>
      <c r="AK54" s="116">
        <f t="shared" si="1"/>
        <v>190109.69</v>
      </c>
      <c r="AL54" s="115"/>
      <c r="AM54" s="181"/>
      <c r="AN54" s="182"/>
      <c r="AO54" s="183"/>
      <c r="AP54" s="184"/>
      <c r="AQ54" s="366"/>
      <c r="AR54" s="366"/>
      <c r="AS54" s="366"/>
      <c r="AT54" s="366"/>
      <c r="AU54" s="366"/>
      <c r="AV54" s="366"/>
      <c r="AW54" s="366"/>
      <c r="AX54" s="366"/>
      <c r="AY54" s="366"/>
      <c r="AZ54" s="366"/>
      <c r="BA54" s="367"/>
      <c r="BB54" s="366"/>
    </row>
    <row r="55" spans="1:54" s="185" customFormat="1" ht="59.25" hidden="1" customHeight="1" x14ac:dyDescent="0.25">
      <c r="A55" s="178">
        <v>2021</v>
      </c>
      <c r="B55" s="179">
        <v>31</v>
      </c>
      <c r="C55" s="118">
        <v>180</v>
      </c>
      <c r="D55" s="108" t="s">
        <v>139</v>
      </c>
      <c r="E55" s="138" t="s">
        <v>326</v>
      </c>
      <c r="F55" s="138" t="s">
        <v>327</v>
      </c>
      <c r="G55" s="118"/>
      <c r="H55" s="339" t="s">
        <v>2382</v>
      </c>
      <c r="I55" s="107" t="s">
        <v>304</v>
      </c>
      <c r="J55" s="107" t="s">
        <v>120</v>
      </c>
      <c r="K55" s="108">
        <v>999</v>
      </c>
      <c r="L55" s="108" t="s">
        <v>119</v>
      </c>
      <c r="M55" s="109">
        <v>1</v>
      </c>
      <c r="N55" s="109" t="s">
        <v>358</v>
      </c>
      <c r="O55" s="109" t="s">
        <v>359</v>
      </c>
      <c r="P55" s="108" t="str">
        <f t="shared" si="4"/>
        <v>СП Лукоморье</v>
      </c>
      <c r="Q55" s="108" t="s">
        <v>360</v>
      </c>
      <c r="R55" s="339" t="s">
        <v>361</v>
      </c>
      <c r="S55" s="118"/>
      <c r="T55" s="138" t="s">
        <v>2413</v>
      </c>
      <c r="U55" s="138" t="s">
        <v>2414</v>
      </c>
      <c r="V55" s="138" t="s">
        <v>2415</v>
      </c>
      <c r="W55" s="138" t="s">
        <v>2416</v>
      </c>
      <c r="X55" s="146" t="s">
        <v>645</v>
      </c>
      <c r="Y55" s="116">
        <v>16508.349999999999</v>
      </c>
      <c r="Z55" s="116"/>
      <c r="AA55" s="116">
        <v>16508.349999999999</v>
      </c>
      <c r="AB55" s="116">
        <v>0</v>
      </c>
      <c r="AC55" s="346" t="s">
        <v>76</v>
      </c>
      <c r="AD55" s="335" t="s">
        <v>374</v>
      </c>
      <c r="AE55" s="146" t="s">
        <v>369</v>
      </c>
      <c r="AF55" s="118"/>
      <c r="AG55" s="118"/>
      <c r="AH55" s="118"/>
      <c r="AI55" s="118" t="s">
        <v>364</v>
      </c>
      <c r="AJ55" s="118" t="s">
        <v>364</v>
      </c>
      <c r="AK55" s="116">
        <f t="shared" si="1"/>
        <v>16508.349999999999</v>
      </c>
      <c r="AL55" s="115"/>
      <c r="AM55" s="181"/>
      <c r="AN55" s="182"/>
      <c r="AO55" s="183"/>
      <c r="AP55" s="184"/>
      <c r="AQ55" s="366"/>
      <c r="AR55" s="366"/>
      <c r="AS55" s="366"/>
      <c r="AT55" s="366"/>
      <c r="AU55" s="366"/>
      <c r="AV55" s="366"/>
      <c r="AW55" s="366"/>
      <c r="AX55" s="366"/>
      <c r="AY55" s="366"/>
      <c r="AZ55" s="366"/>
      <c r="BA55" s="367"/>
      <c r="BB55" s="366"/>
    </row>
    <row r="56" spans="1:54" s="185" customFormat="1" ht="59.25" hidden="1" customHeight="1" x14ac:dyDescent="0.25">
      <c r="A56" s="178">
        <v>2021</v>
      </c>
      <c r="B56" s="186">
        <v>32</v>
      </c>
      <c r="C56" s="118">
        <v>180</v>
      </c>
      <c r="D56" s="108" t="s">
        <v>139</v>
      </c>
      <c r="E56" s="138" t="s">
        <v>328</v>
      </c>
      <c r="F56" s="138" t="s">
        <v>338</v>
      </c>
      <c r="G56" s="118"/>
      <c r="H56" s="350" t="s">
        <v>2383</v>
      </c>
      <c r="I56" s="107" t="s">
        <v>642</v>
      </c>
      <c r="J56" s="107" t="s">
        <v>120</v>
      </c>
      <c r="K56" s="108">
        <v>999</v>
      </c>
      <c r="L56" s="108" t="s">
        <v>119</v>
      </c>
      <c r="M56" s="109">
        <v>1</v>
      </c>
      <c r="N56" s="109" t="s">
        <v>358</v>
      </c>
      <c r="O56" s="109" t="s">
        <v>359</v>
      </c>
      <c r="P56" s="108" t="str">
        <f t="shared" si="4"/>
        <v>СП Лукоморье</v>
      </c>
      <c r="Q56" s="108" t="s">
        <v>366</v>
      </c>
      <c r="R56" s="339" t="s">
        <v>361</v>
      </c>
      <c r="S56" s="118" t="s">
        <v>644</v>
      </c>
      <c r="T56" s="138" t="s">
        <v>2413</v>
      </c>
      <c r="U56" s="138" t="s">
        <v>2414</v>
      </c>
      <c r="V56" s="138" t="s">
        <v>2415</v>
      </c>
      <c r="W56" s="138" t="s">
        <v>2416</v>
      </c>
      <c r="X56" s="146" t="s">
        <v>645</v>
      </c>
      <c r="Y56" s="116">
        <v>79805.38</v>
      </c>
      <c r="Z56" s="116"/>
      <c r="AA56" s="116">
        <v>79805.38</v>
      </c>
      <c r="AB56" s="116">
        <v>0</v>
      </c>
      <c r="AC56" s="346" t="s">
        <v>84</v>
      </c>
      <c r="AD56" s="335" t="s">
        <v>375</v>
      </c>
      <c r="AE56" s="146" t="s">
        <v>369</v>
      </c>
      <c r="AF56" s="118"/>
      <c r="AG56" s="118"/>
      <c r="AH56" s="118"/>
      <c r="AI56" s="118" t="s">
        <v>364</v>
      </c>
      <c r="AJ56" s="118" t="s">
        <v>364</v>
      </c>
      <c r="AK56" s="116">
        <f t="shared" si="1"/>
        <v>79805.38</v>
      </c>
      <c r="AL56" s="115"/>
      <c r="AM56" s="181"/>
      <c r="AN56" s="182"/>
      <c r="AO56" s="183"/>
      <c r="AP56" s="184"/>
      <c r="AQ56" s="366"/>
      <c r="AR56" s="366"/>
      <c r="AS56" s="366"/>
      <c r="AT56" s="366"/>
      <c r="AU56" s="366"/>
      <c r="AV56" s="366"/>
      <c r="AW56" s="366"/>
      <c r="AX56" s="366"/>
      <c r="AY56" s="366"/>
      <c r="AZ56" s="366"/>
      <c r="BA56" s="367"/>
      <c r="BB56" s="366"/>
    </row>
    <row r="57" spans="1:54" s="185" customFormat="1" ht="59.25" customHeight="1" x14ac:dyDescent="0.25">
      <c r="A57" s="178">
        <v>2021</v>
      </c>
      <c r="B57" s="179">
        <v>33</v>
      </c>
      <c r="C57" s="118">
        <v>180</v>
      </c>
      <c r="D57" s="108" t="s">
        <v>139</v>
      </c>
      <c r="E57" s="138" t="s">
        <v>654</v>
      </c>
      <c r="F57" s="138" t="s">
        <v>649</v>
      </c>
      <c r="G57" s="118"/>
      <c r="H57" s="107" t="s">
        <v>2384</v>
      </c>
      <c r="I57" s="107" t="s">
        <v>402</v>
      </c>
      <c r="J57" s="107" t="s">
        <v>120</v>
      </c>
      <c r="K57" s="108">
        <v>999</v>
      </c>
      <c r="L57" s="108" t="s">
        <v>119</v>
      </c>
      <c r="M57" s="109">
        <v>1</v>
      </c>
      <c r="N57" s="109" t="s">
        <v>358</v>
      </c>
      <c r="O57" s="109" t="s">
        <v>359</v>
      </c>
      <c r="P57" s="108" t="s">
        <v>139</v>
      </c>
      <c r="Q57" s="108" t="s">
        <v>366</v>
      </c>
      <c r="R57" s="339" t="s">
        <v>361</v>
      </c>
      <c r="S57" s="118" t="s">
        <v>2431</v>
      </c>
      <c r="T57" s="138" t="s">
        <v>2413</v>
      </c>
      <c r="U57" s="138" t="s">
        <v>2414</v>
      </c>
      <c r="V57" s="138" t="s">
        <v>2415</v>
      </c>
      <c r="W57" s="138" t="s">
        <v>2416</v>
      </c>
      <c r="X57" s="146" t="s">
        <v>645</v>
      </c>
      <c r="Y57" s="116">
        <v>465597.41</v>
      </c>
      <c r="Z57" s="116"/>
      <c r="AA57" s="116">
        <v>465597.41</v>
      </c>
      <c r="AB57" s="116">
        <v>0</v>
      </c>
      <c r="AC57" s="346" t="s">
        <v>84</v>
      </c>
      <c r="AD57" s="335" t="s">
        <v>375</v>
      </c>
      <c r="AE57" s="146" t="s">
        <v>369</v>
      </c>
      <c r="AF57" s="118"/>
      <c r="AG57" s="118"/>
      <c r="AH57" s="118"/>
      <c r="AI57" s="118" t="s">
        <v>364</v>
      </c>
      <c r="AJ57" s="118" t="s">
        <v>364</v>
      </c>
      <c r="AK57" s="116">
        <f t="shared" si="1"/>
        <v>465597.41</v>
      </c>
      <c r="AL57" s="115"/>
      <c r="AM57" s="181"/>
      <c r="AN57" s="182"/>
      <c r="AO57" s="183"/>
      <c r="AP57" s="184"/>
      <c r="AQ57" s="366"/>
      <c r="AR57" s="366"/>
      <c r="AS57" s="366"/>
      <c r="AT57" s="366"/>
      <c r="AU57" s="366"/>
      <c r="AV57" s="366"/>
      <c r="AW57" s="366"/>
      <c r="AX57" s="366"/>
      <c r="AY57" s="366"/>
      <c r="AZ57" s="366"/>
      <c r="BA57" s="367"/>
      <c r="BB57" s="366"/>
    </row>
    <row r="58" spans="1:54" s="185" customFormat="1" ht="59.25" customHeight="1" x14ac:dyDescent="0.25">
      <c r="A58" s="178">
        <v>2021</v>
      </c>
      <c r="B58" s="179">
        <v>34</v>
      </c>
      <c r="C58" s="118">
        <v>180</v>
      </c>
      <c r="D58" s="108" t="s">
        <v>139</v>
      </c>
      <c r="E58" s="138" t="s">
        <v>655</v>
      </c>
      <c r="F58" s="138" t="s">
        <v>651</v>
      </c>
      <c r="G58" s="118"/>
      <c r="H58" s="107" t="s">
        <v>2385</v>
      </c>
      <c r="I58" s="107" t="s">
        <v>311</v>
      </c>
      <c r="J58" s="107" t="s">
        <v>120</v>
      </c>
      <c r="K58" s="108">
        <v>999</v>
      </c>
      <c r="L58" s="108" t="s">
        <v>119</v>
      </c>
      <c r="M58" s="109">
        <v>1</v>
      </c>
      <c r="N58" s="109" t="s">
        <v>358</v>
      </c>
      <c r="O58" s="109" t="s">
        <v>359</v>
      </c>
      <c r="P58" s="108" t="s">
        <v>139</v>
      </c>
      <c r="Q58" s="108" t="s">
        <v>366</v>
      </c>
      <c r="R58" s="339" t="s">
        <v>361</v>
      </c>
      <c r="S58" s="118" t="s">
        <v>380</v>
      </c>
      <c r="T58" s="138" t="s">
        <v>2413</v>
      </c>
      <c r="U58" s="138" t="s">
        <v>2414</v>
      </c>
      <c r="V58" s="138" t="s">
        <v>2415</v>
      </c>
      <c r="W58" s="138" t="s">
        <v>2416</v>
      </c>
      <c r="X58" s="146" t="s">
        <v>645</v>
      </c>
      <c r="Y58" s="116">
        <v>3431888.58</v>
      </c>
      <c r="Z58" s="116"/>
      <c r="AA58" s="116">
        <v>3431888.58</v>
      </c>
      <c r="AB58" s="116">
        <v>0</v>
      </c>
      <c r="AC58" s="346" t="s">
        <v>84</v>
      </c>
      <c r="AD58" s="335" t="s">
        <v>375</v>
      </c>
      <c r="AE58" s="146" t="s">
        <v>363</v>
      </c>
      <c r="AF58" s="118"/>
      <c r="AG58" s="118"/>
      <c r="AH58" s="118"/>
      <c r="AI58" s="118" t="s">
        <v>364</v>
      </c>
      <c r="AJ58" s="118" t="s">
        <v>364</v>
      </c>
      <c r="AK58" s="116">
        <f t="shared" si="1"/>
        <v>3431888.58</v>
      </c>
      <c r="AL58" s="115"/>
      <c r="AM58" s="181"/>
      <c r="AN58" s="182"/>
      <c r="AO58" s="183"/>
      <c r="AP58" s="184"/>
      <c r="AQ58" s="366"/>
      <c r="AR58" s="366"/>
      <c r="AS58" s="366"/>
      <c r="AT58" s="366"/>
      <c r="AU58" s="366"/>
      <c r="AV58" s="366"/>
      <c r="AW58" s="366"/>
      <c r="AX58" s="366"/>
      <c r="AY58" s="366"/>
      <c r="AZ58" s="366"/>
      <c r="BA58" s="367"/>
      <c r="BB58" s="366"/>
    </row>
    <row r="59" spans="1:54" s="185" customFormat="1" ht="83.25" customHeight="1" x14ac:dyDescent="0.25">
      <c r="A59" s="178">
        <v>2021</v>
      </c>
      <c r="B59" s="186">
        <v>35</v>
      </c>
      <c r="C59" s="118">
        <v>180</v>
      </c>
      <c r="D59" s="108" t="s">
        <v>139</v>
      </c>
      <c r="E59" s="138" t="s">
        <v>329</v>
      </c>
      <c r="F59" s="138" t="s">
        <v>330</v>
      </c>
      <c r="G59" s="118"/>
      <c r="H59" s="107" t="s">
        <v>2386</v>
      </c>
      <c r="I59" s="107" t="s">
        <v>305</v>
      </c>
      <c r="J59" s="107" t="s">
        <v>120</v>
      </c>
      <c r="K59" s="108">
        <v>999</v>
      </c>
      <c r="L59" s="108" t="s">
        <v>119</v>
      </c>
      <c r="M59" s="109">
        <v>1</v>
      </c>
      <c r="N59" s="109" t="s">
        <v>358</v>
      </c>
      <c r="O59" s="109" t="s">
        <v>359</v>
      </c>
      <c r="P59" s="108" t="str">
        <f t="shared" si="4"/>
        <v>СП Лукоморье</v>
      </c>
      <c r="Q59" s="108" t="s">
        <v>366</v>
      </c>
      <c r="R59" s="339" t="s">
        <v>361</v>
      </c>
      <c r="S59" s="118" t="s">
        <v>2609</v>
      </c>
      <c r="T59" s="138" t="s">
        <v>2413</v>
      </c>
      <c r="U59" s="138" t="s">
        <v>2414</v>
      </c>
      <c r="V59" s="138" t="s">
        <v>2415</v>
      </c>
      <c r="W59" s="138" t="s">
        <v>2416</v>
      </c>
      <c r="X59" s="146" t="s">
        <v>645</v>
      </c>
      <c r="Y59" s="116">
        <v>126070.12</v>
      </c>
      <c r="Z59" s="116"/>
      <c r="AA59" s="116">
        <v>126070.12</v>
      </c>
      <c r="AB59" s="116">
        <v>0</v>
      </c>
      <c r="AC59" s="346" t="s">
        <v>76</v>
      </c>
      <c r="AD59" s="335" t="s">
        <v>374</v>
      </c>
      <c r="AE59" s="146" t="s">
        <v>369</v>
      </c>
      <c r="AF59" s="118"/>
      <c r="AG59" s="118"/>
      <c r="AH59" s="118"/>
      <c r="AI59" s="118" t="s">
        <v>364</v>
      </c>
      <c r="AJ59" s="118" t="s">
        <v>364</v>
      </c>
      <c r="AK59" s="116">
        <f t="shared" si="1"/>
        <v>126070.12</v>
      </c>
      <c r="AL59" s="115"/>
      <c r="AM59" s="181"/>
      <c r="AN59" s="182"/>
      <c r="AO59" s="183"/>
      <c r="AP59" s="184"/>
      <c r="AQ59" s="366"/>
      <c r="AR59" s="366"/>
      <c r="AS59" s="366"/>
      <c r="AT59" s="366"/>
      <c r="AU59" s="366"/>
      <c r="AV59" s="366"/>
      <c r="AW59" s="366"/>
      <c r="AX59" s="366"/>
      <c r="AY59" s="366"/>
      <c r="AZ59" s="366"/>
      <c r="BA59" s="367"/>
      <c r="BB59" s="366"/>
    </row>
    <row r="60" spans="1:54" s="185" customFormat="1" ht="59.25" hidden="1" customHeight="1" x14ac:dyDescent="0.25">
      <c r="A60" s="178">
        <v>2021</v>
      </c>
      <c r="B60" s="179">
        <v>36</v>
      </c>
      <c r="C60" s="118">
        <v>180</v>
      </c>
      <c r="D60" s="108" t="s">
        <v>139</v>
      </c>
      <c r="E60" s="138" t="s">
        <v>331</v>
      </c>
      <c r="F60" s="138" t="s">
        <v>332</v>
      </c>
      <c r="G60" s="118"/>
      <c r="H60" s="107" t="s">
        <v>2387</v>
      </c>
      <c r="I60" s="107" t="s">
        <v>306</v>
      </c>
      <c r="J60" s="107" t="s">
        <v>120</v>
      </c>
      <c r="K60" s="108">
        <v>999</v>
      </c>
      <c r="L60" s="108" t="s">
        <v>119</v>
      </c>
      <c r="M60" s="109">
        <v>1</v>
      </c>
      <c r="N60" s="109" t="s">
        <v>358</v>
      </c>
      <c r="O60" s="109" t="s">
        <v>359</v>
      </c>
      <c r="P60" s="108" t="str">
        <f t="shared" si="4"/>
        <v>СП Лукоморье</v>
      </c>
      <c r="Q60" s="108" t="s">
        <v>366</v>
      </c>
      <c r="R60" s="339" t="s">
        <v>361</v>
      </c>
      <c r="S60" s="118" t="s">
        <v>439</v>
      </c>
      <c r="T60" s="138" t="s">
        <v>2444</v>
      </c>
      <c r="U60" s="138" t="s">
        <v>2433</v>
      </c>
      <c r="V60" s="138" t="s">
        <v>2434</v>
      </c>
      <c r="W60" s="138" t="s">
        <v>2434</v>
      </c>
      <c r="X60" s="146" t="s">
        <v>2435</v>
      </c>
      <c r="Y60" s="116">
        <v>14928.31</v>
      </c>
      <c r="Z60" s="116"/>
      <c r="AA60" s="116">
        <v>14928.31</v>
      </c>
      <c r="AB60" s="116">
        <v>0</v>
      </c>
      <c r="AC60" s="346" t="s">
        <v>86</v>
      </c>
      <c r="AD60" s="339" t="s">
        <v>551</v>
      </c>
      <c r="AE60" s="146" t="s">
        <v>369</v>
      </c>
      <c r="AF60" s="118"/>
      <c r="AG60" s="118"/>
      <c r="AH60" s="118"/>
      <c r="AI60" s="118" t="s">
        <v>364</v>
      </c>
      <c r="AJ60" s="118" t="s">
        <v>364</v>
      </c>
      <c r="AK60" s="116">
        <f t="shared" si="1"/>
        <v>14928.31</v>
      </c>
      <c r="AL60" s="115"/>
      <c r="AM60" s="181"/>
      <c r="AN60" s="182"/>
      <c r="AO60" s="183"/>
      <c r="AP60" s="184"/>
      <c r="AQ60" s="366"/>
      <c r="AR60" s="366"/>
      <c r="AS60" s="366"/>
      <c r="AT60" s="366"/>
      <c r="AU60" s="366"/>
      <c r="AV60" s="366"/>
      <c r="AW60" s="366"/>
      <c r="AX60" s="366"/>
      <c r="AY60" s="366"/>
      <c r="AZ60" s="366"/>
      <c r="BA60" s="367"/>
      <c r="BB60" s="366"/>
    </row>
    <row r="61" spans="1:54" s="185" customFormat="1" ht="59.25" hidden="1" customHeight="1" x14ac:dyDescent="0.25">
      <c r="A61" s="178">
        <v>2021</v>
      </c>
      <c r="B61" s="179">
        <v>37</v>
      </c>
      <c r="C61" s="118">
        <v>180</v>
      </c>
      <c r="D61" s="108" t="s">
        <v>139</v>
      </c>
      <c r="E61" s="138" t="s">
        <v>577</v>
      </c>
      <c r="F61" s="140" t="s">
        <v>576</v>
      </c>
      <c r="G61" s="118"/>
      <c r="H61" s="107" t="s">
        <v>2388</v>
      </c>
      <c r="I61" s="107" t="s">
        <v>578</v>
      </c>
      <c r="J61" s="107" t="s">
        <v>120</v>
      </c>
      <c r="K61" s="108">
        <v>796</v>
      </c>
      <c r="L61" s="108" t="s">
        <v>231</v>
      </c>
      <c r="M61" s="109">
        <v>360</v>
      </c>
      <c r="N61" s="109" t="s">
        <v>358</v>
      </c>
      <c r="O61" s="109" t="s">
        <v>359</v>
      </c>
      <c r="P61" s="108" t="str">
        <f t="shared" si="4"/>
        <v>СП Лукоморье</v>
      </c>
      <c r="Q61" s="108" t="s">
        <v>360</v>
      </c>
      <c r="R61" s="339" t="s">
        <v>361</v>
      </c>
      <c r="S61" s="118"/>
      <c r="T61" s="138" t="s">
        <v>2436</v>
      </c>
      <c r="U61" s="138" t="s">
        <v>2437</v>
      </c>
      <c r="V61" s="138" t="s">
        <v>2438</v>
      </c>
      <c r="W61" s="138" t="s">
        <v>2438</v>
      </c>
      <c r="X61" s="146" t="s">
        <v>645</v>
      </c>
      <c r="Y61" s="116">
        <v>15716.8</v>
      </c>
      <c r="Z61" s="116"/>
      <c r="AA61" s="116">
        <v>15716.8</v>
      </c>
      <c r="AB61" s="116">
        <v>0</v>
      </c>
      <c r="AC61" s="346" t="s">
        <v>78</v>
      </c>
      <c r="AD61" s="335" t="s">
        <v>378</v>
      </c>
      <c r="AE61" s="146" t="s">
        <v>369</v>
      </c>
      <c r="AF61" s="118"/>
      <c r="AG61" s="118"/>
      <c r="AH61" s="118"/>
      <c r="AI61" s="118" t="s">
        <v>364</v>
      </c>
      <c r="AJ61" s="118" t="s">
        <v>364</v>
      </c>
      <c r="AK61" s="116">
        <f t="shared" si="1"/>
        <v>15716.8</v>
      </c>
      <c r="AL61" s="115"/>
      <c r="AM61" s="181"/>
      <c r="AN61" s="182"/>
      <c r="AO61" s="183"/>
      <c r="AP61" s="184"/>
      <c r="AQ61" s="366"/>
      <c r="AR61" s="366"/>
      <c r="AS61" s="366"/>
      <c r="AT61" s="366"/>
      <c r="AU61" s="366"/>
      <c r="AV61" s="366"/>
      <c r="AW61" s="366"/>
      <c r="AX61" s="366"/>
      <c r="AY61" s="366"/>
      <c r="AZ61" s="366"/>
      <c r="BA61" s="367"/>
      <c r="BB61" s="366"/>
    </row>
    <row r="62" spans="1:54" s="185" customFormat="1" ht="59.25" hidden="1" customHeight="1" x14ac:dyDescent="0.25">
      <c r="A62" s="178">
        <v>2021</v>
      </c>
      <c r="B62" s="186">
        <v>38</v>
      </c>
      <c r="C62" s="118">
        <v>180</v>
      </c>
      <c r="D62" s="108" t="s">
        <v>139</v>
      </c>
      <c r="E62" s="138" t="s">
        <v>335</v>
      </c>
      <c r="F62" s="138" t="s">
        <v>336</v>
      </c>
      <c r="G62" s="118"/>
      <c r="H62" s="107" t="s">
        <v>2389</v>
      </c>
      <c r="I62" s="107" t="s">
        <v>307</v>
      </c>
      <c r="J62" s="107" t="s">
        <v>120</v>
      </c>
      <c r="K62" s="108">
        <v>999</v>
      </c>
      <c r="L62" s="108" t="s">
        <v>119</v>
      </c>
      <c r="M62" s="109">
        <v>1</v>
      </c>
      <c r="N62" s="109" t="s">
        <v>358</v>
      </c>
      <c r="O62" s="109" t="s">
        <v>359</v>
      </c>
      <c r="P62" s="108" t="str">
        <f t="shared" si="4"/>
        <v>СП Лукоморье</v>
      </c>
      <c r="Q62" s="108" t="s">
        <v>360</v>
      </c>
      <c r="R62" s="339" t="s">
        <v>361</v>
      </c>
      <c r="S62" s="118"/>
      <c r="T62" s="138" t="s">
        <v>2413</v>
      </c>
      <c r="U62" s="138" t="s">
        <v>2414</v>
      </c>
      <c r="V62" s="138" t="s">
        <v>2415</v>
      </c>
      <c r="W62" s="138" t="s">
        <v>2416</v>
      </c>
      <c r="X62" s="146" t="s">
        <v>645</v>
      </c>
      <c r="Y62" s="116">
        <v>99470.98</v>
      </c>
      <c r="Z62" s="116"/>
      <c r="AA62" s="116">
        <v>99470.98</v>
      </c>
      <c r="AB62" s="116">
        <v>0</v>
      </c>
      <c r="AC62" s="346" t="s">
        <v>77</v>
      </c>
      <c r="AD62" s="354" t="s">
        <v>391</v>
      </c>
      <c r="AE62" s="146" t="s">
        <v>369</v>
      </c>
      <c r="AF62" s="118"/>
      <c r="AG62" s="118"/>
      <c r="AH62" s="118"/>
      <c r="AI62" s="118" t="s">
        <v>364</v>
      </c>
      <c r="AJ62" s="118" t="s">
        <v>364</v>
      </c>
      <c r="AK62" s="116">
        <f t="shared" si="1"/>
        <v>99470.98</v>
      </c>
      <c r="AL62" s="115"/>
      <c r="AM62" s="181"/>
      <c r="AN62" s="182"/>
      <c r="AO62" s="183"/>
      <c r="AP62" s="184"/>
      <c r="AQ62" s="366"/>
      <c r="AR62" s="366"/>
      <c r="AS62" s="366"/>
      <c r="AT62" s="366"/>
      <c r="AU62" s="366"/>
      <c r="AV62" s="366"/>
      <c r="AW62" s="366"/>
      <c r="AX62" s="366"/>
      <c r="AY62" s="366"/>
      <c r="AZ62" s="366"/>
      <c r="BA62" s="367"/>
      <c r="BB62" s="366"/>
    </row>
    <row r="63" spans="1:54" s="185" customFormat="1" ht="59.25" hidden="1" customHeight="1" x14ac:dyDescent="0.25">
      <c r="A63" s="178">
        <v>2021</v>
      </c>
      <c r="B63" s="179">
        <v>39</v>
      </c>
      <c r="C63" s="118">
        <v>180</v>
      </c>
      <c r="D63" s="108" t="s">
        <v>139</v>
      </c>
      <c r="E63" s="138" t="s">
        <v>337</v>
      </c>
      <c r="F63" s="138" t="s">
        <v>338</v>
      </c>
      <c r="G63" s="118"/>
      <c r="H63" s="107" t="s">
        <v>2390</v>
      </c>
      <c r="I63" s="107" t="s">
        <v>308</v>
      </c>
      <c r="J63" s="107" t="s">
        <v>120</v>
      </c>
      <c r="K63" s="108">
        <v>999</v>
      </c>
      <c r="L63" s="108" t="s">
        <v>119</v>
      </c>
      <c r="M63" s="109">
        <v>1</v>
      </c>
      <c r="N63" s="109" t="s">
        <v>358</v>
      </c>
      <c r="O63" s="109" t="s">
        <v>359</v>
      </c>
      <c r="P63" s="108" t="str">
        <f t="shared" si="4"/>
        <v>СП Лукоморье</v>
      </c>
      <c r="Q63" s="108" t="s">
        <v>366</v>
      </c>
      <c r="R63" s="339" t="s">
        <v>361</v>
      </c>
      <c r="S63" s="118" t="s">
        <v>428</v>
      </c>
      <c r="T63" s="138" t="s">
        <v>2436</v>
      </c>
      <c r="U63" s="138" t="s">
        <v>2437</v>
      </c>
      <c r="V63" s="138" t="s">
        <v>2438</v>
      </c>
      <c r="W63" s="138" t="s">
        <v>2438</v>
      </c>
      <c r="X63" s="146" t="s">
        <v>645</v>
      </c>
      <c r="Y63" s="116">
        <v>4186.24</v>
      </c>
      <c r="Z63" s="116"/>
      <c r="AA63" s="116">
        <v>4186.24</v>
      </c>
      <c r="AB63" s="116">
        <v>0</v>
      </c>
      <c r="AC63" s="346" t="s">
        <v>86</v>
      </c>
      <c r="AD63" s="339" t="s">
        <v>551</v>
      </c>
      <c r="AE63" s="146" t="s">
        <v>369</v>
      </c>
      <c r="AF63" s="118"/>
      <c r="AG63" s="118"/>
      <c r="AH63" s="118"/>
      <c r="AI63" s="118" t="s">
        <v>364</v>
      </c>
      <c r="AJ63" s="118" t="s">
        <v>364</v>
      </c>
      <c r="AK63" s="116">
        <f t="shared" si="1"/>
        <v>4186.24</v>
      </c>
      <c r="AL63" s="115"/>
      <c r="AM63" s="181"/>
      <c r="AN63" s="182"/>
      <c r="AO63" s="183"/>
      <c r="AP63" s="184"/>
      <c r="AQ63" s="366"/>
      <c r="AR63" s="366"/>
      <c r="AS63" s="366"/>
      <c r="AT63" s="366"/>
      <c r="AU63" s="366"/>
      <c r="AV63" s="366"/>
      <c r="AW63" s="366"/>
      <c r="AX63" s="366"/>
      <c r="AY63" s="366"/>
      <c r="AZ63" s="366"/>
      <c r="BA63" s="367"/>
      <c r="BB63" s="366"/>
    </row>
    <row r="64" spans="1:54" s="185" customFormat="1" ht="59.25" hidden="1" customHeight="1" x14ac:dyDescent="0.25">
      <c r="A64" s="178">
        <v>2021</v>
      </c>
      <c r="B64" s="179">
        <v>40</v>
      </c>
      <c r="C64" s="118">
        <v>180</v>
      </c>
      <c r="D64" s="108" t="s">
        <v>139</v>
      </c>
      <c r="E64" s="138" t="s">
        <v>636</v>
      </c>
      <c r="F64" s="138" t="s">
        <v>342</v>
      </c>
      <c r="G64" s="118"/>
      <c r="H64" s="107" t="s">
        <v>2391</v>
      </c>
      <c r="I64" s="107" t="s">
        <v>312</v>
      </c>
      <c r="J64" s="107" t="s">
        <v>120</v>
      </c>
      <c r="K64" s="108">
        <v>796</v>
      </c>
      <c r="L64" s="108" t="s">
        <v>231</v>
      </c>
      <c r="M64" s="109">
        <v>27</v>
      </c>
      <c r="N64" s="109" t="s">
        <v>358</v>
      </c>
      <c r="O64" s="109" t="s">
        <v>359</v>
      </c>
      <c r="P64" s="108" t="str">
        <f t="shared" si="4"/>
        <v>СП Лукоморье</v>
      </c>
      <c r="Q64" s="108" t="s">
        <v>121</v>
      </c>
      <c r="R64" s="339" t="s">
        <v>2612</v>
      </c>
      <c r="S64" s="118"/>
      <c r="T64" s="138" t="s">
        <v>2491</v>
      </c>
      <c r="U64" s="138" t="s">
        <v>2439</v>
      </c>
      <c r="V64" s="138" t="s">
        <v>2440</v>
      </c>
      <c r="W64" s="138" t="s">
        <v>2441</v>
      </c>
      <c r="X64" s="146" t="s">
        <v>645</v>
      </c>
      <c r="Y64" s="116">
        <v>29634.34</v>
      </c>
      <c r="Z64" s="116"/>
      <c r="AA64" s="116">
        <v>29634.34</v>
      </c>
      <c r="AB64" s="116">
        <v>0</v>
      </c>
      <c r="AC64" s="346" t="s">
        <v>82</v>
      </c>
      <c r="AD64" s="146" t="s">
        <v>382</v>
      </c>
      <c r="AE64" s="146" t="s">
        <v>363</v>
      </c>
      <c r="AF64" s="118"/>
      <c r="AG64" s="118"/>
      <c r="AH64" s="118"/>
      <c r="AI64" s="118" t="s">
        <v>364</v>
      </c>
      <c r="AJ64" s="118" t="s">
        <v>364</v>
      </c>
      <c r="AK64" s="116">
        <f t="shared" si="1"/>
        <v>29634.34</v>
      </c>
      <c r="AL64" s="115"/>
      <c r="AM64" s="181"/>
      <c r="AN64" s="182"/>
      <c r="AO64" s="183"/>
      <c r="AP64" s="184"/>
      <c r="AQ64" s="366"/>
      <c r="AR64" s="366"/>
      <c r="AS64" s="366"/>
      <c r="AT64" s="366"/>
      <c r="AU64" s="366"/>
      <c r="AV64" s="366"/>
      <c r="AW64" s="366"/>
      <c r="AX64" s="366"/>
      <c r="AY64" s="366"/>
      <c r="AZ64" s="366"/>
      <c r="BA64" s="367"/>
      <c r="BB64" s="366"/>
    </row>
    <row r="65" spans="1:54" s="185" customFormat="1" ht="59.25" customHeight="1" x14ac:dyDescent="0.25">
      <c r="A65" s="178">
        <v>2021</v>
      </c>
      <c r="B65" s="186">
        <v>41</v>
      </c>
      <c r="C65" s="118">
        <v>180</v>
      </c>
      <c r="D65" s="108" t="s">
        <v>139</v>
      </c>
      <c r="E65" s="138" t="s">
        <v>343</v>
      </c>
      <c r="F65" s="138" t="s">
        <v>344</v>
      </c>
      <c r="G65" s="118"/>
      <c r="H65" s="107" t="s">
        <v>2392</v>
      </c>
      <c r="I65" s="107" t="s">
        <v>401</v>
      </c>
      <c r="J65" s="107" t="s">
        <v>120</v>
      </c>
      <c r="K65" s="108">
        <v>796</v>
      </c>
      <c r="L65" s="108" t="s">
        <v>231</v>
      </c>
      <c r="M65" s="109">
        <v>201</v>
      </c>
      <c r="N65" s="109" t="s">
        <v>358</v>
      </c>
      <c r="O65" s="109" t="s">
        <v>359</v>
      </c>
      <c r="P65" s="108" t="str">
        <f t="shared" si="4"/>
        <v>СП Лукоморье</v>
      </c>
      <c r="Q65" s="108" t="s">
        <v>360</v>
      </c>
      <c r="R65" s="339" t="s">
        <v>361</v>
      </c>
      <c r="S65" s="118"/>
      <c r="T65" s="138" t="s">
        <v>2413</v>
      </c>
      <c r="U65" s="138" t="s">
        <v>2414</v>
      </c>
      <c r="V65" s="138" t="s">
        <v>2415</v>
      </c>
      <c r="W65" s="138" t="s">
        <v>2416</v>
      </c>
      <c r="X65" s="146" t="s">
        <v>645</v>
      </c>
      <c r="Y65" s="116">
        <v>237517.04</v>
      </c>
      <c r="Z65" s="116"/>
      <c r="AA65" s="116">
        <v>237517.04</v>
      </c>
      <c r="AB65" s="116">
        <v>0</v>
      </c>
      <c r="AC65" s="346" t="s">
        <v>82</v>
      </c>
      <c r="AD65" s="335" t="s">
        <v>381</v>
      </c>
      <c r="AE65" s="146" t="s">
        <v>369</v>
      </c>
      <c r="AF65" s="118"/>
      <c r="AG65" s="118"/>
      <c r="AH65" s="118"/>
      <c r="AI65" s="118" t="s">
        <v>364</v>
      </c>
      <c r="AJ65" s="118" t="s">
        <v>364</v>
      </c>
      <c r="AK65" s="116">
        <f t="shared" si="1"/>
        <v>237517.04</v>
      </c>
      <c r="AL65" s="118"/>
      <c r="AM65" s="181"/>
      <c r="AN65" s="182"/>
      <c r="AO65" s="183"/>
      <c r="AP65" s="184"/>
      <c r="AQ65" s="366"/>
      <c r="AR65" s="366"/>
      <c r="AS65" s="366"/>
      <c r="AT65" s="366"/>
      <c r="AU65" s="366"/>
      <c r="AV65" s="366"/>
      <c r="AW65" s="366"/>
      <c r="AX65" s="366"/>
      <c r="AY65" s="366"/>
      <c r="AZ65" s="366"/>
      <c r="BA65" s="367"/>
      <c r="BB65" s="366"/>
    </row>
    <row r="66" spans="1:54" s="185" customFormat="1" ht="87.75" customHeight="1" x14ac:dyDescent="0.25">
      <c r="A66" s="178">
        <v>2021</v>
      </c>
      <c r="B66" s="179">
        <v>42</v>
      </c>
      <c r="C66" s="118">
        <v>180</v>
      </c>
      <c r="D66" s="108" t="s">
        <v>139</v>
      </c>
      <c r="E66" s="138" t="s">
        <v>345</v>
      </c>
      <c r="F66" s="138" t="s">
        <v>346</v>
      </c>
      <c r="G66" s="118"/>
      <c r="H66" s="107" t="s">
        <v>2393</v>
      </c>
      <c r="I66" s="107" t="s">
        <v>314</v>
      </c>
      <c r="J66" s="107" t="s">
        <v>120</v>
      </c>
      <c r="K66" s="108">
        <v>999</v>
      </c>
      <c r="L66" s="108" t="s">
        <v>119</v>
      </c>
      <c r="M66" s="109">
        <v>1</v>
      </c>
      <c r="N66" s="109" t="s">
        <v>358</v>
      </c>
      <c r="O66" s="109" t="s">
        <v>359</v>
      </c>
      <c r="P66" s="108" t="str">
        <f t="shared" si="4"/>
        <v>СП Лукоморье</v>
      </c>
      <c r="Q66" s="108" t="s">
        <v>360</v>
      </c>
      <c r="R66" s="339" t="s">
        <v>361</v>
      </c>
      <c r="S66" s="118"/>
      <c r="T66" s="138" t="s">
        <v>2425</v>
      </c>
      <c r="U66" s="138" t="s">
        <v>2442</v>
      </c>
      <c r="V66" s="138" t="s">
        <v>2443</v>
      </c>
      <c r="W66" s="138" t="s">
        <v>2443</v>
      </c>
      <c r="X66" s="146" t="s">
        <v>645</v>
      </c>
      <c r="Y66" s="116">
        <v>200275.46</v>
      </c>
      <c r="Z66" s="116"/>
      <c r="AA66" s="116">
        <v>200275.46</v>
      </c>
      <c r="AB66" s="116">
        <v>0</v>
      </c>
      <c r="AC66" s="346" t="s">
        <v>86</v>
      </c>
      <c r="AD66" s="339" t="s">
        <v>551</v>
      </c>
      <c r="AE66" s="146" t="s">
        <v>369</v>
      </c>
      <c r="AF66" s="118"/>
      <c r="AG66" s="118"/>
      <c r="AH66" s="118"/>
      <c r="AI66" s="118" t="s">
        <v>364</v>
      </c>
      <c r="AJ66" s="118" t="s">
        <v>364</v>
      </c>
      <c r="AK66" s="116">
        <f t="shared" si="1"/>
        <v>200275.46</v>
      </c>
      <c r="AL66" s="118"/>
      <c r="AM66" s="181"/>
      <c r="AN66" s="182"/>
      <c r="AO66" s="183"/>
      <c r="AP66" s="184"/>
      <c r="AQ66" s="366"/>
      <c r="AR66" s="366"/>
      <c r="AS66" s="366"/>
      <c r="AT66" s="366"/>
      <c r="AU66" s="366"/>
      <c r="AV66" s="366"/>
      <c r="AW66" s="366"/>
      <c r="AX66" s="366"/>
      <c r="AY66" s="366"/>
      <c r="AZ66" s="366"/>
      <c r="BA66" s="367"/>
      <c r="BB66" s="366"/>
    </row>
    <row r="67" spans="1:54" s="185" customFormat="1" ht="69" hidden="1" customHeight="1" x14ac:dyDescent="0.25">
      <c r="A67" s="178">
        <v>2021</v>
      </c>
      <c r="B67" s="179">
        <v>43</v>
      </c>
      <c r="C67" s="118">
        <v>180</v>
      </c>
      <c r="D67" s="108" t="s">
        <v>139</v>
      </c>
      <c r="E67" s="138" t="s">
        <v>345</v>
      </c>
      <c r="F67" s="138" t="s">
        <v>346</v>
      </c>
      <c r="G67" s="118"/>
      <c r="H67" s="107" t="s">
        <v>2394</v>
      </c>
      <c r="I67" s="107" t="s">
        <v>315</v>
      </c>
      <c r="J67" s="107" t="s">
        <v>120</v>
      </c>
      <c r="K67" s="108">
        <v>999</v>
      </c>
      <c r="L67" s="108" t="s">
        <v>119</v>
      </c>
      <c r="M67" s="109">
        <v>1</v>
      </c>
      <c r="N67" s="109" t="s">
        <v>358</v>
      </c>
      <c r="O67" s="109" t="s">
        <v>359</v>
      </c>
      <c r="P67" s="108" t="str">
        <f t="shared" si="4"/>
        <v>СП Лукоморье</v>
      </c>
      <c r="Q67" s="108" t="s">
        <v>360</v>
      </c>
      <c r="R67" s="339" t="s">
        <v>361</v>
      </c>
      <c r="S67" s="196"/>
      <c r="T67" s="138" t="s">
        <v>2418</v>
      </c>
      <c r="U67" s="138" t="s">
        <v>2421</v>
      </c>
      <c r="V67" s="138" t="s">
        <v>2422</v>
      </c>
      <c r="W67" s="138" t="s">
        <v>2422</v>
      </c>
      <c r="X67" s="146" t="s">
        <v>645</v>
      </c>
      <c r="Y67" s="116">
        <v>20002.73</v>
      </c>
      <c r="Z67" s="116"/>
      <c r="AA67" s="116">
        <v>20002.73</v>
      </c>
      <c r="AB67" s="116">
        <v>0</v>
      </c>
      <c r="AC67" s="346" t="s">
        <v>86</v>
      </c>
      <c r="AD67" s="339" t="s">
        <v>551</v>
      </c>
      <c r="AE67" s="146" t="s">
        <v>369</v>
      </c>
      <c r="AF67" s="118"/>
      <c r="AG67" s="118"/>
      <c r="AH67" s="118"/>
      <c r="AI67" s="118" t="s">
        <v>364</v>
      </c>
      <c r="AJ67" s="118" t="s">
        <v>364</v>
      </c>
      <c r="AK67" s="116">
        <f t="shared" si="1"/>
        <v>20002.73</v>
      </c>
      <c r="AL67" s="115"/>
      <c r="AM67" s="181"/>
      <c r="AN67" s="182"/>
      <c r="AO67" s="183"/>
      <c r="AP67" s="184"/>
      <c r="AQ67" s="366"/>
      <c r="AR67" s="366"/>
      <c r="AS67" s="366"/>
      <c r="AT67" s="366"/>
      <c r="AU67" s="366"/>
      <c r="AV67" s="366"/>
      <c r="AW67" s="366"/>
      <c r="AX67" s="366"/>
      <c r="AY67" s="366"/>
      <c r="AZ67" s="366"/>
      <c r="BA67" s="367"/>
      <c r="BB67" s="366"/>
    </row>
    <row r="68" spans="1:54" s="185" customFormat="1" ht="59.25" hidden="1" customHeight="1" x14ac:dyDescent="0.25">
      <c r="A68" s="178">
        <v>2021</v>
      </c>
      <c r="B68" s="186">
        <v>44</v>
      </c>
      <c r="C68" s="118">
        <v>180</v>
      </c>
      <c r="D68" s="108" t="s">
        <v>139</v>
      </c>
      <c r="E68" s="138" t="s">
        <v>347</v>
      </c>
      <c r="F68" s="138" t="s">
        <v>348</v>
      </c>
      <c r="G68" s="118"/>
      <c r="H68" s="107" t="s">
        <v>2395</v>
      </c>
      <c r="I68" s="107" t="s">
        <v>316</v>
      </c>
      <c r="J68" s="107" t="s">
        <v>120</v>
      </c>
      <c r="K68" s="108">
        <v>999</v>
      </c>
      <c r="L68" s="108" t="s">
        <v>119</v>
      </c>
      <c r="M68" s="109">
        <v>1</v>
      </c>
      <c r="N68" s="109" t="s">
        <v>358</v>
      </c>
      <c r="O68" s="109" t="s">
        <v>359</v>
      </c>
      <c r="P68" s="108" t="str">
        <f t="shared" si="4"/>
        <v>СП Лукоморье</v>
      </c>
      <c r="Q68" s="108" t="s">
        <v>360</v>
      </c>
      <c r="R68" s="339" t="s">
        <v>361</v>
      </c>
      <c r="S68" s="197"/>
      <c r="T68" s="138" t="s">
        <v>2413</v>
      </c>
      <c r="U68" s="138" t="s">
        <v>2414</v>
      </c>
      <c r="V68" s="138" t="s">
        <v>2415</v>
      </c>
      <c r="W68" s="138" t="s">
        <v>2416</v>
      </c>
      <c r="X68" s="146" t="s">
        <v>645</v>
      </c>
      <c r="Y68" s="116">
        <v>33700</v>
      </c>
      <c r="Z68" s="116"/>
      <c r="AA68" s="116">
        <v>33700</v>
      </c>
      <c r="AB68" s="116">
        <v>0</v>
      </c>
      <c r="AC68" s="346" t="s">
        <v>82</v>
      </c>
      <c r="AD68" s="335" t="s">
        <v>382</v>
      </c>
      <c r="AE68" s="146" t="s">
        <v>369</v>
      </c>
      <c r="AF68" s="118"/>
      <c r="AG68" s="118"/>
      <c r="AH68" s="118"/>
      <c r="AI68" s="118" t="s">
        <v>364</v>
      </c>
      <c r="AJ68" s="118" t="s">
        <v>364</v>
      </c>
      <c r="AK68" s="116">
        <f t="shared" si="1"/>
        <v>33700</v>
      </c>
      <c r="AL68" s="115"/>
      <c r="AM68" s="181"/>
      <c r="AN68" s="182"/>
      <c r="AO68" s="183"/>
      <c r="AP68" s="184"/>
      <c r="AQ68" s="366"/>
      <c r="AR68" s="366"/>
      <c r="AS68" s="366"/>
      <c r="AT68" s="366"/>
      <c r="AU68" s="366"/>
      <c r="AV68" s="366"/>
      <c r="AW68" s="366"/>
      <c r="AX68" s="366"/>
      <c r="AY68" s="366"/>
      <c r="AZ68" s="366"/>
      <c r="BA68" s="367"/>
      <c r="BB68" s="366"/>
    </row>
    <row r="69" spans="1:54" s="185" customFormat="1" ht="77.25" customHeight="1" x14ac:dyDescent="0.25">
      <c r="A69" s="178">
        <v>2021</v>
      </c>
      <c r="B69" s="179">
        <v>45</v>
      </c>
      <c r="C69" s="118">
        <v>180</v>
      </c>
      <c r="D69" s="108" t="s">
        <v>139</v>
      </c>
      <c r="E69" s="138" t="s">
        <v>349</v>
      </c>
      <c r="F69" s="138" t="s">
        <v>350</v>
      </c>
      <c r="G69" s="118"/>
      <c r="H69" s="107" t="s">
        <v>2396</v>
      </c>
      <c r="I69" s="107" t="s">
        <v>444</v>
      </c>
      <c r="J69" s="107" t="s">
        <v>120</v>
      </c>
      <c r="K69" s="108">
        <v>999</v>
      </c>
      <c r="L69" s="108" t="s">
        <v>119</v>
      </c>
      <c r="M69" s="109">
        <v>1</v>
      </c>
      <c r="N69" s="109" t="s">
        <v>358</v>
      </c>
      <c r="O69" s="109" t="s">
        <v>359</v>
      </c>
      <c r="P69" s="108" t="str">
        <f t="shared" si="4"/>
        <v>СП Лукоморье</v>
      </c>
      <c r="Q69" s="339" t="s">
        <v>360</v>
      </c>
      <c r="R69" s="339" t="s">
        <v>361</v>
      </c>
      <c r="S69" s="197"/>
      <c r="T69" s="138" t="s">
        <v>2413</v>
      </c>
      <c r="U69" s="138" t="s">
        <v>2414</v>
      </c>
      <c r="V69" s="138" t="s">
        <v>2415</v>
      </c>
      <c r="W69" s="138" t="s">
        <v>2416</v>
      </c>
      <c r="X69" s="146" t="s">
        <v>645</v>
      </c>
      <c r="Y69" s="116">
        <v>306430.59000000003</v>
      </c>
      <c r="Z69" s="116"/>
      <c r="AA69" s="116">
        <v>306430.59000000003</v>
      </c>
      <c r="AB69" s="116">
        <v>0</v>
      </c>
      <c r="AC69" s="346" t="s">
        <v>72</v>
      </c>
      <c r="AD69" s="335" t="s">
        <v>383</v>
      </c>
      <c r="AE69" s="146" t="s">
        <v>369</v>
      </c>
      <c r="AF69" s="118"/>
      <c r="AG69" s="118"/>
      <c r="AH69" s="118"/>
      <c r="AI69" s="118" t="s">
        <v>364</v>
      </c>
      <c r="AJ69" s="118" t="s">
        <v>364</v>
      </c>
      <c r="AK69" s="116">
        <f t="shared" si="1"/>
        <v>306430.59000000003</v>
      </c>
      <c r="AL69" s="115"/>
      <c r="AM69" s="181"/>
      <c r="AN69" s="182"/>
      <c r="AO69" s="183"/>
      <c r="AP69" s="184"/>
      <c r="AQ69" s="366"/>
      <c r="AR69" s="366"/>
      <c r="AS69" s="366"/>
      <c r="AT69" s="366"/>
      <c r="AU69" s="366"/>
      <c r="AV69" s="366"/>
      <c r="AW69" s="366"/>
      <c r="AX69" s="366"/>
      <c r="AY69" s="366"/>
      <c r="AZ69" s="366"/>
      <c r="BA69" s="367"/>
      <c r="BB69" s="366"/>
    </row>
    <row r="70" spans="1:54" s="185" customFormat="1" ht="59.25" hidden="1" customHeight="1" x14ac:dyDescent="0.25">
      <c r="A70" s="178">
        <v>2021</v>
      </c>
      <c r="B70" s="179">
        <v>46</v>
      </c>
      <c r="C70" s="118">
        <v>180</v>
      </c>
      <c r="D70" s="108" t="s">
        <v>139</v>
      </c>
      <c r="E70" s="138" t="s">
        <v>351</v>
      </c>
      <c r="F70" s="138" t="s">
        <v>352</v>
      </c>
      <c r="G70" s="118"/>
      <c r="H70" s="107" t="s">
        <v>2397</v>
      </c>
      <c r="I70" s="107" t="s">
        <v>318</v>
      </c>
      <c r="J70" s="107" t="s">
        <v>120</v>
      </c>
      <c r="K70" s="108">
        <v>999</v>
      </c>
      <c r="L70" s="108" t="s">
        <v>119</v>
      </c>
      <c r="M70" s="109">
        <v>6</v>
      </c>
      <c r="N70" s="109" t="s">
        <v>358</v>
      </c>
      <c r="O70" s="109" t="s">
        <v>359</v>
      </c>
      <c r="P70" s="108" t="str">
        <f t="shared" si="4"/>
        <v>СП Лукоморье</v>
      </c>
      <c r="Q70" s="108" t="s">
        <v>360</v>
      </c>
      <c r="R70" s="339" t="s">
        <v>361</v>
      </c>
      <c r="S70" s="118"/>
      <c r="T70" s="138" t="s">
        <v>2428</v>
      </c>
      <c r="U70" s="138" t="s">
        <v>2429</v>
      </c>
      <c r="V70" s="138" t="s">
        <v>2430</v>
      </c>
      <c r="W70" s="138" t="s">
        <v>2430</v>
      </c>
      <c r="X70" s="146" t="s">
        <v>645</v>
      </c>
      <c r="Y70" s="116">
        <v>22000</v>
      </c>
      <c r="Z70" s="116"/>
      <c r="AA70" s="116">
        <v>22000</v>
      </c>
      <c r="AB70" s="116">
        <v>0</v>
      </c>
      <c r="AC70" s="346" t="s">
        <v>86</v>
      </c>
      <c r="AD70" s="339" t="s">
        <v>551</v>
      </c>
      <c r="AE70" s="146" t="s">
        <v>369</v>
      </c>
      <c r="AF70" s="118"/>
      <c r="AG70" s="118"/>
      <c r="AH70" s="118"/>
      <c r="AI70" s="118" t="s">
        <v>364</v>
      </c>
      <c r="AJ70" s="118" t="s">
        <v>364</v>
      </c>
      <c r="AK70" s="116">
        <f t="shared" si="1"/>
        <v>22000</v>
      </c>
      <c r="AL70" s="115"/>
      <c r="AM70" s="181"/>
      <c r="AN70" s="182"/>
      <c r="AO70" s="183"/>
      <c r="AP70" s="184"/>
      <c r="AQ70" s="366"/>
      <c r="AR70" s="366"/>
      <c r="AS70" s="366"/>
      <c r="AT70" s="366"/>
      <c r="AU70" s="366"/>
      <c r="AV70" s="366"/>
      <c r="AW70" s="366"/>
      <c r="AX70" s="366"/>
      <c r="AY70" s="366"/>
      <c r="AZ70" s="366"/>
      <c r="BA70" s="367"/>
      <c r="BB70" s="366"/>
    </row>
    <row r="71" spans="1:54" s="185" customFormat="1" ht="59.25" hidden="1" customHeight="1" x14ac:dyDescent="0.25">
      <c r="A71" s="178">
        <v>2021</v>
      </c>
      <c r="B71" s="186">
        <v>47</v>
      </c>
      <c r="C71" s="118">
        <v>180</v>
      </c>
      <c r="D71" s="108" t="s">
        <v>139</v>
      </c>
      <c r="E71" s="138" t="s">
        <v>571</v>
      </c>
      <c r="F71" s="138" t="s">
        <v>570</v>
      </c>
      <c r="G71" s="118"/>
      <c r="H71" s="107" t="s">
        <v>2398</v>
      </c>
      <c r="I71" s="107" t="s">
        <v>319</v>
      </c>
      <c r="J71" s="107" t="s">
        <v>120</v>
      </c>
      <c r="K71" s="108">
        <v>999</v>
      </c>
      <c r="L71" s="108" t="s">
        <v>119</v>
      </c>
      <c r="M71" s="109">
        <v>1</v>
      </c>
      <c r="N71" s="109" t="s">
        <v>358</v>
      </c>
      <c r="O71" s="109" t="s">
        <v>359</v>
      </c>
      <c r="P71" s="108" t="str">
        <f t="shared" si="4"/>
        <v>СП Лукоморье</v>
      </c>
      <c r="Q71" s="108" t="s">
        <v>121</v>
      </c>
      <c r="R71" s="339" t="s">
        <v>2612</v>
      </c>
      <c r="S71" s="118"/>
      <c r="T71" s="138" t="s">
        <v>2444</v>
      </c>
      <c r="U71" s="138" t="s">
        <v>2445</v>
      </c>
      <c r="V71" s="138" t="s">
        <v>2446</v>
      </c>
      <c r="W71" s="138" t="s">
        <v>2447</v>
      </c>
      <c r="X71" s="146" t="s">
        <v>2448</v>
      </c>
      <c r="Y71" s="116">
        <v>7961</v>
      </c>
      <c r="Z71" s="116"/>
      <c r="AA71" s="116">
        <v>7961</v>
      </c>
      <c r="AB71" s="116">
        <v>0</v>
      </c>
      <c r="AC71" s="346" t="s">
        <v>78</v>
      </c>
      <c r="AD71" s="335" t="s">
        <v>378</v>
      </c>
      <c r="AE71" s="146" t="s">
        <v>369</v>
      </c>
      <c r="AF71" s="118"/>
      <c r="AG71" s="118"/>
      <c r="AH71" s="118"/>
      <c r="AI71" s="118" t="s">
        <v>364</v>
      </c>
      <c r="AJ71" s="118" t="s">
        <v>364</v>
      </c>
      <c r="AK71" s="116">
        <f t="shared" si="1"/>
        <v>7961</v>
      </c>
      <c r="AL71" s="115"/>
      <c r="AM71" s="181"/>
      <c r="AN71" s="182"/>
      <c r="AO71" s="183"/>
      <c r="AP71" s="184"/>
      <c r="AQ71" s="366"/>
      <c r="AR71" s="366"/>
      <c r="AS71" s="366"/>
      <c r="AT71" s="366"/>
      <c r="AU71" s="366"/>
      <c r="AV71" s="366"/>
      <c r="AW71" s="366"/>
      <c r="AX71" s="366"/>
      <c r="AY71" s="366"/>
      <c r="AZ71" s="366"/>
      <c r="BA71" s="367"/>
      <c r="BB71" s="366"/>
    </row>
    <row r="72" spans="1:54" s="161" customFormat="1" ht="74.25" customHeight="1" x14ac:dyDescent="0.25">
      <c r="A72" s="178">
        <v>2021</v>
      </c>
      <c r="B72" s="179">
        <v>48</v>
      </c>
      <c r="C72" s="110">
        <v>180</v>
      </c>
      <c r="D72" s="108" t="s">
        <v>139</v>
      </c>
      <c r="E72" s="138" t="s">
        <v>335</v>
      </c>
      <c r="F72" s="138" t="s">
        <v>554</v>
      </c>
      <c r="G72" s="162"/>
      <c r="H72" s="107" t="s">
        <v>2399</v>
      </c>
      <c r="I72" s="110" t="s">
        <v>1420</v>
      </c>
      <c r="J72" s="107" t="s">
        <v>120</v>
      </c>
      <c r="K72" s="108">
        <v>876</v>
      </c>
      <c r="L72" s="108" t="s">
        <v>138</v>
      </c>
      <c r="M72" s="109">
        <v>2</v>
      </c>
      <c r="N72" s="109" t="s">
        <v>358</v>
      </c>
      <c r="O72" s="109" t="s">
        <v>359</v>
      </c>
      <c r="P72" s="198" t="s">
        <v>139</v>
      </c>
      <c r="Q72" s="110" t="s">
        <v>360</v>
      </c>
      <c r="R72" s="339" t="s">
        <v>361</v>
      </c>
      <c r="S72" s="110"/>
      <c r="T72" s="138" t="s">
        <v>2454</v>
      </c>
      <c r="U72" s="138" t="s">
        <v>2427</v>
      </c>
      <c r="V72" s="138" t="s">
        <v>2426</v>
      </c>
      <c r="W72" s="138" t="s">
        <v>2426</v>
      </c>
      <c r="X72" s="146" t="s">
        <v>645</v>
      </c>
      <c r="Y72" s="116">
        <v>204157.55</v>
      </c>
      <c r="Z72" s="115"/>
      <c r="AA72" s="116">
        <v>204157.55</v>
      </c>
      <c r="AB72" s="116">
        <v>0</v>
      </c>
      <c r="AC72" s="346" t="s">
        <v>86</v>
      </c>
      <c r="AD72" s="339" t="s">
        <v>551</v>
      </c>
      <c r="AE72" s="113" t="s">
        <v>369</v>
      </c>
      <c r="AF72" s="110"/>
      <c r="AG72" s="110"/>
      <c r="AH72" s="110"/>
      <c r="AI72" s="118" t="s">
        <v>364</v>
      </c>
      <c r="AJ72" s="118" t="s">
        <v>364</v>
      </c>
      <c r="AK72" s="115">
        <f t="shared" si="1"/>
        <v>204157.55</v>
      </c>
      <c r="AL72" s="115"/>
      <c r="AM72" s="110"/>
      <c r="AN72" s="110"/>
      <c r="AO72" s="183"/>
      <c r="AP72" s="121"/>
      <c r="AQ72" s="366"/>
      <c r="AR72" s="366"/>
      <c r="AS72" s="366"/>
      <c r="AT72" s="366"/>
      <c r="AU72" s="366"/>
      <c r="AV72" s="366"/>
      <c r="AW72" s="366"/>
      <c r="AX72" s="366"/>
      <c r="AY72" s="366"/>
      <c r="AZ72" s="366"/>
      <c r="BA72" s="367"/>
      <c r="BB72" s="366"/>
    </row>
    <row r="73" spans="1:54" s="161" customFormat="1" ht="74.25" hidden="1" customHeight="1" x14ac:dyDescent="0.25">
      <c r="A73" s="178">
        <v>2021</v>
      </c>
      <c r="B73" s="179">
        <v>49</v>
      </c>
      <c r="C73" s="110">
        <v>180</v>
      </c>
      <c r="D73" s="108" t="s">
        <v>139</v>
      </c>
      <c r="E73" s="138" t="s">
        <v>339</v>
      </c>
      <c r="F73" s="138" t="s">
        <v>340</v>
      </c>
      <c r="G73" s="110"/>
      <c r="H73" s="107" t="s">
        <v>2400</v>
      </c>
      <c r="I73" s="110" t="s">
        <v>553</v>
      </c>
      <c r="J73" s="107" t="s">
        <v>120</v>
      </c>
      <c r="K73" s="108">
        <v>999</v>
      </c>
      <c r="L73" s="108" t="s">
        <v>119</v>
      </c>
      <c r="M73" s="109">
        <v>1</v>
      </c>
      <c r="N73" s="109" t="s">
        <v>358</v>
      </c>
      <c r="O73" s="109" t="s">
        <v>359</v>
      </c>
      <c r="P73" s="198" t="s">
        <v>139</v>
      </c>
      <c r="Q73" s="110" t="s">
        <v>366</v>
      </c>
      <c r="R73" s="339" t="s">
        <v>361</v>
      </c>
      <c r="S73" s="110" t="s">
        <v>1402</v>
      </c>
      <c r="T73" s="138" t="s">
        <v>2425</v>
      </c>
      <c r="U73" s="138" t="s">
        <v>2443</v>
      </c>
      <c r="V73" s="138" t="s">
        <v>2449</v>
      </c>
      <c r="W73" s="138" t="s">
        <v>2450</v>
      </c>
      <c r="X73" s="113" t="s">
        <v>2425</v>
      </c>
      <c r="Y73" s="116">
        <v>3303.63</v>
      </c>
      <c r="Z73" s="115"/>
      <c r="AA73" s="116">
        <v>3303.63</v>
      </c>
      <c r="AB73" s="116">
        <v>0</v>
      </c>
      <c r="AC73" s="346" t="s">
        <v>86</v>
      </c>
      <c r="AD73" s="339" t="s">
        <v>551</v>
      </c>
      <c r="AE73" s="113" t="s">
        <v>369</v>
      </c>
      <c r="AF73" s="110"/>
      <c r="AG73" s="110"/>
      <c r="AH73" s="110"/>
      <c r="AI73" s="118" t="s">
        <v>364</v>
      </c>
      <c r="AJ73" s="118" t="s">
        <v>364</v>
      </c>
      <c r="AK73" s="115">
        <f t="shared" si="1"/>
        <v>3303.63</v>
      </c>
      <c r="AL73" s="115"/>
      <c r="AM73" s="110"/>
      <c r="AN73" s="110"/>
      <c r="AO73" s="183"/>
      <c r="AP73" s="121"/>
      <c r="AQ73" s="366"/>
      <c r="AR73" s="366"/>
      <c r="AS73" s="366"/>
      <c r="AT73" s="366"/>
      <c r="AU73" s="366"/>
      <c r="AV73" s="366"/>
      <c r="AW73" s="366"/>
      <c r="AX73" s="366"/>
      <c r="AY73" s="366"/>
      <c r="AZ73" s="366"/>
      <c r="BA73" s="367"/>
      <c r="BB73" s="366"/>
    </row>
    <row r="74" spans="1:54" s="161" customFormat="1" ht="74.25" hidden="1" customHeight="1" x14ac:dyDescent="0.25">
      <c r="A74" s="178">
        <v>2021</v>
      </c>
      <c r="B74" s="186">
        <v>50</v>
      </c>
      <c r="C74" s="110">
        <v>180</v>
      </c>
      <c r="D74" s="108" t="s">
        <v>139</v>
      </c>
      <c r="E74" s="138" t="s">
        <v>389</v>
      </c>
      <c r="F74" s="138" t="s">
        <v>390</v>
      </c>
      <c r="G74" s="110"/>
      <c r="H74" s="107" t="s">
        <v>2401</v>
      </c>
      <c r="I74" s="110" t="s">
        <v>556</v>
      </c>
      <c r="J74" s="107" t="s">
        <v>120</v>
      </c>
      <c r="K74" s="108">
        <v>999</v>
      </c>
      <c r="L74" s="108" t="s">
        <v>119</v>
      </c>
      <c r="M74" s="109">
        <v>1</v>
      </c>
      <c r="N74" s="109" t="s">
        <v>358</v>
      </c>
      <c r="O74" s="109" t="s">
        <v>359</v>
      </c>
      <c r="P74" s="198" t="s">
        <v>139</v>
      </c>
      <c r="Q74" s="110" t="s">
        <v>366</v>
      </c>
      <c r="R74" s="339" t="s">
        <v>361</v>
      </c>
      <c r="S74" s="110" t="s">
        <v>2608</v>
      </c>
      <c r="T74" s="138" t="s">
        <v>2413</v>
      </c>
      <c r="U74" s="138" t="s">
        <v>2414</v>
      </c>
      <c r="V74" s="138" t="s">
        <v>2415</v>
      </c>
      <c r="W74" s="138" t="s">
        <v>2416</v>
      </c>
      <c r="X74" s="146" t="s">
        <v>645</v>
      </c>
      <c r="Y74" s="116">
        <v>10960.36</v>
      </c>
      <c r="Z74" s="115"/>
      <c r="AA74" s="116">
        <v>10960.36</v>
      </c>
      <c r="AB74" s="116">
        <v>0</v>
      </c>
      <c r="AC74" s="346" t="s">
        <v>86</v>
      </c>
      <c r="AD74" s="339" t="s">
        <v>551</v>
      </c>
      <c r="AE74" s="113" t="s">
        <v>369</v>
      </c>
      <c r="AF74" s="110"/>
      <c r="AG74" s="110"/>
      <c r="AH74" s="110"/>
      <c r="AI74" s="118" t="s">
        <v>364</v>
      </c>
      <c r="AJ74" s="118" t="s">
        <v>364</v>
      </c>
      <c r="AK74" s="115">
        <f t="shared" si="1"/>
        <v>10960.36</v>
      </c>
      <c r="AL74" s="115"/>
      <c r="AM74" s="110"/>
      <c r="AN74" s="110"/>
      <c r="AO74" s="183"/>
      <c r="AP74" s="121"/>
      <c r="AQ74" s="366"/>
      <c r="AR74" s="366"/>
      <c r="AS74" s="366"/>
      <c r="AT74" s="366"/>
      <c r="AU74" s="366"/>
      <c r="AV74" s="366"/>
      <c r="AW74" s="366"/>
      <c r="AX74" s="366"/>
      <c r="AY74" s="366"/>
      <c r="AZ74" s="366"/>
      <c r="BA74" s="367"/>
      <c r="BB74" s="366"/>
    </row>
    <row r="75" spans="1:54" s="161" customFormat="1" ht="74.25" customHeight="1" x14ac:dyDescent="0.25">
      <c r="A75" s="178">
        <v>2021</v>
      </c>
      <c r="B75" s="179">
        <v>51</v>
      </c>
      <c r="C75" s="110">
        <v>180</v>
      </c>
      <c r="D75" s="130" t="s">
        <v>139</v>
      </c>
      <c r="E75" s="138" t="s">
        <v>1505</v>
      </c>
      <c r="F75" s="138" t="s">
        <v>1506</v>
      </c>
      <c r="G75" s="110"/>
      <c r="H75" s="107" t="s">
        <v>2402</v>
      </c>
      <c r="I75" s="110" t="s">
        <v>2451</v>
      </c>
      <c r="J75" s="107" t="s">
        <v>120</v>
      </c>
      <c r="K75" s="108">
        <v>839</v>
      </c>
      <c r="L75" s="108" t="s">
        <v>138</v>
      </c>
      <c r="M75" s="109">
        <v>1</v>
      </c>
      <c r="N75" s="109" t="s">
        <v>358</v>
      </c>
      <c r="O75" s="109" t="s">
        <v>359</v>
      </c>
      <c r="P75" s="198" t="s">
        <v>139</v>
      </c>
      <c r="Q75" s="110" t="s">
        <v>360</v>
      </c>
      <c r="R75" s="339" t="s">
        <v>361</v>
      </c>
      <c r="S75" s="110"/>
      <c r="T75" s="138" t="s">
        <v>2428</v>
      </c>
      <c r="U75" s="138" t="s">
        <v>2429</v>
      </c>
      <c r="V75" s="138" t="s">
        <v>2430</v>
      </c>
      <c r="W75" s="138" t="s">
        <v>2430</v>
      </c>
      <c r="X75" s="146" t="s">
        <v>2428</v>
      </c>
      <c r="Y75" s="116">
        <v>169833.33</v>
      </c>
      <c r="Z75" s="115"/>
      <c r="AA75" s="116">
        <v>169833.33</v>
      </c>
      <c r="AB75" s="116">
        <v>0</v>
      </c>
      <c r="AC75" s="346" t="s">
        <v>86</v>
      </c>
      <c r="AD75" s="339" t="s">
        <v>551</v>
      </c>
      <c r="AE75" s="117" t="s">
        <v>369</v>
      </c>
      <c r="AF75" s="110"/>
      <c r="AG75" s="110"/>
      <c r="AH75" s="110"/>
      <c r="AI75" s="118" t="s">
        <v>364</v>
      </c>
      <c r="AJ75" s="118" t="s">
        <v>364</v>
      </c>
      <c r="AK75" s="115">
        <f>AA75</f>
        <v>169833.33</v>
      </c>
      <c r="AL75" s="115"/>
      <c r="AM75" s="110"/>
      <c r="AN75" s="110"/>
      <c r="AO75" s="183"/>
      <c r="AP75" s="110"/>
      <c r="AQ75" s="162"/>
      <c r="AR75" s="162"/>
      <c r="AS75" s="162"/>
      <c r="AT75" s="162"/>
      <c r="AU75" s="162"/>
      <c r="AV75" s="162"/>
      <c r="AW75" s="162"/>
      <c r="AX75" s="162"/>
      <c r="AY75" s="162"/>
      <c r="AZ75" s="162"/>
      <c r="BA75" s="368"/>
      <c r="BB75" s="162"/>
    </row>
    <row r="76" spans="1:54" s="161" customFormat="1" ht="74.25" hidden="1" customHeight="1" x14ac:dyDescent="0.25">
      <c r="A76" s="178">
        <v>2021</v>
      </c>
      <c r="B76" s="179">
        <v>52</v>
      </c>
      <c r="C76" s="110">
        <v>180</v>
      </c>
      <c r="D76" s="130" t="s">
        <v>139</v>
      </c>
      <c r="E76" s="118" t="s">
        <v>324</v>
      </c>
      <c r="F76" s="138" t="s">
        <v>325</v>
      </c>
      <c r="G76" s="110"/>
      <c r="H76" s="107" t="s">
        <v>2403</v>
      </c>
      <c r="I76" s="118" t="s">
        <v>303</v>
      </c>
      <c r="J76" s="199" t="s">
        <v>120</v>
      </c>
      <c r="K76" s="108">
        <v>796</v>
      </c>
      <c r="L76" s="108" t="s">
        <v>231</v>
      </c>
      <c r="M76" s="109">
        <v>144</v>
      </c>
      <c r="N76" s="200" t="s">
        <v>358</v>
      </c>
      <c r="O76" s="200" t="s">
        <v>359</v>
      </c>
      <c r="P76" s="201" t="s">
        <v>139</v>
      </c>
      <c r="Q76" s="118" t="s">
        <v>360</v>
      </c>
      <c r="R76" s="339" t="s">
        <v>361</v>
      </c>
      <c r="S76" s="118"/>
      <c r="T76" s="138" t="s">
        <v>2413</v>
      </c>
      <c r="U76" s="138" t="s">
        <v>2414</v>
      </c>
      <c r="V76" s="138" t="s">
        <v>2415</v>
      </c>
      <c r="W76" s="138" t="s">
        <v>2416</v>
      </c>
      <c r="X76" s="146" t="s">
        <v>645</v>
      </c>
      <c r="Y76" s="116">
        <v>22858.33</v>
      </c>
      <c r="Z76" s="116"/>
      <c r="AA76" s="116">
        <v>22858.33</v>
      </c>
      <c r="AB76" s="116">
        <v>0</v>
      </c>
      <c r="AC76" s="346" t="s">
        <v>2596</v>
      </c>
      <c r="AD76" s="339" t="s">
        <v>374</v>
      </c>
      <c r="AE76" s="335" t="s">
        <v>369</v>
      </c>
      <c r="AF76" s="336"/>
      <c r="AG76" s="336" t="s">
        <v>2345</v>
      </c>
      <c r="AH76" s="118"/>
      <c r="AI76" s="118" t="s">
        <v>364</v>
      </c>
      <c r="AJ76" s="118" t="s">
        <v>364</v>
      </c>
      <c r="AK76" s="116">
        <f>AA76</f>
        <v>22858.33</v>
      </c>
      <c r="AL76" s="115"/>
      <c r="AM76" s="110"/>
      <c r="AN76" s="110"/>
      <c r="AO76" s="183"/>
      <c r="AP76" s="110"/>
      <c r="AQ76" s="162"/>
      <c r="AR76" s="162"/>
      <c r="AS76" s="162"/>
      <c r="AT76" s="162"/>
      <c r="AU76" s="162"/>
      <c r="AV76" s="162"/>
      <c r="AW76" s="162"/>
      <c r="AX76" s="162"/>
      <c r="AY76" s="162"/>
      <c r="AZ76" s="162"/>
      <c r="BA76" s="368"/>
      <c r="BB76" s="162"/>
    </row>
    <row r="77" spans="1:54" s="161" customFormat="1" ht="74.25" customHeight="1" x14ac:dyDescent="0.25">
      <c r="A77" s="178">
        <v>2021</v>
      </c>
      <c r="B77" s="186">
        <v>53</v>
      </c>
      <c r="C77" s="110">
        <v>180</v>
      </c>
      <c r="D77" s="130" t="s">
        <v>139</v>
      </c>
      <c r="E77" s="138" t="s">
        <v>1415</v>
      </c>
      <c r="F77" s="138" t="s">
        <v>1414</v>
      </c>
      <c r="G77" s="110"/>
      <c r="H77" s="107" t="s">
        <v>2404</v>
      </c>
      <c r="I77" s="110" t="s">
        <v>1362</v>
      </c>
      <c r="J77" s="129" t="s">
        <v>120</v>
      </c>
      <c r="K77" s="108">
        <v>796</v>
      </c>
      <c r="L77" s="108" t="s">
        <v>231</v>
      </c>
      <c r="M77" s="109">
        <v>48</v>
      </c>
      <c r="N77" s="132" t="s">
        <v>358</v>
      </c>
      <c r="O77" s="132" t="s">
        <v>359</v>
      </c>
      <c r="P77" s="201" t="s">
        <v>139</v>
      </c>
      <c r="Q77" s="110" t="s">
        <v>564</v>
      </c>
      <c r="R77" s="339" t="s">
        <v>2612</v>
      </c>
      <c r="S77" s="110"/>
      <c r="T77" s="138" t="s">
        <v>2418</v>
      </c>
      <c r="U77" s="138" t="s">
        <v>2452</v>
      </c>
      <c r="V77" s="138" t="s">
        <v>2427</v>
      </c>
      <c r="W77" s="138" t="s">
        <v>2454</v>
      </c>
      <c r="X77" s="113" t="s">
        <v>2428</v>
      </c>
      <c r="Y77" s="116">
        <v>318857.96999999997</v>
      </c>
      <c r="Z77" s="115"/>
      <c r="AA77" s="116">
        <v>318857.96999999997</v>
      </c>
      <c r="AB77" s="116">
        <v>0</v>
      </c>
      <c r="AC77" s="346" t="s">
        <v>84</v>
      </c>
      <c r="AD77" s="335" t="s">
        <v>1531</v>
      </c>
      <c r="AE77" s="146" t="s">
        <v>363</v>
      </c>
      <c r="AF77" s="110"/>
      <c r="AG77" s="110"/>
      <c r="AH77" s="110"/>
      <c r="AI77" s="118" t="s">
        <v>364</v>
      </c>
      <c r="AJ77" s="118" t="s">
        <v>364</v>
      </c>
      <c r="AK77" s="116">
        <f>AA77</f>
        <v>318857.96999999997</v>
      </c>
      <c r="AL77" s="115"/>
      <c r="AM77" s="110"/>
      <c r="AN77" s="110"/>
      <c r="AO77" s="183"/>
      <c r="AP77" s="110"/>
      <c r="AQ77" s="162"/>
      <c r="AR77" s="162"/>
      <c r="AS77" s="162"/>
      <c r="AT77" s="162"/>
      <c r="AU77" s="162"/>
      <c r="AV77" s="162"/>
      <c r="AW77" s="162"/>
      <c r="AX77" s="162"/>
      <c r="AY77" s="162"/>
      <c r="AZ77" s="162"/>
      <c r="BA77" s="368"/>
      <c r="BB77" s="162"/>
    </row>
    <row r="78" spans="1:54" s="161" customFormat="1" ht="74.25" customHeight="1" x14ac:dyDescent="0.25">
      <c r="A78" s="178">
        <v>2021</v>
      </c>
      <c r="B78" s="179">
        <v>54</v>
      </c>
      <c r="C78" s="110">
        <v>180</v>
      </c>
      <c r="D78" s="130" t="s">
        <v>139</v>
      </c>
      <c r="E78" s="138" t="s">
        <v>1413</v>
      </c>
      <c r="F78" s="138" t="s">
        <v>1413</v>
      </c>
      <c r="G78" s="110"/>
      <c r="H78" s="107" t="s">
        <v>2405</v>
      </c>
      <c r="I78" s="110" t="s">
        <v>1361</v>
      </c>
      <c r="J78" s="129" t="s">
        <v>120</v>
      </c>
      <c r="K78" s="108">
        <v>796</v>
      </c>
      <c r="L78" s="108" t="s">
        <v>231</v>
      </c>
      <c r="M78" s="109">
        <v>172</v>
      </c>
      <c r="N78" s="132" t="s">
        <v>358</v>
      </c>
      <c r="O78" s="132" t="s">
        <v>359</v>
      </c>
      <c r="P78" s="201" t="s">
        <v>139</v>
      </c>
      <c r="Q78" s="110" t="s">
        <v>564</v>
      </c>
      <c r="R78" s="339" t="s">
        <v>2612</v>
      </c>
      <c r="S78" s="110"/>
      <c r="T78" s="138" t="s">
        <v>2418</v>
      </c>
      <c r="U78" s="138" t="s">
        <v>2452</v>
      </c>
      <c r="V78" s="138" t="s">
        <v>2427</v>
      </c>
      <c r="W78" s="138" t="s">
        <v>2637</v>
      </c>
      <c r="X78" s="113" t="s">
        <v>2428</v>
      </c>
      <c r="Y78" s="116">
        <v>893424.3</v>
      </c>
      <c r="Z78" s="115"/>
      <c r="AA78" s="116">
        <v>893424.3</v>
      </c>
      <c r="AB78" s="116">
        <v>0</v>
      </c>
      <c r="AC78" s="346" t="s">
        <v>84</v>
      </c>
      <c r="AD78" s="110" t="s">
        <v>1531</v>
      </c>
      <c r="AE78" s="146" t="s">
        <v>363</v>
      </c>
      <c r="AF78" s="110"/>
      <c r="AG78" s="110"/>
      <c r="AH78" s="110"/>
      <c r="AI78" s="118" t="s">
        <v>364</v>
      </c>
      <c r="AJ78" s="118" t="s">
        <v>364</v>
      </c>
      <c r="AK78" s="116">
        <f t="shared" ref="AK78:AK81" si="5">AA78</f>
        <v>893424.3</v>
      </c>
      <c r="AL78" s="115"/>
      <c r="AM78" s="110"/>
      <c r="AN78" s="110"/>
      <c r="AO78" s="183"/>
      <c r="AP78" s="110"/>
      <c r="AQ78" s="162"/>
      <c r="AR78" s="162"/>
      <c r="AS78" s="162"/>
      <c r="AT78" s="162"/>
      <c r="AU78" s="162"/>
      <c r="AV78" s="162"/>
      <c r="AW78" s="162"/>
      <c r="AX78" s="162"/>
      <c r="AY78" s="162"/>
      <c r="AZ78" s="162"/>
      <c r="BA78" s="368"/>
      <c r="BB78" s="162"/>
    </row>
    <row r="79" spans="1:54" s="161" customFormat="1" ht="74.25" customHeight="1" x14ac:dyDescent="0.25">
      <c r="A79" s="178">
        <v>2021</v>
      </c>
      <c r="B79" s="179">
        <v>55</v>
      </c>
      <c r="C79" s="110">
        <v>180</v>
      </c>
      <c r="D79" s="130" t="s">
        <v>139</v>
      </c>
      <c r="E79" s="138" t="s">
        <v>1416</v>
      </c>
      <c r="F79" s="138" t="s">
        <v>1416</v>
      </c>
      <c r="G79" s="110"/>
      <c r="H79" s="107" t="s">
        <v>2406</v>
      </c>
      <c r="I79" s="110" t="s">
        <v>1363</v>
      </c>
      <c r="J79" s="129" t="s">
        <v>120</v>
      </c>
      <c r="K79" s="108">
        <v>796</v>
      </c>
      <c r="L79" s="108" t="s">
        <v>231</v>
      </c>
      <c r="M79" s="109">
        <v>960</v>
      </c>
      <c r="N79" s="132" t="s">
        <v>358</v>
      </c>
      <c r="O79" s="132" t="s">
        <v>359</v>
      </c>
      <c r="P79" s="201" t="s">
        <v>139</v>
      </c>
      <c r="Q79" s="110" t="s">
        <v>564</v>
      </c>
      <c r="R79" s="339" t="s">
        <v>2612</v>
      </c>
      <c r="S79" s="110"/>
      <c r="T79" s="138" t="s">
        <v>2418</v>
      </c>
      <c r="U79" s="138" t="s">
        <v>2452</v>
      </c>
      <c r="V79" s="138" t="s">
        <v>2427</v>
      </c>
      <c r="W79" s="138" t="s">
        <v>2637</v>
      </c>
      <c r="X79" s="113" t="s">
        <v>2428</v>
      </c>
      <c r="Y79" s="116">
        <v>790804.03</v>
      </c>
      <c r="Z79" s="115"/>
      <c r="AA79" s="116">
        <v>790804.03</v>
      </c>
      <c r="AB79" s="116">
        <v>0</v>
      </c>
      <c r="AC79" s="346" t="s">
        <v>84</v>
      </c>
      <c r="AD79" s="110" t="s">
        <v>1531</v>
      </c>
      <c r="AE79" s="146" t="s">
        <v>363</v>
      </c>
      <c r="AF79" s="110"/>
      <c r="AG79" s="110"/>
      <c r="AH79" s="110"/>
      <c r="AI79" s="118" t="s">
        <v>364</v>
      </c>
      <c r="AJ79" s="118" t="s">
        <v>364</v>
      </c>
      <c r="AK79" s="116">
        <f t="shared" si="5"/>
        <v>790804.03</v>
      </c>
      <c r="AL79" s="115"/>
      <c r="AM79" s="110"/>
      <c r="AN79" s="110"/>
      <c r="AO79" s="183"/>
      <c r="AP79" s="110"/>
      <c r="AQ79" s="162"/>
      <c r="AR79" s="162"/>
      <c r="AS79" s="162"/>
      <c r="AT79" s="162"/>
      <c r="AU79" s="162"/>
      <c r="AV79" s="162"/>
      <c r="AW79" s="162"/>
      <c r="AX79" s="162"/>
      <c r="AY79" s="162"/>
      <c r="AZ79" s="162"/>
      <c r="BA79" s="368"/>
      <c r="BB79" s="162"/>
    </row>
    <row r="80" spans="1:54" s="161" customFormat="1" ht="74.25" hidden="1" customHeight="1" x14ac:dyDescent="0.25">
      <c r="A80" s="178">
        <v>2021</v>
      </c>
      <c r="B80" s="186">
        <v>56</v>
      </c>
      <c r="C80" s="110">
        <v>180</v>
      </c>
      <c r="D80" s="130" t="s">
        <v>139</v>
      </c>
      <c r="E80" s="138" t="s">
        <v>1417</v>
      </c>
      <c r="F80" s="138" t="s">
        <v>1417</v>
      </c>
      <c r="G80" s="110"/>
      <c r="H80" s="107" t="s">
        <v>2407</v>
      </c>
      <c r="I80" s="110" t="s">
        <v>1393</v>
      </c>
      <c r="J80" s="129" t="s">
        <v>120</v>
      </c>
      <c r="K80" s="108">
        <v>796</v>
      </c>
      <c r="L80" s="108" t="s">
        <v>231</v>
      </c>
      <c r="M80" s="109">
        <v>16</v>
      </c>
      <c r="N80" s="132" t="s">
        <v>358</v>
      </c>
      <c r="O80" s="132" t="s">
        <v>359</v>
      </c>
      <c r="P80" s="201" t="s">
        <v>139</v>
      </c>
      <c r="Q80" s="110" t="s">
        <v>121</v>
      </c>
      <c r="R80" s="339" t="s">
        <v>2612</v>
      </c>
      <c r="S80" s="110"/>
      <c r="T80" s="138" t="s">
        <v>2418</v>
      </c>
      <c r="U80" s="138" t="s">
        <v>2421</v>
      </c>
      <c r="V80" s="138" t="s">
        <v>2422</v>
      </c>
      <c r="W80" s="138" t="s">
        <v>2422</v>
      </c>
      <c r="X80" s="146" t="s">
        <v>2454</v>
      </c>
      <c r="Y80" s="116">
        <v>59834.19</v>
      </c>
      <c r="Z80" s="115"/>
      <c r="AA80" s="116">
        <v>59834.19</v>
      </c>
      <c r="AB80" s="116">
        <v>0</v>
      </c>
      <c r="AC80" s="346" t="s">
        <v>84</v>
      </c>
      <c r="AD80" s="110" t="s">
        <v>1531</v>
      </c>
      <c r="AE80" s="146" t="s">
        <v>363</v>
      </c>
      <c r="AF80" s="110"/>
      <c r="AG80" s="110"/>
      <c r="AH80" s="110"/>
      <c r="AI80" s="118" t="s">
        <v>364</v>
      </c>
      <c r="AJ80" s="118" t="s">
        <v>364</v>
      </c>
      <c r="AK80" s="116">
        <f t="shared" si="5"/>
        <v>59834.19</v>
      </c>
      <c r="AL80" s="115"/>
      <c r="AM80" s="110"/>
      <c r="AN80" s="110"/>
      <c r="AO80" s="183"/>
      <c r="AP80" s="110"/>
      <c r="AQ80" s="162"/>
      <c r="AR80" s="162"/>
      <c r="AS80" s="162"/>
      <c r="AT80" s="162"/>
      <c r="AU80" s="162"/>
      <c r="AV80" s="162"/>
      <c r="AW80" s="162"/>
      <c r="AX80" s="162"/>
      <c r="AY80" s="162"/>
      <c r="AZ80" s="162"/>
      <c r="BA80" s="368"/>
      <c r="BB80" s="162"/>
    </row>
    <row r="81" spans="1:54" s="161" customFormat="1" ht="74.25" customHeight="1" x14ac:dyDescent="0.25">
      <c r="A81" s="178">
        <v>2021</v>
      </c>
      <c r="B81" s="179">
        <v>57</v>
      </c>
      <c r="C81" s="110">
        <v>180</v>
      </c>
      <c r="D81" s="130" t="s">
        <v>139</v>
      </c>
      <c r="E81" s="138" t="s">
        <v>1416</v>
      </c>
      <c r="F81" s="138" t="s">
        <v>1416</v>
      </c>
      <c r="G81" s="110"/>
      <c r="H81" s="107" t="s">
        <v>2408</v>
      </c>
      <c r="I81" s="110" t="s">
        <v>1394</v>
      </c>
      <c r="J81" s="129" t="s">
        <v>120</v>
      </c>
      <c r="K81" s="108">
        <v>796</v>
      </c>
      <c r="L81" s="108" t="s">
        <v>231</v>
      </c>
      <c r="M81" s="109">
        <v>30</v>
      </c>
      <c r="N81" s="132" t="s">
        <v>358</v>
      </c>
      <c r="O81" s="132" t="s">
        <v>359</v>
      </c>
      <c r="P81" s="201" t="s">
        <v>139</v>
      </c>
      <c r="Q81" s="110" t="s">
        <v>360</v>
      </c>
      <c r="R81" s="339" t="s">
        <v>361</v>
      </c>
      <c r="S81" s="110"/>
      <c r="T81" s="138" t="s">
        <v>2418</v>
      </c>
      <c r="U81" s="138" t="s">
        <v>2421</v>
      </c>
      <c r="V81" s="138" t="s">
        <v>2422</v>
      </c>
      <c r="W81" s="138" t="s">
        <v>2422</v>
      </c>
      <c r="X81" s="146" t="s">
        <v>2454</v>
      </c>
      <c r="Y81" s="116">
        <v>130542.39999999999</v>
      </c>
      <c r="Z81" s="115"/>
      <c r="AA81" s="116">
        <v>130542.39999999999</v>
      </c>
      <c r="AB81" s="116">
        <v>0</v>
      </c>
      <c r="AC81" s="346" t="s">
        <v>84</v>
      </c>
      <c r="AD81" s="110" t="s">
        <v>1531</v>
      </c>
      <c r="AE81" s="146" t="s">
        <v>363</v>
      </c>
      <c r="AF81" s="110"/>
      <c r="AG81" s="110"/>
      <c r="AH81" s="110"/>
      <c r="AI81" s="118" t="s">
        <v>364</v>
      </c>
      <c r="AJ81" s="118" t="s">
        <v>364</v>
      </c>
      <c r="AK81" s="116">
        <f t="shared" si="5"/>
        <v>130542.39999999999</v>
      </c>
      <c r="AL81" s="115"/>
      <c r="AM81" s="110"/>
      <c r="AN81" s="110"/>
      <c r="AO81" s="183"/>
      <c r="AP81" s="110"/>
      <c r="AQ81" s="162"/>
      <c r="AR81" s="162"/>
      <c r="AS81" s="162"/>
      <c r="AT81" s="162"/>
      <c r="AU81" s="162"/>
      <c r="AV81" s="162"/>
      <c r="AW81" s="162"/>
      <c r="AX81" s="162"/>
      <c r="AY81" s="162"/>
      <c r="AZ81" s="162"/>
      <c r="BA81" s="368"/>
      <c r="BB81" s="162"/>
    </row>
    <row r="82" spans="1:54" s="161" customFormat="1" ht="74.25" hidden="1" customHeight="1" x14ac:dyDescent="0.25">
      <c r="A82" s="178">
        <v>2021</v>
      </c>
      <c r="B82" s="179">
        <v>58</v>
      </c>
      <c r="C82" s="110">
        <v>180</v>
      </c>
      <c r="D82" s="130" t="s">
        <v>139</v>
      </c>
      <c r="E82" s="138" t="s">
        <v>1418</v>
      </c>
      <c r="F82" s="138" t="s">
        <v>1418</v>
      </c>
      <c r="G82" s="110"/>
      <c r="H82" s="107" t="s">
        <v>2409</v>
      </c>
      <c r="I82" s="110" t="s">
        <v>2455</v>
      </c>
      <c r="J82" s="129" t="s">
        <v>120</v>
      </c>
      <c r="K82" s="108">
        <v>839</v>
      </c>
      <c r="L82" s="108" t="s">
        <v>1419</v>
      </c>
      <c r="M82" s="109">
        <v>1</v>
      </c>
      <c r="N82" s="132" t="s">
        <v>358</v>
      </c>
      <c r="O82" s="132" t="s">
        <v>359</v>
      </c>
      <c r="P82" s="201" t="s">
        <v>139</v>
      </c>
      <c r="Q82" s="110" t="s">
        <v>121</v>
      </c>
      <c r="R82" s="339" t="s">
        <v>2612</v>
      </c>
      <c r="S82" s="110"/>
      <c r="T82" s="138" t="s">
        <v>2456</v>
      </c>
      <c r="U82" s="138" t="s">
        <v>2423</v>
      </c>
      <c r="V82" s="138" t="s">
        <v>2424</v>
      </c>
      <c r="W82" s="146" t="s">
        <v>2424</v>
      </c>
      <c r="X82" s="113" t="s">
        <v>2456</v>
      </c>
      <c r="Y82" s="116">
        <v>92617.17</v>
      </c>
      <c r="Z82" s="115"/>
      <c r="AA82" s="116">
        <v>92617.17</v>
      </c>
      <c r="AB82" s="116">
        <v>0</v>
      </c>
      <c r="AC82" s="346" t="s">
        <v>2602</v>
      </c>
      <c r="AD82" s="335" t="s">
        <v>2459</v>
      </c>
      <c r="AE82" s="146" t="s">
        <v>363</v>
      </c>
      <c r="AF82" s="110"/>
      <c r="AG82" s="110" t="s">
        <v>1529</v>
      </c>
      <c r="AH82" s="110"/>
      <c r="AI82" s="118" t="s">
        <v>364</v>
      </c>
      <c r="AJ82" s="118" t="s">
        <v>364</v>
      </c>
      <c r="AK82" s="116">
        <f>AA82</f>
        <v>92617.17</v>
      </c>
      <c r="AL82" s="115"/>
      <c r="AM82" s="110"/>
      <c r="AN82" s="110"/>
      <c r="AO82" s="183"/>
      <c r="AP82" s="110"/>
      <c r="AQ82" s="162"/>
      <c r="AR82" s="162"/>
      <c r="AS82" s="162"/>
      <c r="AT82" s="162"/>
      <c r="AU82" s="162"/>
      <c r="AV82" s="162"/>
      <c r="AW82" s="162"/>
      <c r="AX82" s="162"/>
      <c r="AY82" s="162"/>
      <c r="AZ82" s="162"/>
      <c r="BA82" s="368"/>
      <c r="BB82" s="162"/>
    </row>
    <row r="83" spans="1:54" s="161" customFormat="1" ht="74.25" customHeight="1" x14ac:dyDescent="0.25">
      <c r="A83" s="178">
        <v>2021</v>
      </c>
      <c r="B83" s="186">
        <v>59</v>
      </c>
      <c r="C83" s="110">
        <v>180</v>
      </c>
      <c r="D83" s="130" t="s">
        <v>139</v>
      </c>
      <c r="E83" s="138" t="s">
        <v>693</v>
      </c>
      <c r="F83" s="138" t="s">
        <v>355</v>
      </c>
      <c r="G83" s="110"/>
      <c r="H83" s="107" t="s">
        <v>2410</v>
      </c>
      <c r="I83" s="110" t="s">
        <v>2457</v>
      </c>
      <c r="J83" s="129" t="s">
        <v>120</v>
      </c>
      <c r="K83" s="108">
        <v>999</v>
      </c>
      <c r="L83" s="108" t="s">
        <v>119</v>
      </c>
      <c r="M83" s="109">
        <v>1</v>
      </c>
      <c r="N83" s="132" t="s">
        <v>358</v>
      </c>
      <c r="O83" s="132" t="s">
        <v>359</v>
      </c>
      <c r="P83" s="201" t="s">
        <v>139</v>
      </c>
      <c r="Q83" s="110" t="s">
        <v>122</v>
      </c>
      <c r="R83" s="339" t="s">
        <v>2612</v>
      </c>
      <c r="S83" s="110"/>
      <c r="T83" s="353" t="s">
        <v>2444</v>
      </c>
      <c r="U83" s="353" t="s">
        <v>2613</v>
      </c>
      <c r="V83" s="353" t="s">
        <v>2614</v>
      </c>
      <c r="W83" s="353" t="s">
        <v>2636</v>
      </c>
      <c r="X83" s="354" t="s">
        <v>595</v>
      </c>
      <c r="Y83" s="116">
        <v>1533397.61</v>
      </c>
      <c r="Z83" s="115"/>
      <c r="AA83" s="116">
        <v>1533397.61</v>
      </c>
      <c r="AB83" s="116">
        <v>0</v>
      </c>
      <c r="AC83" s="346" t="s">
        <v>2458</v>
      </c>
      <c r="AD83" s="335" t="s">
        <v>2459</v>
      </c>
      <c r="AE83" s="146" t="s">
        <v>369</v>
      </c>
      <c r="AF83" s="110"/>
      <c r="AG83" s="110" t="s">
        <v>1530</v>
      </c>
      <c r="AH83" s="110"/>
      <c r="AI83" s="118" t="s">
        <v>364</v>
      </c>
      <c r="AJ83" s="118" t="s">
        <v>364</v>
      </c>
      <c r="AK83" s="115" t="s">
        <v>2349</v>
      </c>
      <c r="AL83" s="115"/>
      <c r="AM83" s="110"/>
      <c r="AN83" s="110"/>
      <c r="AO83" s="183"/>
      <c r="AP83" s="110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368"/>
      <c r="BB83" s="162"/>
    </row>
    <row r="84" spans="1:54" s="161" customFormat="1" ht="74.25" customHeight="1" x14ac:dyDescent="0.25">
      <c r="A84" s="178">
        <v>2021</v>
      </c>
      <c r="B84" s="179">
        <v>60</v>
      </c>
      <c r="C84" s="110">
        <v>180</v>
      </c>
      <c r="D84" s="130" t="s">
        <v>139</v>
      </c>
      <c r="E84" s="138" t="s">
        <v>2462</v>
      </c>
      <c r="F84" s="138" t="s">
        <v>2463</v>
      </c>
      <c r="G84" s="110"/>
      <c r="H84" s="107" t="s">
        <v>2411</v>
      </c>
      <c r="I84" s="107" t="s">
        <v>2460</v>
      </c>
      <c r="J84" s="107" t="s">
        <v>120</v>
      </c>
      <c r="K84" s="108">
        <v>999</v>
      </c>
      <c r="L84" s="108" t="s">
        <v>1419</v>
      </c>
      <c r="M84" s="109">
        <v>1</v>
      </c>
      <c r="N84" s="132" t="s">
        <v>358</v>
      </c>
      <c r="O84" s="132" t="s">
        <v>359</v>
      </c>
      <c r="P84" s="201" t="s">
        <v>139</v>
      </c>
      <c r="Q84" s="110" t="s">
        <v>564</v>
      </c>
      <c r="R84" s="357" t="s">
        <v>2612</v>
      </c>
      <c r="S84" s="110"/>
      <c r="T84" s="111" t="s">
        <v>2461</v>
      </c>
      <c r="U84" s="112">
        <v>44324</v>
      </c>
      <c r="V84" s="112">
        <v>44334</v>
      </c>
      <c r="W84" s="138" t="s">
        <v>2638</v>
      </c>
      <c r="X84" s="113" t="s">
        <v>2444</v>
      </c>
      <c r="Y84" s="116">
        <v>103450.73</v>
      </c>
      <c r="Z84" s="115"/>
      <c r="AA84" s="116">
        <v>103450.73</v>
      </c>
      <c r="AB84" s="116">
        <v>0</v>
      </c>
      <c r="AC84" s="346" t="s">
        <v>2602</v>
      </c>
      <c r="AD84" s="335" t="s">
        <v>2459</v>
      </c>
      <c r="AE84" s="113" t="s">
        <v>363</v>
      </c>
      <c r="AF84" s="117"/>
      <c r="AG84" s="110" t="s">
        <v>1529</v>
      </c>
      <c r="AH84" s="110"/>
      <c r="AI84" s="118" t="s">
        <v>364</v>
      </c>
      <c r="AJ84" s="118" t="s">
        <v>364</v>
      </c>
      <c r="AK84" s="116">
        <f t="shared" ref="AK84:AK85" si="6">Y84</f>
        <v>103450.73</v>
      </c>
      <c r="AL84" s="115"/>
      <c r="AM84" s="110"/>
      <c r="AN84" s="110"/>
      <c r="AO84" s="183"/>
      <c r="AP84" s="110"/>
      <c r="AQ84" s="162"/>
      <c r="AR84" s="162"/>
      <c r="AS84" s="162"/>
      <c r="AT84" s="162"/>
      <c r="AU84" s="162"/>
      <c r="AV84" s="162"/>
      <c r="AW84" s="162"/>
      <c r="AX84" s="162"/>
      <c r="AY84" s="162"/>
      <c r="AZ84" s="162"/>
      <c r="BA84" s="368"/>
      <c r="BB84" s="162"/>
    </row>
    <row r="85" spans="1:54" s="161" customFormat="1" ht="74.25" customHeight="1" x14ac:dyDescent="0.25">
      <c r="A85" s="178">
        <v>2021</v>
      </c>
      <c r="B85" s="179">
        <v>61</v>
      </c>
      <c r="C85" s="110">
        <v>180</v>
      </c>
      <c r="D85" s="130" t="s">
        <v>139</v>
      </c>
      <c r="E85" s="138" t="s">
        <v>2462</v>
      </c>
      <c r="F85" s="138" t="s">
        <v>2463</v>
      </c>
      <c r="G85" s="110"/>
      <c r="H85" s="107" t="s">
        <v>2412</v>
      </c>
      <c r="I85" s="107" t="s">
        <v>2464</v>
      </c>
      <c r="J85" s="107" t="s">
        <v>120</v>
      </c>
      <c r="K85" s="108">
        <v>999</v>
      </c>
      <c r="L85" s="108" t="s">
        <v>119</v>
      </c>
      <c r="M85" s="109">
        <v>1</v>
      </c>
      <c r="N85" s="132" t="s">
        <v>358</v>
      </c>
      <c r="O85" s="132" t="s">
        <v>359</v>
      </c>
      <c r="P85" s="201" t="s">
        <v>139</v>
      </c>
      <c r="Q85" s="110" t="s">
        <v>360</v>
      </c>
      <c r="R85" s="357" t="s">
        <v>361</v>
      </c>
      <c r="S85" s="110"/>
      <c r="T85" s="138" t="s">
        <v>2418</v>
      </c>
      <c r="U85" s="138" t="s">
        <v>2419</v>
      </c>
      <c r="V85" s="138" t="s">
        <v>2452</v>
      </c>
      <c r="W85" s="138" t="s">
        <v>2453</v>
      </c>
      <c r="X85" s="113" t="s">
        <v>2444</v>
      </c>
      <c r="Y85" s="116">
        <v>156316.10999999999</v>
      </c>
      <c r="Z85" s="114"/>
      <c r="AA85" s="116">
        <v>156316.10999999999</v>
      </c>
      <c r="AB85" s="116">
        <v>0</v>
      </c>
      <c r="AC85" s="346" t="s">
        <v>84</v>
      </c>
      <c r="AD85" s="408" t="s">
        <v>1531</v>
      </c>
      <c r="AE85" s="146" t="s">
        <v>363</v>
      </c>
      <c r="AF85" s="110"/>
      <c r="AG85" s="110"/>
      <c r="AH85" s="110"/>
      <c r="AI85" s="118" t="s">
        <v>364</v>
      </c>
      <c r="AJ85" s="118" t="s">
        <v>364</v>
      </c>
      <c r="AK85" s="116">
        <f t="shared" si="6"/>
        <v>156316.10999999999</v>
      </c>
      <c r="AL85" s="115"/>
      <c r="AM85" s="110"/>
      <c r="AN85" s="110"/>
      <c r="AO85" s="183"/>
      <c r="AP85" s="110"/>
      <c r="AQ85" s="162"/>
      <c r="AR85" s="162"/>
      <c r="AS85" s="162"/>
      <c r="AT85" s="162"/>
      <c r="AU85" s="162"/>
      <c r="AV85" s="162"/>
      <c r="AW85" s="162"/>
      <c r="AX85" s="162"/>
      <c r="AY85" s="162"/>
      <c r="AZ85" s="162"/>
      <c r="BA85" s="368"/>
      <c r="BB85" s="162"/>
    </row>
    <row r="86" spans="1:54" s="161" customFormat="1" ht="74.25" hidden="1" customHeight="1" x14ac:dyDescent="0.25">
      <c r="A86" s="178">
        <v>2021</v>
      </c>
      <c r="B86" s="179">
        <v>62</v>
      </c>
      <c r="C86" s="110">
        <v>185</v>
      </c>
      <c r="D86" s="108" t="s">
        <v>384</v>
      </c>
      <c r="E86" s="138" t="s">
        <v>279</v>
      </c>
      <c r="F86" s="138" t="s">
        <v>323</v>
      </c>
      <c r="G86" s="110"/>
      <c r="H86" s="107" t="s">
        <v>2465</v>
      </c>
      <c r="I86" s="107" t="s">
        <v>1424</v>
      </c>
      <c r="J86" s="107" t="s">
        <v>120</v>
      </c>
      <c r="K86" s="108">
        <v>999</v>
      </c>
      <c r="L86" s="108" t="s">
        <v>119</v>
      </c>
      <c r="M86" s="109">
        <v>1</v>
      </c>
      <c r="N86" s="109" t="s">
        <v>386</v>
      </c>
      <c r="O86" s="109" t="s">
        <v>387</v>
      </c>
      <c r="P86" s="108" t="s">
        <v>384</v>
      </c>
      <c r="Q86" s="108" t="s">
        <v>360</v>
      </c>
      <c r="R86" s="357" t="s">
        <v>361</v>
      </c>
      <c r="S86" s="110"/>
      <c r="T86" s="111" t="s">
        <v>2466</v>
      </c>
      <c r="U86" s="112">
        <v>44238</v>
      </c>
      <c r="V86" s="112">
        <v>44238</v>
      </c>
      <c r="W86" s="112">
        <v>44238</v>
      </c>
      <c r="X86" s="113" t="s">
        <v>2425</v>
      </c>
      <c r="Y86" s="116">
        <v>31858.5</v>
      </c>
      <c r="Z86" s="115"/>
      <c r="AA86" s="116">
        <v>31858.5</v>
      </c>
      <c r="AB86" s="116">
        <v>0</v>
      </c>
      <c r="AC86" s="346" t="s">
        <v>76</v>
      </c>
      <c r="AD86" s="354" t="s">
        <v>374</v>
      </c>
      <c r="AE86" s="113" t="s">
        <v>369</v>
      </c>
      <c r="AF86" s="117"/>
      <c r="AG86" s="110"/>
      <c r="AH86" s="110"/>
      <c r="AI86" s="118" t="s">
        <v>364</v>
      </c>
      <c r="AJ86" s="118" t="s">
        <v>364</v>
      </c>
      <c r="AK86" s="116">
        <v>31858.5</v>
      </c>
      <c r="AL86" s="115"/>
      <c r="AM86" s="110"/>
      <c r="AN86" s="110"/>
      <c r="AO86" s="183"/>
      <c r="AP86" s="115"/>
      <c r="AQ86" s="162"/>
      <c r="AR86" s="162"/>
      <c r="AS86" s="162"/>
      <c r="AT86" s="162"/>
      <c r="AU86" s="162"/>
      <c r="AV86" s="162"/>
      <c r="AW86" s="162"/>
      <c r="AX86" s="162"/>
      <c r="AY86" s="162"/>
      <c r="AZ86" s="162"/>
      <c r="BA86" s="368"/>
      <c r="BB86" s="162"/>
    </row>
    <row r="87" spans="1:54" s="161" customFormat="1" ht="74.25" customHeight="1" x14ac:dyDescent="0.25">
      <c r="A87" s="178">
        <v>2021</v>
      </c>
      <c r="B87" s="179">
        <v>64</v>
      </c>
      <c r="C87" s="110">
        <v>185</v>
      </c>
      <c r="D87" s="108" t="s">
        <v>384</v>
      </c>
      <c r="E87" s="138" t="s">
        <v>328</v>
      </c>
      <c r="F87" s="138" t="s">
        <v>338</v>
      </c>
      <c r="G87" s="110"/>
      <c r="H87" s="107" t="s">
        <v>2469</v>
      </c>
      <c r="I87" s="107" t="s">
        <v>1428</v>
      </c>
      <c r="J87" s="107" t="s">
        <v>120</v>
      </c>
      <c r="K87" s="108">
        <v>999</v>
      </c>
      <c r="L87" s="108" t="s">
        <v>119</v>
      </c>
      <c r="M87" s="109">
        <v>1</v>
      </c>
      <c r="N87" s="109" t="s">
        <v>386</v>
      </c>
      <c r="O87" s="109" t="s">
        <v>387</v>
      </c>
      <c r="P87" s="108" t="s">
        <v>384</v>
      </c>
      <c r="Q87" s="108" t="s">
        <v>366</v>
      </c>
      <c r="R87" s="357" t="s">
        <v>361</v>
      </c>
      <c r="S87" s="110" t="s">
        <v>1429</v>
      </c>
      <c r="T87" s="111" t="s">
        <v>2468</v>
      </c>
      <c r="U87" s="112">
        <v>44207</v>
      </c>
      <c r="V87" s="112">
        <v>44207</v>
      </c>
      <c r="W87" s="112">
        <v>44207</v>
      </c>
      <c r="X87" s="113" t="s">
        <v>645</v>
      </c>
      <c r="Y87" s="116">
        <v>114937.28</v>
      </c>
      <c r="Z87" s="114"/>
      <c r="AA87" s="116">
        <v>114937.28</v>
      </c>
      <c r="AB87" s="116">
        <v>0</v>
      </c>
      <c r="AC87" s="346" t="s">
        <v>84</v>
      </c>
      <c r="AD87" s="339" t="s">
        <v>551</v>
      </c>
      <c r="AE87" s="113" t="s">
        <v>369</v>
      </c>
      <c r="AF87" s="110"/>
      <c r="AG87" s="110"/>
      <c r="AH87" s="110"/>
      <c r="AI87" s="118" t="s">
        <v>364</v>
      </c>
      <c r="AJ87" s="118" t="s">
        <v>364</v>
      </c>
      <c r="AK87" s="116">
        <v>114937.28</v>
      </c>
      <c r="AL87" s="115"/>
      <c r="AM87" s="110"/>
      <c r="AN87" s="110"/>
      <c r="AO87" s="183"/>
      <c r="AP87" s="115"/>
      <c r="AQ87" s="162"/>
      <c r="AR87" s="162"/>
      <c r="AS87" s="162"/>
      <c r="AT87" s="162"/>
      <c r="AU87" s="162"/>
      <c r="AV87" s="162"/>
      <c r="AW87" s="162"/>
      <c r="AX87" s="162"/>
      <c r="AY87" s="162"/>
      <c r="AZ87" s="162"/>
      <c r="BA87" s="368"/>
      <c r="BB87" s="162"/>
    </row>
    <row r="88" spans="1:54" s="161" customFormat="1" ht="74.25" hidden="1" customHeight="1" x14ac:dyDescent="0.25">
      <c r="A88" s="178">
        <v>2021</v>
      </c>
      <c r="B88" s="179">
        <v>65</v>
      </c>
      <c r="C88" s="110">
        <v>185</v>
      </c>
      <c r="D88" s="108" t="s">
        <v>384</v>
      </c>
      <c r="E88" s="138" t="s">
        <v>234</v>
      </c>
      <c r="F88" s="138" t="s">
        <v>235</v>
      </c>
      <c r="G88" s="110"/>
      <c r="H88" s="107" t="s">
        <v>2470</v>
      </c>
      <c r="I88" s="107" t="s">
        <v>1431</v>
      </c>
      <c r="J88" s="107" t="s">
        <v>120</v>
      </c>
      <c r="K88" s="119">
        <v>896</v>
      </c>
      <c r="L88" s="119" t="s">
        <v>231</v>
      </c>
      <c r="M88" s="109">
        <v>430</v>
      </c>
      <c r="N88" s="120" t="s">
        <v>386</v>
      </c>
      <c r="O88" s="120" t="s">
        <v>387</v>
      </c>
      <c r="P88" s="108" t="s">
        <v>384</v>
      </c>
      <c r="Q88" s="108" t="s">
        <v>121</v>
      </c>
      <c r="R88" s="357" t="s">
        <v>2612</v>
      </c>
      <c r="S88" s="110"/>
      <c r="T88" s="111" t="s">
        <v>2478</v>
      </c>
      <c r="U88" s="112">
        <v>44083</v>
      </c>
      <c r="V88" s="112">
        <v>44083</v>
      </c>
      <c r="W88" s="112">
        <v>44083</v>
      </c>
      <c r="X88" s="113" t="s">
        <v>594</v>
      </c>
      <c r="Y88" s="116">
        <v>58288.33</v>
      </c>
      <c r="Z88" s="114"/>
      <c r="AA88" s="116">
        <v>58288.33</v>
      </c>
      <c r="AB88" s="116">
        <v>0</v>
      </c>
      <c r="AC88" s="346" t="s">
        <v>72</v>
      </c>
      <c r="AD88" s="354" t="s">
        <v>365</v>
      </c>
      <c r="AE88" s="113" t="s">
        <v>363</v>
      </c>
      <c r="AF88" s="110"/>
      <c r="AG88" s="110"/>
      <c r="AH88" s="110"/>
      <c r="AI88" s="118" t="s">
        <v>364</v>
      </c>
      <c r="AJ88" s="118" t="s">
        <v>364</v>
      </c>
      <c r="AK88" s="116">
        <v>58288.33</v>
      </c>
      <c r="AL88" s="115"/>
      <c r="AM88" s="110"/>
      <c r="AN88" s="110"/>
      <c r="AO88" s="183"/>
      <c r="AP88" s="115"/>
      <c r="AQ88" s="162"/>
      <c r="AR88" s="162"/>
      <c r="AS88" s="162"/>
      <c r="AT88" s="162"/>
      <c r="AU88" s="162"/>
      <c r="AV88" s="162"/>
      <c r="AW88" s="162"/>
      <c r="AX88" s="162"/>
      <c r="AY88" s="162"/>
      <c r="AZ88" s="162"/>
      <c r="BA88" s="368"/>
      <c r="BB88" s="162"/>
    </row>
    <row r="89" spans="1:54" s="161" customFormat="1" ht="74.25" customHeight="1" x14ac:dyDescent="0.25">
      <c r="A89" s="178">
        <v>2021</v>
      </c>
      <c r="B89" s="179">
        <v>66</v>
      </c>
      <c r="C89" s="110">
        <v>185</v>
      </c>
      <c r="D89" s="108" t="s">
        <v>384</v>
      </c>
      <c r="E89" s="138" t="s">
        <v>654</v>
      </c>
      <c r="F89" s="138" t="s">
        <v>649</v>
      </c>
      <c r="G89" s="110"/>
      <c r="H89" s="107" t="s">
        <v>2471</v>
      </c>
      <c r="I89" s="107" t="s">
        <v>1433</v>
      </c>
      <c r="J89" s="107" t="s">
        <v>120</v>
      </c>
      <c r="K89" s="108">
        <v>999</v>
      </c>
      <c r="L89" s="108" t="s">
        <v>119</v>
      </c>
      <c r="M89" s="109">
        <v>1</v>
      </c>
      <c r="N89" s="109" t="s">
        <v>386</v>
      </c>
      <c r="O89" s="109" t="s">
        <v>387</v>
      </c>
      <c r="P89" s="108" t="s">
        <v>384</v>
      </c>
      <c r="Q89" s="108" t="s">
        <v>366</v>
      </c>
      <c r="R89" s="357" t="s">
        <v>361</v>
      </c>
      <c r="S89" s="110" t="s">
        <v>376</v>
      </c>
      <c r="T89" s="111" t="s">
        <v>2468</v>
      </c>
      <c r="U89" s="112">
        <v>44207</v>
      </c>
      <c r="V89" s="112">
        <v>44207</v>
      </c>
      <c r="W89" s="112">
        <v>44207</v>
      </c>
      <c r="X89" s="113" t="s">
        <v>645</v>
      </c>
      <c r="Y89" s="116">
        <v>254173.5</v>
      </c>
      <c r="Z89" s="114"/>
      <c r="AA89" s="116">
        <v>254173.5</v>
      </c>
      <c r="AB89" s="116">
        <v>0</v>
      </c>
      <c r="AC89" s="346" t="s">
        <v>84</v>
      </c>
      <c r="AD89" s="354" t="s">
        <v>375</v>
      </c>
      <c r="AE89" s="113" t="s">
        <v>369</v>
      </c>
      <c r="AF89" s="110"/>
      <c r="AG89" s="110"/>
      <c r="AH89" s="110"/>
      <c r="AI89" s="118" t="s">
        <v>364</v>
      </c>
      <c r="AJ89" s="118" t="s">
        <v>364</v>
      </c>
      <c r="AK89" s="116">
        <v>254173.5</v>
      </c>
      <c r="AL89" s="115"/>
      <c r="AM89" s="110"/>
      <c r="AN89" s="128"/>
      <c r="AO89" s="183"/>
      <c r="AP89" s="115"/>
      <c r="AQ89" s="162"/>
      <c r="AR89" s="162"/>
      <c r="AS89" s="162"/>
      <c r="AT89" s="162"/>
      <c r="AU89" s="162"/>
      <c r="AV89" s="162"/>
      <c r="AW89" s="162"/>
      <c r="AX89" s="162"/>
      <c r="AY89" s="162"/>
      <c r="AZ89" s="162"/>
      <c r="BA89" s="368"/>
      <c r="BB89" s="162"/>
    </row>
    <row r="90" spans="1:54" s="161" customFormat="1" ht="74.25" customHeight="1" x14ac:dyDescent="0.25">
      <c r="A90" s="178">
        <v>2021</v>
      </c>
      <c r="B90" s="179">
        <v>67</v>
      </c>
      <c r="C90" s="110">
        <v>185</v>
      </c>
      <c r="D90" s="108" t="s">
        <v>384</v>
      </c>
      <c r="E90" s="138" t="s">
        <v>655</v>
      </c>
      <c r="F90" s="138" t="s">
        <v>651</v>
      </c>
      <c r="G90" s="110"/>
      <c r="H90" s="107" t="s">
        <v>2472</v>
      </c>
      <c r="I90" s="107" t="s">
        <v>1435</v>
      </c>
      <c r="J90" s="107" t="s">
        <v>120</v>
      </c>
      <c r="K90" s="108">
        <v>999</v>
      </c>
      <c r="L90" s="108" t="s">
        <v>119</v>
      </c>
      <c r="M90" s="109">
        <v>1</v>
      </c>
      <c r="N90" s="109" t="s">
        <v>386</v>
      </c>
      <c r="O90" s="109" t="s">
        <v>387</v>
      </c>
      <c r="P90" s="108" t="s">
        <v>384</v>
      </c>
      <c r="Q90" s="108" t="s">
        <v>366</v>
      </c>
      <c r="R90" s="357" t="s">
        <v>361</v>
      </c>
      <c r="S90" s="110" t="s">
        <v>388</v>
      </c>
      <c r="T90" s="111" t="s">
        <v>2468</v>
      </c>
      <c r="U90" s="112">
        <v>44207</v>
      </c>
      <c r="V90" s="112">
        <v>44207</v>
      </c>
      <c r="W90" s="112">
        <v>44207</v>
      </c>
      <c r="X90" s="113" t="s">
        <v>645</v>
      </c>
      <c r="Y90" s="116">
        <v>1744248.88</v>
      </c>
      <c r="Z90" s="114"/>
      <c r="AA90" s="116">
        <v>1744248.88</v>
      </c>
      <c r="AB90" s="116">
        <v>0</v>
      </c>
      <c r="AC90" s="346" t="s">
        <v>84</v>
      </c>
      <c r="AD90" s="354" t="s">
        <v>375</v>
      </c>
      <c r="AE90" s="113" t="s">
        <v>369</v>
      </c>
      <c r="AF90" s="110"/>
      <c r="AG90" s="110"/>
      <c r="AH90" s="110"/>
      <c r="AI90" s="118" t="s">
        <v>364</v>
      </c>
      <c r="AJ90" s="118" t="s">
        <v>364</v>
      </c>
      <c r="AK90" s="116">
        <v>1744248.88</v>
      </c>
      <c r="AL90" s="115"/>
      <c r="AM90" s="110"/>
      <c r="AN90" s="107"/>
      <c r="AO90" s="183"/>
      <c r="AP90" s="115"/>
      <c r="AQ90" s="388"/>
      <c r="AR90" s="388"/>
      <c r="AS90" s="388"/>
      <c r="AT90" s="388"/>
      <c r="AU90" s="388"/>
      <c r="AV90" s="388"/>
      <c r="AW90" s="388"/>
      <c r="AX90" s="388"/>
      <c r="AY90" s="388"/>
      <c r="AZ90" s="388"/>
      <c r="BA90" s="389"/>
      <c r="BB90" s="388"/>
    </row>
    <row r="91" spans="1:54" s="161" customFormat="1" ht="74.25" customHeight="1" x14ac:dyDescent="0.25">
      <c r="A91" s="178">
        <v>2021</v>
      </c>
      <c r="B91" s="179">
        <v>68</v>
      </c>
      <c r="C91" s="110">
        <v>185</v>
      </c>
      <c r="D91" s="108" t="s">
        <v>384</v>
      </c>
      <c r="E91" s="138"/>
      <c r="F91" s="138"/>
      <c r="G91" s="110"/>
      <c r="H91" s="129" t="s">
        <v>2473</v>
      </c>
      <c r="I91" s="129" t="s">
        <v>1437</v>
      </c>
      <c r="J91" s="129" t="s">
        <v>120</v>
      </c>
      <c r="K91" s="130">
        <v>999</v>
      </c>
      <c r="L91" s="130" t="s">
        <v>119</v>
      </c>
      <c r="M91" s="132">
        <v>1</v>
      </c>
      <c r="N91" s="132" t="s">
        <v>386</v>
      </c>
      <c r="O91" s="132" t="s">
        <v>387</v>
      </c>
      <c r="P91" s="130" t="s">
        <v>384</v>
      </c>
      <c r="Q91" s="357" t="s">
        <v>360</v>
      </c>
      <c r="R91" s="357" t="s">
        <v>361</v>
      </c>
      <c r="S91" s="124"/>
      <c r="T91" s="133" t="s">
        <v>2468</v>
      </c>
      <c r="U91" s="134">
        <v>44207</v>
      </c>
      <c r="V91" s="134">
        <v>44207</v>
      </c>
      <c r="W91" s="134">
        <v>44207</v>
      </c>
      <c r="X91" s="123" t="s">
        <v>645</v>
      </c>
      <c r="Y91" s="116">
        <v>368295.20400000003</v>
      </c>
      <c r="Z91" s="135"/>
      <c r="AA91" s="116">
        <v>368295.20400000003</v>
      </c>
      <c r="AB91" s="116">
        <v>0</v>
      </c>
      <c r="AC91" s="346" t="s">
        <v>72</v>
      </c>
      <c r="AD91" s="358" t="s">
        <v>383</v>
      </c>
      <c r="AE91" s="123" t="s">
        <v>369</v>
      </c>
      <c r="AF91" s="124"/>
      <c r="AG91" s="124"/>
      <c r="AH91" s="124"/>
      <c r="AI91" s="118" t="s">
        <v>364</v>
      </c>
      <c r="AJ91" s="118" t="s">
        <v>364</v>
      </c>
      <c r="AK91" s="122">
        <v>368295.20400000003</v>
      </c>
      <c r="AL91" s="127"/>
      <c r="AM91" s="110"/>
      <c r="AN91" s="110"/>
      <c r="AO91" s="183"/>
      <c r="AP91" s="115"/>
      <c r="AQ91" s="162"/>
      <c r="AR91" s="162"/>
      <c r="AS91" s="162"/>
      <c r="AT91" s="162"/>
      <c r="AU91" s="162"/>
      <c r="AV91" s="162"/>
      <c r="AW91" s="162"/>
      <c r="AX91" s="162"/>
      <c r="AY91" s="162"/>
      <c r="AZ91" s="162"/>
      <c r="BA91" s="368"/>
      <c r="BB91" s="162"/>
    </row>
    <row r="92" spans="1:54" s="161" customFormat="1" ht="74.25" hidden="1" customHeight="1" x14ac:dyDescent="0.25">
      <c r="A92" s="178">
        <v>2021</v>
      </c>
      <c r="B92" s="179">
        <v>69</v>
      </c>
      <c r="C92" s="110">
        <v>185</v>
      </c>
      <c r="D92" s="108" t="s">
        <v>384</v>
      </c>
      <c r="E92" s="138"/>
      <c r="F92" s="138"/>
      <c r="G92" s="110"/>
      <c r="H92" s="107" t="s">
        <v>2474</v>
      </c>
      <c r="I92" s="107" t="s">
        <v>2475</v>
      </c>
      <c r="J92" s="107" t="s">
        <v>120</v>
      </c>
      <c r="K92" s="108">
        <v>999</v>
      </c>
      <c r="L92" s="108" t="s">
        <v>119</v>
      </c>
      <c r="M92" s="109">
        <v>1</v>
      </c>
      <c r="N92" s="109" t="s">
        <v>550</v>
      </c>
      <c r="O92" s="109" t="s">
        <v>387</v>
      </c>
      <c r="P92" s="108" t="s">
        <v>384</v>
      </c>
      <c r="Q92" s="108" t="s">
        <v>360</v>
      </c>
      <c r="R92" s="357" t="s">
        <v>361</v>
      </c>
      <c r="S92" s="110"/>
      <c r="T92" s="111" t="s">
        <v>2468</v>
      </c>
      <c r="U92" s="112">
        <v>44207</v>
      </c>
      <c r="V92" s="112">
        <v>44207</v>
      </c>
      <c r="W92" s="112">
        <v>44207</v>
      </c>
      <c r="X92" s="113" t="s">
        <v>645</v>
      </c>
      <c r="Y92" s="116">
        <v>96251</v>
      </c>
      <c r="Z92" s="114"/>
      <c r="AA92" s="116">
        <v>96251</v>
      </c>
      <c r="AB92" s="116">
        <v>0</v>
      </c>
      <c r="AC92" s="346" t="s">
        <v>86</v>
      </c>
      <c r="AD92" s="113" t="s">
        <v>371</v>
      </c>
      <c r="AE92" s="113" t="s">
        <v>369</v>
      </c>
      <c r="AF92" s="110"/>
      <c r="AG92" s="110"/>
      <c r="AH92" s="110"/>
      <c r="AI92" s="118" t="s">
        <v>364</v>
      </c>
      <c r="AJ92" s="118" t="s">
        <v>364</v>
      </c>
      <c r="AK92" s="115">
        <v>96251</v>
      </c>
      <c r="AL92" s="127"/>
      <c r="AM92" s="125"/>
      <c r="AN92" s="125"/>
      <c r="AO92" s="183"/>
      <c r="AP92" s="127"/>
      <c r="AQ92" s="162"/>
      <c r="AR92" s="162"/>
      <c r="AS92" s="162"/>
      <c r="AT92" s="162"/>
      <c r="AU92" s="162"/>
      <c r="AV92" s="162"/>
      <c r="AW92" s="162"/>
      <c r="AX92" s="162"/>
      <c r="AY92" s="162"/>
      <c r="AZ92" s="162"/>
      <c r="BA92" s="368"/>
      <c r="BB92" s="162"/>
    </row>
    <row r="93" spans="1:54" s="161" customFormat="1" ht="74.25" customHeight="1" x14ac:dyDescent="0.25">
      <c r="A93" s="178">
        <v>2021</v>
      </c>
      <c r="B93" s="179">
        <v>70</v>
      </c>
      <c r="C93" s="110">
        <v>185</v>
      </c>
      <c r="D93" s="108" t="s">
        <v>384</v>
      </c>
      <c r="E93" s="138" t="s">
        <v>331</v>
      </c>
      <c r="F93" s="138" t="s">
        <v>332</v>
      </c>
      <c r="G93" s="110"/>
      <c r="H93" s="107" t="s">
        <v>2476</v>
      </c>
      <c r="I93" s="107" t="s">
        <v>1459</v>
      </c>
      <c r="J93" s="107" t="s">
        <v>120</v>
      </c>
      <c r="K93" s="107">
        <v>166</v>
      </c>
      <c r="L93" s="107" t="s">
        <v>231</v>
      </c>
      <c r="M93" s="114">
        <v>17000</v>
      </c>
      <c r="N93" s="142" t="s">
        <v>386</v>
      </c>
      <c r="O93" s="120" t="s">
        <v>387</v>
      </c>
      <c r="P93" s="119" t="s">
        <v>384</v>
      </c>
      <c r="Q93" s="107" t="s">
        <v>366</v>
      </c>
      <c r="R93" s="357" t="s">
        <v>361</v>
      </c>
      <c r="S93" s="107" t="s">
        <v>1460</v>
      </c>
      <c r="T93" s="111" t="s">
        <v>2468</v>
      </c>
      <c r="U93" s="112">
        <v>44207</v>
      </c>
      <c r="V93" s="112">
        <v>44207</v>
      </c>
      <c r="W93" s="112">
        <v>44207</v>
      </c>
      <c r="X93" s="113" t="s">
        <v>645</v>
      </c>
      <c r="Y93" s="116">
        <v>300894</v>
      </c>
      <c r="Z93" s="409"/>
      <c r="AA93" s="116">
        <v>300894</v>
      </c>
      <c r="AB93" s="116">
        <v>0</v>
      </c>
      <c r="AC93" s="346" t="s">
        <v>84</v>
      </c>
      <c r="AD93" s="113" t="s">
        <v>362</v>
      </c>
      <c r="AE93" s="107" t="s">
        <v>363</v>
      </c>
      <c r="AF93" s="148"/>
      <c r="AG93" s="148"/>
      <c r="AH93" s="148"/>
      <c r="AI93" s="118" t="s">
        <v>364</v>
      </c>
      <c r="AJ93" s="118" t="s">
        <v>364</v>
      </c>
      <c r="AK93" s="114">
        <v>300000</v>
      </c>
      <c r="AL93" s="126"/>
      <c r="AM93" s="110"/>
      <c r="AN93" s="110"/>
      <c r="AO93" s="183"/>
      <c r="AP93" s="115"/>
      <c r="AQ93" s="162"/>
      <c r="AR93" s="162"/>
      <c r="AS93" s="162"/>
      <c r="AT93" s="162"/>
      <c r="AU93" s="162"/>
      <c r="AV93" s="162"/>
      <c r="AW93" s="162"/>
      <c r="AX93" s="162"/>
      <c r="AY93" s="162"/>
      <c r="AZ93" s="162"/>
      <c r="BA93" s="368"/>
      <c r="BB93" s="162"/>
    </row>
    <row r="94" spans="1:54" s="161" customFormat="1" ht="74.25" hidden="1" customHeight="1" x14ac:dyDescent="0.25">
      <c r="A94" s="178">
        <v>2021</v>
      </c>
      <c r="B94" s="179">
        <v>71</v>
      </c>
      <c r="C94" s="110">
        <v>185</v>
      </c>
      <c r="D94" s="108" t="s">
        <v>384</v>
      </c>
      <c r="E94" s="138" t="s">
        <v>345</v>
      </c>
      <c r="F94" s="138" t="s">
        <v>346</v>
      </c>
      <c r="G94" s="110"/>
      <c r="H94" s="107" t="s">
        <v>2477</v>
      </c>
      <c r="I94" s="107" t="s">
        <v>1443</v>
      </c>
      <c r="J94" s="107" t="s">
        <v>120</v>
      </c>
      <c r="K94" s="108">
        <v>999</v>
      </c>
      <c r="L94" s="108" t="s">
        <v>119</v>
      </c>
      <c r="M94" s="109">
        <v>1</v>
      </c>
      <c r="N94" s="109" t="s">
        <v>386</v>
      </c>
      <c r="O94" s="109" t="s">
        <v>387</v>
      </c>
      <c r="P94" s="108" t="s">
        <v>384</v>
      </c>
      <c r="Q94" s="108" t="s">
        <v>121</v>
      </c>
      <c r="R94" s="357" t="s">
        <v>2612</v>
      </c>
      <c r="S94" s="110"/>
      <c r="T94" s="111" t="s">
        <v>2478</v>
      </c>
      <c r="U94" s="112">
        <v>44449</v>
      </c>
      <c r="V94" s="112">
        <v>44449</v>
      </c>
      <c r="W94" s="112">
        <v>44449</v>
      </c>
      <c r="X94" s="113" t="s">
        <v>645</v>
      </c>
      <c r="Y94" s="116">
        <v>86451.23</v>
      </c>
      <c r="Z94" s="114"/>
      <c r="AA94" s="116">
        <v>86451.23</v>
      </c>
      <c r="AB94" s="116">
        <v>0</v>
      </c>
      <c r="AC94" s="346" t="s">
        <v>84</v>
      </c>
      <c r="AD94" s="113" t="s">
        <v>1525</v>
      </c>
      <c r="AE94" s="113" t="s">
        <v>369</v>
      </c>
      <c r="AF94" s="110"/>
      <c r="AG94" s="110"/>
      <c r="AH94" s="110"/>
      <c r="AI94" s="118" t="s">
        <v>364</v>
      </c>
      <c r="AJ94" s="118" t="s">
        <v>364</v>
      </c>
      <c r="AK94" s="116">
        <v>86451.23</v>
      </c>
      <c r="AL94" s="115"/>
      <c r="AM94" s="110"/>
      <c r="AN94" s="110"/>
      <c r="AO94" s="183"/>
      <c r="AP94" s="115"/>
      <c r="AQ94" s="162"/>
      <c r="AR94" s="162"/>
      <c r="AS94" s="162"/>
      <c r="AT94" s="162"/>
      <c r="AU94" s="162"/>
      <c r="AV94" s="162"/>
      <c r="AW94" s="162"/>
      <c r="AX94" s="162"/>
      <c r="AY94" s="162"/>
      <c r="AZ94" s="162"/>
      <c r="BA94" s="368"/>
      <c r="BB94" s="162"/>
    </row>
    <row r="95" spans="1:54" s="161" customFormat="1" ht="74.25" hidden="1" customHeight="1" x14ac:dyDescent="0.25">
      <c r="A95" s="178">
        <v>2021</v>
      </c>
      <c r="B95" s="179">
        <v>72</v>
      </c>
      <c r="C95" s="110">
        <v>185</v>
      </c>
      <c r="D95" s="108" t="s">
        <v>384</v>
      </c>
      <c r="E95" s="138" t="s">
        <v>389</v>
      </c>
      <c r="F95" s="138" t="s">
        <v>390</v>
      </c>
      <c r="G95" s="110"/>
      <c r="H95" s="107" t="s">
        <v>2479</v>
      </c>
      <c r="I95" s="107" t="s">
        <v>1445</v>
      </c>
      <c r="J95" s="107" t="s">
        <v>120</v>
      </c>
      <c r="K95" s="108">
        <v>999</v>
      </c>
      <c r="L95" s="108" t="s">
        <v>119</v>
      </c>
      <c r="M95" s="109">
        <v>1</v>
      </c>
      <c r="N95" s="109" t="s">
        <v>386</v>
      </c>
      <c r="O95" s="109" t="s">
        <v>387</v>
      </c>
      <c r="P95" s="108" t="s">
        <v>384</v>
      </c>
      <c r="Q95" s="108" t="s">
        <v>360</v>
      </c>
      <c r="R95" s="357" t="s">
        <v>361</v>
      </c>
      <c r="S95" s="110"/>
      <c r="T95" s="111" t="s">
        <v>2468</v>
      </c>
      <c r="U95" s="112">
        <v>44207</v>
      </c>
      <c r="V95" s="112">
        <v>44207</v>
      </c>
      <c r="W95" s="112">
        <v>44207</v>
      </c>
      <c r="X95" s="113" t="s">
        <v>645</v>
      </c>
      <c r="Y95" s="116">
        <v>89613.26</v>
      </c>
      <c r="Z95" s="115"/>
      <c r="AA95" s="116">
        <v>89613.26</v>
      </c>
      <c r="AB95" s="116">
        <v>0</v>
      </c>
      <c r="AC95" s="346" t="s">
        <v>76</v>
      </c>
      <c r="AD95" s="339" t="s">
        <v>374</v>
      </c>
      <c r="AE95" s="113" t="s">
        <v>369</v>
      </c>
      <c r="AF95" s="110"/>
      <c r="AG95" s="110"/>
      <c r="AH95" s="110"/>
      <c r="AI95" s="118" t="s">
        <v>364</v>
      </c>
      <c r="AJ95" s="118" t="s">
        <v>364</v>
      </c>
      <c r="AK95" s="115">
        <v>89613.26</v>
      </c>
      <c r="AL95" s="127"/>
      <c r="AM95" s="110"/>
      <c r="AN95" s="113"/>
      <c r="AO95" s="183"/>
      <c r="AP95" s="127"/>
      <c r="AQ95" s="162"/>
      <c r="AR95" s="162"/>
      <c r="AS95" s="162"/>
      <c r="AT95" s="162"/>
      <c r="AU95" s="162"/>
      <c r="AV95" s="162"/>
      <c r="AW95" s="162"/>
      <c r="AX95" s="162"/>
      <c r="AY95" s="162"/>
      <c r="AZ95" s="162"/>
      <c r="BA95" s="368"/>
      <c r="BB95" s="162"/>
    </row>
    <row r="96" spans="1:54" s="161" customFormat="1" ht="74.25" customHeight="1" x14ac:dyDescent="0.25">
      <c r="A96" s="178">
        <v>2021</v>
      </c>
      <c r="B96" s="179">
        <v>73</v>
      </c>
      <c r="C96" s="110">
        <v>185</v>
      </c>
      <c r="D96" s="108" t="s">
        <v>384</v>
      </c>
      <c r="E96" s="138"/>
      <c r="F96" s="138"/>
      <c r="G96" s="110"/>
      <c r="H96" s="107" t="s">
        <v>2480</v>
      </c>
      <c r="I96" s="107" t="s">
        <v>1447</v>
      </c>
      <c r="J96" s="107" t="s">
        <v>120</v>
      </c>
      <c r="K96" s="108">
        <v>796</v>
      </c>
      <c r="L96" s="108" t="s">
        <v>231</v>
      </c>
      <c r="M96" s="109">
        <v>64622</v>
      </c>
      <c r="N96" s="109" t="s">
        <v>550</v>
      </c>
      <c r="O96" s="109" t="s">
        <v>387</v>
      </c>
      <c r="P96" s="108" t="s">
        <v>384</v>
      </c>
      <c r="Q96" s="108" t="s">
        <v>360</v>
      </c>
      <c r="R96" s="357" t="s">
        <v>361</v>
      </c>
      <c r="S96" s="110"/>
      <c r="T96" s="111" t="s">
        <v>2468</v>
      </c>
      <c r="U96" s="112">
        <v>44207</v>
      </c>
      <c r="V96" s="112">
        <v>44207</v>
      </c>
      <c r="W96" s="112">
        <v>44207</v>
      </c>
      <c r="X96" s="113" t="s">
        <v>645</v>
      </c>
      <c r="Y96" s="116">
        <v>1009665.6</v>
      </c>
      <c r="Z96" s="115"/>
      <c r="AA96" s="116">
        <v>1009665.6</v>
      </c>
      <c r="AB96" s="116">
        <v>0</v>
      </c>
      <c r="AC96" s="346" t="s">
        <v>84</v>
      </c>
      <c r="AD96" s="113" t="s">
        <v>362</v>
      </c>
      <c r="AE96" s="113" t="s">
        <v>363</v>
      </c>
      <c r="AF96" s="110"/>
      <c r="AG96" s="110"/>
      <c r="AH96" s="110"/>
      <c r="AI96" s="118" t="s">
        <v>364</v>
      </c>
      <c r="AJ96" s="118" t="s">
        <v>364</v>
      </c>
      <c r="AK96" s="115">
        <v>1009665.6</v>
      </c>
      <c r="AL96" s="127"/>
      <c r="AM96" s="110"/>
      <c r="AN96" s="113"/>
      <c r="AO96" s="183"/>
      <c r="AP96" s="127"/>
      <c r="AQ96" s="162"/>
      <c r="AR96" s="162"/>
      <c r="AS96" s="162"/>
      <c r="AT96" s="162"/>
      <c r="AU96" s="162"/>
      <c r="AV96" s="162"/>
      <c r="AW96" s="162"/>
      <c r="AX96" s="162"/>
      <c r="AY96" s="162"/>
      <c r="AZ96" s="162"/>
      <c r="BA96" s="368"/>
      <c r="BB96" s="162"/>
    </row>
    <row r="97" spans="1:54" s="161" customFormat="1" ht="74.25" hidden="1" customHeight="1" x14ac:dyDescent="0.25">
      <c r="A97" s="178">
        <v>2021</v>
      </c>
      <c r="B97" s="179">
        <v>74</v>
      </c>
      <c r="C97" s="110">
        <v>185</v>
      </c>
      <c r="D97" s="108" t="s">
        <v>384</v>
      </c>
      <c r="E97" s="138" t="s">
        <v>232</v>
      </c>
      <c r="F97" s="138" t="s">
        <v>275</v>
      </c>
      <c r="G97" s="110"/>
      <c r="H97" s="107" t="s">
        <v>2481</v>
      </c>
      <c r="I97" s="107" t="s">
        <v>1449</v>
      </c>
      <c r="J97" s="107" t="s">
        <v>120</v>
      </c>
      <c r="K97" s="108">
        <v>796</v>
      </c>
      <c r="L97" s="108" t="s">
        <v>231</v>
      </c>
      <c r="M97" s="120">
        <v>2000</v>
      </c>
      <c r="N97" s="109" t="s">
        <v>386</v>
      </c>
      <c r="O97" s="109" t="s">
        <v>387</v>
      </c>
      <c r="P97" s="108" t="s">
        <v>384</v>
      </c>
      <c r="Q97" s="108" t="s">
        <v>121</v>
      </c>
      <c r="R97" s="357" t="s">
        <v>2612</v>
      </c>
      <c r="S97" s="110"/>
      <c r="T97" s="111" t="s">
        <v>2466</v>
      </c>
      <c r="U97" s="112">
        <v>44238</v>
      </c>
      <c r="V97" s="112">
        <v>44238</v>
      </c>
      <c r="W97" s="112">
        <v>44238</v>
      </c>
      <c r="X97" s="113" t="s">
        <v>645</v>
      </c>
      <c r="Y97" s="116">
        <v>23937.119999999999</v>
      </c>
      <c r="Z97" s="114"/>
      <c r="AA97" s="116">
        <v>23937.119999999999</v>
      </c>
      <c r="AB97" s="116">
        <v>0</v>
      </c>
      <c r="AC97" s="346" t="s">
        <v>84</v>
      </c>
      <c r="AD97" s="113" t="s">
        <v>362</v>
      </c>
      <c r="AE97" s="113" t="s">
        <v>363</v>
      </c>
      <c r="AF97" s="110"/>
      <c r="AG97" s="110"/>
      <c r="AH97" s="110"/>
      <c r="AI97" s="118" t="s">
        <v>364</v>
      </c>
      <c r="AJ97" s="118" t="s">
        <v>364</v>
      </c>
      <c r="AK97" s="116">
        <v>23937.119999999999</v>
      </c>
      <c r="AL97" s="115"/>
      <c r="AM97" s="110"/>
      <c r="AN97" s="110"/>
      <c r="AO97" s="183"/>
      <c r="AP97" s="115"/>
      <c r="AQ97" s="162"/>
      <c r="AR97" s="162"/>
      <c r="AS97" s="162"/>
      <c r="AT97" s="162"/>
      <c r="AU97" s="162"/>
      <c r="AV97" s="162"/>
      <c r="AW97" s="162"/>
      <c r="AX97" s="162"/>
      <c r="AY97" s="162"/>
      <c r="AZ97" s="162"/>
      <c r="BA97" s="368"/>
      <c r="BB97" s="162"/>
    </row>
    <row r="98" spans="1:54" s="161" customFormat="1" ht="74.25" hidden="1" customHeight="1" x14ac:dyDescent="0.25">
      <c r="A98" s="178">
        <v>2021</v>
      </c>
      <c r="B98" s="179">
        <v>75</v>
      </c>
      <c r="C98" s="110">
        <v>185</v>
      </c>
      <c r="D98" s="108" t="s">
        <v>384</v>
      </c>
      <c r="E98" s="138"/>
      <c r="F98" s="138"/>
      <c r="G98" s="110"/>
      <c r="H98" s="129" t="s">
        <v>2482</v>
      </c>
      <c r="I98" s="129" t="s">
        <v>1451</v>
      </c>
      <c r="J98" s="129" t="s">
        <v>120</v>
      </c>
      <c r="K98" s="130">
        <v>796</v>
      </c>
      <c r="L98" s="130" t="s">
        <v>231</v>
      </c>
      <c r="M98" s="131">
        <v>443</v>
      </c>
      <c r="N98" s="132" t="s">
        <v>386</v>
      </c>
      <c r="O98" s="132" t="s">
        <v>387</v>
      </c>
      <c r="P98" s="130" t="s">
        <v>384</v>
      </c>
      <c r="Q98" s="108" t="s">
        <v>360</v>
      </c>
      <c r="R98" s="357" t="s">
        <v>361</v>
      </c>
      <c r="S98" s="124"/>
      <c r="T98" s="133" t="s">
        <v>2468</v>
      </c>
      <c r="U98" s="134">
        <v>44207</v>
      </c>
      <c r="V98" s="134">
        <v>44207</v>
      </c>
      <c r="W98" s="134">
        <v>44207</v>
      </c>
      <c r="X98" s="123" t="s">
        <v>645</v>
      </c>
      <c r="Y98" s="116">
        <v>31041.7</v>
      </c>
      <c r="Z98" s="135"/>
      <c r="AA98" s="116">
        <v>31041.7</v>
      </c>
      <c r="AB98" s="116">
        <v>0</v>
      </c>
      <c r="AC98" s="346" t="s">
        <v>84</v>
      </c>
      <c r="AD98" s="123" t="s">
        <v>362</v>
      </c>
      <c r="AE98" s="123" t="s">
        <v>363</v>
      </c>
      <c r="AF98" s="124"/>
      <c r="AG98" s="124"/>
      <c r="AH98" s="124"/>
      <c r="AI98" s="118" t="s">
        <v>364</v>
      </c>
      <c r="AJ98" s="118" t="s">
        <v>364</v>
      </c>
      <c r="AK98" s="122">
        <v>31041.7</v>
      </c>
      <c r="AL98" s="115"/>
      <c r="AM98" s="125"/>
      <c r="AN98" s="125"/>
      <c r="AO98" s="183"/>
      <c r="AP98" s="125"/>
      <c r="AQ98" s="162"/>
      <c r="AR98" s="162"/>
      <c r="AS98" s="162"/>
      <c r="AT98" s="162"/>
      <c r="AU98" s="162"/>
      <c r="AV98" s="162"/>
      <c r="AW98" s="162"/>
      <c r="AX98" s="162"/>
      <c r="AY98" s="162"/>
      <c r="AZ98" s="162"/>
      <c r="BA98" s="368"/>
      <c r="BB98" s="162"/>
    </row>
    <row r="99" spans="1:54" s="161" customFormat="1" ht="91.5" customHeight="1" x14ac:dyDescent="0.25">
      <c r="A99" s="178">
        <v>2021</v>
      </c>
      <c r="B99" s="179">
        <v>76</v>
      </c>
      <c r="C99" s="110">
        <v>185</v>
      </c>
      <c r="D99" s="108" t="s">
        <v>384</v>
      </c>
      <c r="E99" s="138" t="s">
        <v>345</v>
      </c>
      <c r="F99" s="138" t="s">
        <v>346</v>
      </c>
      <c r="G99" s="110"/>
      <c r="H99" s="129" t="s">
        <v>2483</v>
      </c>
      <c r="I99" s="129" t="s">
        <v>1453</v>
      </c>
      <c r="J99" s="129" t="s">
        <v>120</v>
      </c>
      <c r="K99" s="130">
        <v>999</v>
      </c>
      <c r="L99" s="130" t="s">
        <v>119</v>
      </c>
      <c r="M99" s="132">
        <v>1</v>
      </c>
      <c r="N99" s="132" t="s">
        <v>386</v>
      </c>
      <c r="O99" s="132" t="s">
        <v>387</v>
      </c>
      <c r="P99" s="130" t="s">
        <v>384</v>
      </c>
      <c r="Q99" s="130" t="s">
        <v>360</v>
      </c>
      <c r="R99" s="357" t="s">
        <v>361</v>
      </c>
      <c r="S99" s="124"/>
      <c r="T99" s="133" t="s">
        <v>2468</v>
      </c>
      <c r="U99" s="134">
        <v>44207</v>
      </c>
      <c r="V99" s="134">
        <v>44207</v>
      </c>
      <c r="W99" s="134">
        <v>44207</v>
      </c>
      <c r="X99" s="123" t="s">
        <v>645</v>
      </c>
      <c r="Y99" s="116">
        <v>192933.69</v>
      </c>
      <c r="Z99" s="135"/>
      <c r="AA99" s="116">
        <v>192933.69</v>
      </c>
      <c r="AB99" s="116">
        <v>0</v>
      </c>
      <c r="AC99" s="346" t="s">
        <v>86</v>
      </c>
      <c r="AD99" s="339" t="s">
        <v>551</v>
      </c>
      <c r="AE99" s="123" t="s">
        <v>369</v>
      </c>
      <c r="AF99" s="124"/>
      <c r="AG99" s="124"/>
      <c r="AH99" s="124"/>
      <c r="AI99" s="118" t="s">
        <v>364</v>
      </c>
      <c r="AJ99" s="118" t="s">
        <v>364</v>
      </c>
      <c r="AK99" s="122">
        <v>192933.69</v>
      </c>
      <c r="AL99" s="115"/>
      <c r="AM99" s="110"/>
      <c r="AN99" s="110"/>
      <c r="AO99" s="183"/>
      <c r="AP99" s="115"/>
      <c r="AQ99" s="162"/>
      <c r="AR99" s="162"/>
      <c r="AS99" s="162"/>
      <c r="AT99" s="162"/>
      <c r="AU99" s="162"/>
      <c r="AV99" s="162"/>
      <c r="AW99" s="162"/>
      <c r="AX99" s="162"/>
      <c r="AY99" s="162"/>
      <c r="AZ99" s="162"/>
      <c r="BA99" s="368"/>
      <c r="BB99" s="162"/>
    </row>
    <row r="100" spans="1:54" s="161" customFormat="1" ht="74.25" customHeight="1" x14ac:dyDescent="0.25">
      <c r="A100" s="178">
        <v>2021</v>
      </c>
      <c r="B100" s="179">
        <v>77</v>
      </c>
      <c r="C100" s="110">
        <v>185</v>
      </c>
      <c r="D100" s="108" t="s">
        <v>384</v>
      </c>
      <c r="E100" s="138"/>
      <c r="F100" s="138"/>
      <c r="G100" s="110"/>
      <c r="H100" s="129" t="s">
        <v>2484</v>
      </c>
      <c r="I100" s="129" t="s">
        <v>1455</v>
      </c>
      <c r="J100" s="129" t="s">
        <v>120</v>
      </c>
      <c r="K100" s="130">
        <v>999</v>
      </c>
      <c r="L100" s="130" t="s">
        <v>119</v>
      </c>
      <c r="M100" s="132">
        <v>1</v>
      </c>
      <c r="N100" s="132" t="s">
        <v>386</v>
      </c>
      <c r="O100" s="132" t="s">
        <v>387</v>
      </c>
      <c r="P100" s="130" t="s">
        <v>384</v>
      </c>
      <c r="Q100" s="130" t="s">
        <v>360</v>
      </c>
      <c r="R100" s="357" t="s">
        <v>361</v>
      </c>
      <c r="S100" s="124"/>
      <c r="T100" s="133" t="s">
        <v>2468</v>
      </c>
      <c r="U100" s="134">
        <v>44207</v>
      </c>
      <c r="V100" s="134">
        <v>44207</v>
      </c>
      <c r="W100" s="134">
        <v>44207</v>
      </c>
      <c r="X100" s="123" t="s">
        <v>645</v>
      </c>
      <c r="Y100" s="116">
        <v>124917.54</v>
      </c>
      <c r="Z100" s="135"/>
      <c r="AA100" s="116">
        <v>124917.54</v>
      </c>
      <c r="AB100" s="116">
        <v>0</v>
      </c>
      <c r="AC100" s="346" t="s">
        <v>77</v>
      </c>
      <c r="AD100" s="339" t="s">
        <v>1526</v>
      </c>
      <c r="AE100" s="123" t="s">
        <v>369</v>
      </c>
      <c r="AF100" s="124"/>
      <c r="AG100" s="124"/>
      <c r="AH100" s="124"/>
      <c r="AI100" s="118" t="s">
        <v>364</v>
      </c>
      <c r="AJ100" s="118" t="s">
        <v>364</v>
      </c>
      <c r="AK100" s="122">
        <v>124917.54</v>
      </c>
      <c r="AL100" s="115"/>
      <c r="AM100" s="110"/>
      <c r="AN100" s="110"/>
      <c r="AO100" s="183"/>
      <c r="AP100" s="115"/>
      <c r="AQ100" s="162"/>
      <c r="AR100" s="162"/>
      <c r="AS100" s="162"/>
      <c r="AT100" s="162"/>
      <c r="AU100" s="162"/>
      <c r="AV100" s="162"/>
      <c r="AW100" s="162"/>
      <c r="AX100" s="162"/>
      <c r="AY100" s="162"/>
      <c r="AZ100" s="162"/>
      <c r="BA100" s="368"/>
      <c r="BB100" s="162"/>
    </row>
    <row r="101" spans="1:54" s="161" customFormat="1" ht="74.25" hidden="1" customHeight="1" x14ac:dyDescent="0.25">
      <c r="A101" s="178">
        <v>2021</v>
      </c>
      <c r="B101" s="179">
        <v>78</v>
      </c>
      <c r="C101" s="110">
        <v>185</v>
      </c>
      <c r="D101" s="108" t="s">
        <v>384</v>
      </c>
      <c r="E101" s="138" t="s">
        <v>320</v>
      </c>
      <c r="F101" s="138" t="s">
        <v>321</v>
      </c>
      <c r="G101" s="110"/>
      <c r="H101" s="107" t="s">
        <v>2485</v>
      </c>
      <c r="I101" s="107" t="s">
        <v>1457</v>
      </c>
      <c r="J101" s="107" t="s">
        <v>120</v>
      </c>
      <c r="K101" s="108">
        <v>999</v>
      </c>
      <c r="L101" s="108" t="s">
        <v>119</v>
      </c>
      <c r="M101" s="109">
        <v>1</v>
      </c>
      <c r="N101" s="109" t="s">
        <v>386</v>
      </c>
      <c r="O101" s="109" t="s">
        <v>387</v>
      </c>
      <c r="P101" s="108" t="s">
        <v>384</v>
      </c>
      <c r="Q101" s="108" t="s">
        <v>121</v>
      </c>
      <c r="R101" s="357" t="s">
        <v>2612</v>
      </c>
      <c r="S101" s="110"/>
      <c r="T101" s="111" t="s">
        <v>2468</v>
      </c>
      <c r="U101" s="112">
        <v>44207</v>
      </c>
      <c r="V101" s="112">
        <v>44207</v>
      </c>
      <c r="W101" s="112">
        <v>44207</v>
      </c>
      <c r="X101" s="113" t="s">
        <v>645</v>
      </c>
      <c r="Y101" s="116">
        <v>51706.67</v>
      </c>
      <c r="Z101" s="114"/>
      <c r="AA101" s="116">
        <v>51706.67</v>
      </c>
      <c r="AB101" s="116">
        <v>0</v>
      </c>
      <c r="AC101" s="346" t="s">
        <v>86</v>
      </c>
      <c r="AD101" s="339" t="s">
        <v>1527</v>
      </c>
      <c r="AE101" s="113" t="s">
        <v>369</v>
      </c>
      <c r="AF101" s="110"/>
      <c r="AG101" s="110"/>
      <c r="AH101" s="110"/>
      <c r="AI101" s="118" t="s">
        <v>364</v>
      </c>
      <c r="AJ101" s="118" t="s">
        <v>364</v>
      </c>
      <c r="AK101" s="116">
        <v>51706.67</v>
      </c>
      <c r="AL101" s="115"/>
      <c r="AM101" s="110"/>
      <c r="AN101" s="113"/>
      <c r="AO101" s="183"/>
      <c r="AP101" s="115"/>
      <c r="AQ101" s="162"/>
      <c r="AR101" s="162"/>
      <c r="AS101" s="162"/>
      <c r="AT101" s="162"/>
      <c r="AU101" s="162"/>
      <c r="AV101" s="162"/>
      <c r="AW101" s="162"/>
      <c r="AX101" s="162"/>
      <c r="AY101" s="162"/>
      <c r="AZ101" s="162"/>
      <c r="BA101" s="368"/>
      <c r="BB101" s="162"/>
    </row>
    <row r="102" spans="1:54" s="161" customFormat="1" ht="74.25" hidden="1" customHeight="1" x14ac:dyDescent="0.25">
      <c r="A102" s="178">
        <v>2021</v>
      </c>
      <c r="B102" s="179">
        <v>79</v>
      </c>
      <c r="C102" s="110">
        <v>185</v>
      </c>
      <c r="D102" s="108" t="s">
        <v>384</v>
      </c>
      <c r="E102" s="138"/>
      <c r="F102" s="138"/>
      <c r="G102" s="110"/>
      <c r="H102" s="107" t="s">
        <v>2486</v>
      </c>
      <c r="I102" s="129" t="s">
        <v>2611</v>
      </c>
      <c r="J102" s="129" t="s">
        <v>120</v>
      </c>
      <c r="K102" s="136"/>
      <c r="L102" s="136" t="s">
        <v>119</v>
      </c>
      <c r="M102" s="132">
        <v>1</v>
      </c>
      <c r="N102" s="131" t="s">
        <v>1503</v>
      </c>
      <c r="O102" s="131" t="s">
        <v>387</v>
      </c>
      <c r="P102" s="136" t="s">
        <v>384</v>
      </c>
      <c r="Q102" s="130" t="s">
        <v>121</v>
      </c>
      <c r="R102" s="357" t="s">
        <v>2612</v>
      </c>
      <c r="S102" s="107"/>
      <c r="T102" s="133" t="s">
        <v>2468</v>
      </c>
      <c r="U102" s="134">
        <v>44207</v>
      </c>
      <c r="V102" s="134">
        <v>44207</v>
      </c>
      <c r="W102" s="134">
        <v>44207</v>
      </c>
      <c r="X102" s="123" t="s">
        <v>645</v>
      </c>
      <c r="Y102" s="116">
        <v>24000</v>
      </c>
      <c r="Z102" s="410"/>
      <c r="AA102" s="116">
        <v>24000</v>
      </c>
      <c r="AB102" s="116">
        <v>0</v>
      </c>
      <c r="AC102" s="346" t="s">
        <v>86</v>
      </c>
      <c r="AD102" s="339" t="s">
        <v>371</v>
      </c>
      <c r="AE102" s="143" t="s">
        <v>369</v>
      </c>
      <c r="AF102" s="129"/>
      <c r="AG102" s="124"/>
      <c r="AH102" s="148"/>
      <c r="AI102" s="118" t="s">
        <v>364</v>
      </c>
      <c r="AJ102" s="118" t="s">
        <v>364</v>
      </c>
      <c r="AK102" s="114">
        <v>24000</v>
      </c>
      <c r="AL102" s="126"/>
      <c r="AM102" s="110"/>
      <c r="AN102" s="113"/>
      <c r="AO102" s="183"/>
      <c r="AP102" s="115"/>
      <c r="AQ102" s="162"/>
      <c r="AR102" s="162"/>
      <c r="AS102" s="162"/>
      <c r="AT102" s="162"/>
      <c r="AU102" s="162"/>
      <c r="AV102" s="162"/>
      <c r="AW102" s="162"/>
      <c r="AX102" s="162"/>
      <c r="AY102" s="162"/>
      <c r="AZ102" s="162"/>
      <c r="BA102" s="368"/>
      <c r="BB102" s="162"/>
    </row>
    <row r="103" spans="1:54" s="161" customFormat="1" ht="74.25" hidden="1" customHeight="1" x14ac:dyDescent="0.25">
      <c r="A103" s="178">
        <v>2021</v>
      </c>
      <c r="B103" s="179">
        <v>80</v>
      </c>
      <c r="C103" s="110">
        <v>185</v>
      </c>
      <c r="D103" s="108" t="s">
        <v>384</v>
      </c>
      <c r="E103" s="138" t="s">
        <v>337</v>
      </c>
      <c r="F103" s="138" t="s">
        <v>338</v>
      </c>
      <c r="G103" s="110"/>
      <c r="H103" s="107" t="s">
        <v>2487</v>
      </c>
      <c r="I103" s="107" t="s">
        <v>1462</v>
      </c>
      <c r="J103" s="107" t="s">
        <v>120</v>
      </c>
      <c r="K103" s="108">
        <v>999</v>
      </c>
      <c r="L103" s="108" t="s">
        <v>119</v>
      </c>
      <c r="M103" s="109">
        <v>1</v>
      </c>
      <c r="N103" s="109" t="s">
        <v>386</v>
      </c>
      <c r="O103" s="109" t="s">
        <v>387</v>
      </c>
      <c r="P103" s="108" t="s">
        <v>384</v>
      </c>
      <c r="Q103" s="108" t="s">
        <v>121</v>
      </c>
      <c r="R103" s="357" t="s">
        <v>2612</v>
      </c>
      <c r="S103" s="110"/>
      <c r="T103" s="111" t="s">
        <v>2466</v>
      </c>
      <c r="U103" s="112">
        <v>44238</v>
      </c>
      <c r="V103" s="112">
        <v>44238</v>
      </c>
      <c r="W103" s="112">
        <v>44238</v>
      </c>
      <c r="X103" s="113" t="s">
        <v>645</v>
      </c>
      <c r="Y103" s="116">
        <v>35859.120000000003</v>
      </c>
      <c r="Z103" s="114"/>
      <c r="AA103" s="116">
        <v>35859.120000000003</v>
      </c>
      <c r="AB103" s="116">
        <v>0</v>
      </c>
      <c r="AC103" s="346" t="s">
        <v>86</v>
      </c>
      <c r="AD103" s="339" t="s">
        <v>1528</v>
      </c>
      <c r="AE103" s="113" t="s">
        <v>369</v>
      </c>
      <c r="AF103" s="110"/>
      <c r="AG103" s="110"/>
      <c r="AH103" s="110"/>
      <c r="AI103" s="118" t="s">
        <v>364</v>
      </c>
      <c r="AJ103" s="118" t="s">
        <v>364</v>
      </c>
      <c r="AK103" s="116">
        <v>35859.120000000003</v>
      </c>
      <c r="AL103" s="115"/>
      <c r="AM103" s="110"/>
      <c r="AN103" s="110"/>
      <c r="AO103" s="183"/>
      <c r="AP103" s="115"/>
      <c r="AQ103" s="162"/>
      <c r="AR103" s="162"/>
      <c r="AS103" s="162"/>
      <c r="AT103" s="162"/>
      <c r="AU103" s="162"/>
      <c r="AV103" s="162"/>
      <c r="AW103" s="162"/>
      <c r="AX103" s="162"/>
      <c r="AY103" s="162"/>
      <c r="AZ103" s="162"/>
      <c r="BA103" s="368"/>
      <c r="BB103" s="162"/>
    </row>
    <row r="104" spans="1:54" s="161" customFormat="1" ht="74.25" hidden="1" customHeight="1" x14ac:dyDescent="0.25">
      <c r="A104" s="178">
        <v>2021</v>
      </c>
      <c r="B104" s="179">
        <v>81</v>
      </c>
      <c r="C104" s="110">
        <v>185</v>
      </c>
      <c r="D104" s="108" t="s">
        <v>384</v>
      </c>
      <c r="E104" s="138"/>
      <c r="F104" s="138"/>
      <c r="G104" s="110"/>
      <c r="H104" s="107" t="s">
        <v>2488</v>
      </c>
      <c r="I104" s="129" t="s">
        <v>1464</v>
      </c>
      <c r="J104" s="129" t="s">
        <v>120</v>
      </c>
      <c r="K104" s="130">
        <v>999</v>
      </c>
      <c r="L104" s="130" t="s">
        <v>119</v>
      </c>
      <c r="M104" s="132">
        <v>1</v>
      </c>
      <c r="N104" s="132" t="s">
        <v>386</v>
      </c>
      <c r="O104" s="132" t="s">
        <v>387</v>
      </c>
      <c r="P104" s="130" t="s">
        <v>384</v>
      </c>
      <c r="Q104" s="130" t="s">
        <v>121</v>
      </c>
      <c r="R104" s="357" t="s">
        <v>2612</v>
      </c>
      <c r="S104" s="124"/>
      <c r="T104" s="111" t="s">
        <v>2468</v>
      </c>
      <c r="U104" s="112">
        <v>44207</v>
      </c>
      <c r="V104" s="112">
        <v>44207</v>
      </c>
      <c r="W104" s="112">
        <v>44207</v>
      </c>
      <c r="X104" s="113" t="s">
        <v>645</v>
      </c>
      <c r="Y104" s="116">
        <v>30192.799999999999</v>
      </c>
      <c r="Z104" s="135"/>
      <c r="AA104" s="116">
        <v>30192.799999999999</v>
      </c>
      <c r="AB104" s="116">
        <v>0</v>
      </c>
      <c r="AC104" s="346" t="s">
        <v>78</v>
      </c>
      <c r="AD104" s="123" t="s">
        <v>378</v>
      </c>
      <c r="AE104" s="123" t="s">
        <v>369</v>
      </c>
      <c r="AF104" s="124"/>
      <c r="AG104" s="124"/>
      <c r="AH104" s="124"/>
      <c r="AI104" s="118" t="s">
        <v>364</v>
      </c>
      <c r="AJ104" s="118" t="s">
        <v>364</v>
      </c>
      <c r="AK104" s="115">
        <v>30192.799999999999</v>
      </c>
      <c r="AL104" s="115"/>
      <c r="AM104" s="110"/>
      <c r="AN104" s="110"/>
      <c r="AO104" s="183"/>
      <c r="AP104" s="115"/>
      <c r="AQ104" s="162"/>
      <c r="AR104" s="162"/>
      <c r="AS104" s="162"/>
      <c r="AT104" s="162"/>
      <c r="AU104" s="162"/>
      <c r="AV104" s="162"/>
      <c r="AW104" s="162"/>
      <c r="AX104" s="162"/>
      <c r="AY104" s="162"/>
      <c r="AZ104" s="162"/>
      <c r="BA104" s="368"/>
      <c r="BB104" s="162"/>
    </row>
    <row r="105" spans="1:54" s="161" customFormat="1" ht="74.25" hidden="1" customHeight="1" x14ac:dyDescent="0.25">
      <c r="A105" s="178">
        <v>2021</v>
      </c>
      <c r="B105" s="179">
        <v>82</v>
      </c>
      <c r="C105" s="110">
        <v>185</v>
      </c>
      <c r="D105" s="108" t="s">
        <v>384</v>
      </c>
      <c r="E105" s="138" t="s">
        <v>347</v>
      </c>
      <c r="F105" s="138" t="s">
        <v>348</v>
      </c>
      <c r="G105" s="110"/>
      <c r="H105" s="107" t="s">
        <v>2489</v>
      </c>
      <c r="I105" s="107" t="s">
        <v>1466</v>
      </c>
      <c r="J105" s="107" t="s">
        <v>120</v>
      </c>
      <c r="K105" s="108">
        <v>792</v>
      </c>
      <c r="L105" s="108" t="s">
        <v>1467</v>
      </c>
      <c r="M105" s="109">
        <v>5</v>
      </c>
      <c r="N105" s="109" t="s">
        <v>386</v>
      </c>
      <c r="O105" s="109" t="s">
        <v>387</v>
      </c>
      <c r="P105" s="108" t="s">
        <v>384</v>
      </c>
      <c r="Q105" s="108" t="s">
        <v>360</v>
      </c>
      <c r="R105" s="357" t="s">
        <v>361</v>
      </c>
      <c r="S105" s="110"/>
      <c r="T105" s="111" t="s">
        <v>2490</v>
      </c>
      <c r="U105" s="112">
        <v>44266</v>
      </c>
      <c r="V105" s="112">
        <v>44266</v>
      </c>
      <c r="W105" s="112">
        <v>44266</v>
      </c>
      <c r="X105" s="113" t="s">
        <v>2491</v>
      </c>
      <c r="Y105" s="116">
        <v>11853.08</v>
      </c>
      <c r="Z105" s="115"/>
      <c r="AA105" s="116">
        <v>11853.08</v>
      </c>
      <c r="AB105" s="116">
        <v>0</v>
      </c>
      <c r="AC105" s="346" t="s">
        <v>82</v>
      </c>
      <c r="AD105" s="113" t="s">
        <v>382</v>
      </c>
      <c r="AE105" s="113" t="s">
        <v>369</v>
      </c>
      <c r="AF105" s="110"/>
      <c r="AG105" s="110"/>
      <c r="AH105" s="110"/>
      <c r="AI105" s="118" t="s">
        <v>364</v>
      </c>
      <c r="AJ105" s="118" t="s">
        <v>364</v>
      </c>
      <c r="AK105" s="115">
        <v>11853.08</v>
      </c>
      <c r="AL105" s="115"/>
      <c r="AM105" s="110"/>
      <c r="AN105" s="110"/>
      <c r="AO105" s="183"/>
      <c r="AP105" s="115"/>
      <c r="AQ105" s="162"/>
      <c r="AR105" s="162"/>
      <c r="AS105" s="162"/>
      <c r="AT105" s="162"/>
      <c r="AU105" s="162"/>
      <c r="AV105" s="162"/>
      <c r="AW105" s="162"/>
      <c r="AX105" s="162"/>
      <c r="AY105" s="162"/>
      <c r="AZ105" s="162"/>
      <c r="BA105" s="368"/>
      <c r="BB105" s="162"/>
    </row>
    <row r="106" spans="1:54" s="161" customFormat="1" ht="74.25" customHeight="1" x14ac:dyDescent="0.25">
      <c r="A106" s="178">
        <v>2021</v>
      </c>
      <c r="B106" s="179">
        <v>83</v>
      </c>
      <c r="C106" s="110">
        <v>185</v>
      </c>
      <c r="D106" s="108" t="s">
        <v>384</v>
      </c>
      <c r="E106" s="138"/>
      <c r="F106" s="138"/>
      <c r="G106" s="110"/>
      <c r="H106" s="107" t="s">
        <v>2492</v>
      </c>
      <c r="I106" s="129" t="s">
        <v>1469</v>
      </c>
      <c r="J106" s="129" t="s">
        <v>120</v>
      </c>
      <c r="K106" s="130">
        <v>796</v>
      </c>
      <c r="L106" s="130" t="s">
        <v>231</v>
      </c>
      <c r="M106" s="131">
        <v>16600</v>
      </c>
      <c r="N106" s="132" t="s">
        <v>386</v>
      </c>
      <c r="O106" s="132" t="s">
        <v>387</v>
      </c>
      <c r="P106" s="130" t="s">
        <v>384</v>
      </c>
      <c r="Q106" s="108" t="s">
        <v>360</v>
      </c>
      <c r="R106" s="357" t="s">
        <v>361</v>
      </c>
      <c r="S106" s="124"/>
      <c r="T106" s="355" t="s">
        <v>2468</v>
      </c>
      <c r="U106" s="411">
        <v>44235</v>
      </c>
      <c r="V106" s="411">
        <v>44245</v>
      </c>
      <c r="W106" s="358" t="s">
        <v>2639</v>
      </c>
      <c r="X106" s="358" t="s">
        <v>645</v>
      </c>
      <c r="Y106" s="116">
        <v>904013.76</v>
      </c>
      <c r="Z106" s="122"/>
      <c r="AA106" s="116">
        <v>904013.76</v>
      </c>
      <c r="AB106" s="116">
        <v>0</v>
      </c>
      <c r="AC106" s="346" t="s">
        <v>84</v>
      </c>
      <c r="AD106" s="123" t="s">
        <v>362</v>
      </c>
      <c r="AE106" s="123" t="s">
        <v>363</v>
      </c>
      <c r="AF106" s="124"/>
      <c r="AG106" s="124"/>
      <c r="AH106" s="124"/>
      <c r="AI106" s="118" t="s">
        <v>364</v>
      </c>
      <c r="AJ106" s="118" t="s">
        <v>364</v>
      </c>
      <c r="AK106" s="115">
        <v>904013.76</v>
      </c>
      <c r="AL106" s="127"/>
      <c r="AM106" s="110"/>
      <c r="AN106" s="110"/>
      <c r="AO106" s="183"/>
      <c r="AP106" s="127"/>
      <c r="AQ106" s="162"/>
      <c r="AR106" s="162"/>
      <c r="AS106" s="162"/>
      <c r="AT106" s="162"/>
      <c r="AU106" s="162"/>
      <c r="AV106" s="162"/>
      <c r="AW106" s="162"/>
      <c r="AX106" s="162"/>
      <c r="AY106" s="162"/>
      <c r="AZ106" s="162"/>
      <c r="BA106" s="368"/>
      <c r="BB106" s="162"/>
    </row>
    <row r="107" spans="1:54" s="161" customFormat="1" ht="74.25" hidden="1" customHeight="1" x14ac:dyDescent="0.25">
      <c r="A107" s="178">
        <v>2021</v>
      </c>
      <c r="B107" s="179">
        <v>84</v>
      </c>
      <c r="C107" s="110">
        <v>185</v>
      </c>
      <c r="D107" s="108" t="s">
        <v>384</v>
      </c>
      <c r="E107" s="138" t="s">
        <v>659</v>
      </c>
      <c r="F107" s="138" t="s">
        <v>658</v>
      </c>
      <c r="G107" s="110"/>
      <c r="H107" s="107" t="s">
        <v>2493</v>
      </c>
      <c r="I107" s="107" t="s">
        <v>1471</v>
      </c>
      <c r="J107" s="107" t="s">
        <v>120</v>
      </c>
      <c r="K107" s="108">
        <v>166</v>
      </c>
      <c r="L107" s="108" t="s">
        <v>1472</v>
      </c>
      <c r="M107" s="109">
        <v>312</v>
      </c>
      <c r="N107" s="109" t="s">
        <v>386</v>
      </c>
      <c r="O107" s="109" t="s">
        <v>387</v>
      </c>
      <c r="P107" s="108" t="s">
        <v>384</v>
      </c>
      <c r="Q107" s="119" t="s">
        <v>121</v>
      </c>
      <c r="R107" s="357" t="s">
        <v>2612</v>
      </c>
      <c r="S107" s="110"/>
      <c r="T107" s="111" t="s">
        <v>2468</v>
      </c>
      <c r="U107" s="112">
        <v>44207</v>
      </c>
      <c r="V107" s="112">
        <v>44207</v>
      </c>
      <c r="W107" s="112">
        <v>44207</v>
      </c>
      <c r="X107" s="113" t="s">
        <v>645</v>
      </c>
      <c r="Y107" s="116">
        <v>58392</v>
      </c>
      <c r="Z107" s="114"/>
      <c r="AA107" s="116">
        <v>58392</v>
      </c>
      <c r="AB107" s="116">
        <v>0</v>
      </c>
      <c r="AC107" s="346" t="s">
        <v>84</v>
      </c>
      <c r="AD107" s="113" t="s">
        <v>362</v>
      </c>
      <c r="AE107" s="113" t="s">
        <v>363</v>
      </c>
      <c r="AF107" s="110"/>
      <c r="AG107" s="110"/>
      <c r="AH107" s="110"/>
      <c r="AI107" s="118" t="s">
        <v>364</v>
      </c>
      <c r="AJ107" s="118" t="s">
        <v>364</v>
      </c>
      <c r="AK107" s="115">
        <v>58392</v>
      </c>
      <c r="AL107" s="115"/>
      <c r="AM107" s="110"/>
      <c r="AN107" s="110"/>
      <c r="AO107" s="183"/>
      <c r="AP107" s="115"/>
      <c r="AQ107" s="162"/>
      <c r="AR107" s="162"/>
      <c r="AS107" s="162"/>
      <c r="AT107" s="162"/>
      <c r="AU107" s="162"/>
      <c r="AV107" s="162"/>
      <c r="AW107" s="162"/>
      <c r="AX107" s="162"/>
      <c r="AY107" s="162"/>
      <c r="AZ107" s="162"/>
      <c r="BA107" s="368"/>
      <c r="BB107" s="162"/>
    </row>
    <row r="108" spans="1:54" s="161" customFormat="1" ht="74.25" hidden="1" customHeight="1" x14ac:dyDescent="0.25">
      <c r="A108" s="178">
        <v>2021</v>
      </c>
      <c r="B108" s="179">
        <v>85</v>
      </c>
      <c r="C108" s="110">
        <v>185</v>
      </c>
      <c r="D108" s="108" t="s">
        <v>384</v>
      </c>
      <c r="E108" s="138" t="s">
        <v>1473</v>
      </c>
      <c r="F108" s="138" t="s">
        <v>1474</v>
      </c>
      <c r="G108" s="110"/>
      <c r="H108" s="107" t="s">
        <v>2494</v>
      </c>
      <c r="I108" s="107" t="s">
        <v>1476</v>
      </c>
      <c r="J108" s="107" t="s">
        <v>120</v>
      </c>
      <c r="K108" s="108">
        <v>999</v>
      </c>
      <c r="L108" s="108" t="s">
        <v>119</v>
      </c>
      <c r="M108" s="109">
        <v>1</v>
      </c>
      <c r="N108" s="109" t="s">
        <v>386</v>
      </c>
      <c r="O108" s="109" t="s">
        <v>387</v>
      </c>
      <c r="P108" s="108" t="s">
        <v>384</v>
      </c>
      <c r="Q108" s="108" t="s">
        <v>366</v>
      </c>
      <c r="R108" s="357" t="s">
        <v>361</v>
      </c>
      <c r="S108" s="110" t="s">
        <v>1477</v>
      </c>
      <c r="T108" s="137" t="s">
        <v>2490</v>
      </c>
      <c r="U108" s="138" t="s">
        <v>2495</v>
      </c>
      <c r="V108" s="138" t="s">
        <v>2495</v>
      </c>
      <c r="W108" s="138" t="s">
        <v>2495</v>
      </c>
      <c r="X108" s="113" t="s">
        <v>645</v>
      </c>
      <c r="Y108" s="116">
        <v>13191.1</v>
      </c>
      <c r="Z108" s="115"/>
      <c r="AA108" s="116">
        <v>13191.1</v>
      </c>
      <c r="AB108" s="116">
        <v>0</v>
      </c>
      <c r="AC108" s="346" t="s">
        <v>86</v>
      </c>
      <c r="AD108" s="354" t="s">
        <v>1525</v>
      </c>
      <c r="AE108" s="113" t="s">
        <v>369</v>
      </c>
      <c r="AF108" s="110"/>
      <c r="AG108" s="110"/>
      <c r="AH108" s="110"/>
      <c r="AI108" s="118" t="s">
        <v>364</v>
      </c>
      <c r="AJ108" s="118" t="s">
        <v>364</v>
      </c>
      <c r="AK108" s="116">
        <v>13191.1</v>
      </c>
      <c r="AL108" s="115"/>
      <c r="AM108" s="110"/>
      <c r="AN108" s="110"/>
      <c r="AO108" s="183"/>
      <c r="AP108" s="115"/>
      <c r="AQ108" s="162"/>
      <c r="AR108" s="162"/>
      <c r="AS108" s="162"/>
      <c r="AT108" s="162"/>
      <c r="AU108" s="162"/>
      <c r="AV108" s="162"/>
      <c r="AW108" s="162"/>
      <c r="AX108" s="162"/>
      <c r="AY108" s="162"/>
      <c r="AZ108" s="162"/>
      <c r="BA108" s="368"/>
      <c r="BB108" s="162"/>
    </row>
    <row r="109" spans="1:54" s="161" customFormat="1" ht="74.25" hidden="1" customHeight="1" x14ac:dyDescent="0.25">
      <c r="A109" s="178">
        <v>2021</v>
      </c>
      <c r="B109" s="179">
        <v>86</v>
      </c>
      <c r="C109" s="110">
        <v>185</v>
      </c>
      <c r="D109" s="108" t="s">
        <v>384</v>
      </c>
      <c r="E109" s="138" t="s">
        <v>1478</v>
      </c>
      <c r="F109" s="138" t="s">
        <v>248</v>
      </c>
      <c r="G109" s="110"/>
      <c r="H109" s="107" t="s">
        <v>2496</v>
      </c>
      <c r="I109" s="107" t="s">
        <v>1480</v>
      </c>
      <c r="J109" s="107" t="s">
        <v>120</v>
      </c>
      <c r="K109" s="108">
        <v>999</v>
      </c>
      <c r="L109" s="108" t="s">
        <v>119</v>
      </c>
      <c r="M109" s="109">
        <v>1</v>
      </c>
      <c r="N109" s="109" t="s">
        <v>386</v>
      </c>
      <c r="O109" s="109" t="s">
        <v>387</v>
      </c>
      <c r="P109" s="108" t="s">
        <v>384</v>
      </c>
      <c r="Q109" s="108" t="s">
        <v>121</v>
      </c>
      <c r="R109" s="357" t="s">
        <v>2612</v>
      </c>
      <c r="S109" s="110"/>
      <c r="T109" s="137" t="s">
        <v>2468</v>
      </c>
      <c r="U109" s="139">
        <v>44216</v>
      </c>
      <c r="V109" s="139">
        <v>44216</v>
      </c>
      <c r="W109" s="139">
        <v>44221</v>
      </c>
      <c r="X109" s="113" t="s">
        <v>645</v>
      </c>
      <c r="Y109" s="116">
        <v>31985.1</v>
      </c>
      <c r="Z109" s="114"/>
      <c r="AA109" s="116">
        <v>31985.1</v>
      </c>
      <c r="AB109" s="116">
        <v>0</v>
      </c>
      <c r="AC109" s="346" t="s">
        <v>86</v>
      </c>
      <c r="AD109" s="339" t="s">
        <v>1528</v>
      </c>
      <c r="AE109" s="113" t="s">
        <v>369</v>
      </c>
      <c r="AF109" s="110"/>
      <c r="AG109" s="110"/>
      <c r="AH109" s="110"/>
      <c r="AI109" s="118" t="s">
        <v>364</v>
      </c>
      <c r="AJ109" s="118" t="s">
        <v>364</v>
      </c>
      <c r="AK109" s="116">
        <v>31985.1</v>
      </c>
      <c r="AL109" s="115"/>
      <c r="AM109" s="110"/>
      <c r="AN109" s="110"/>
      <c r="AO109" s="183"/>
      <c r="AP109" s="115"/>
      <c r="AQ109" s="162"/>
      <c r="AR109" s="162"/>
      <c r="AS109" s="162"/>
      <c r="AT109" s="162"/>
      <c r="AU109" s="162"/>
      <c r="AV109" s="162"/>
      <c r="AW109" s="162"/>
      <c r="AX109" s="162"/>
      <c r="AY109" s="162"/>
      <c r="AZ109" s="162"/>
      <c r="BA109" s="368"/>
      <c r="BB109" s="162"/>
    </row>
    <row r="110" spans="1:54" s="161" customFormat="1" ht="74.25" customHeight="1" x14ac:dyDescent="0.25">
      <c r="A110" s="178">
        <v>2021</v>
      </c>
      <c r="B110" s="179">
        <v>87</v>
      </c>
      <c r="C110" s="110">
        <v>185</v>
      </c>
      <c r="D110" s="108" t="s">
        <v>384</v>
      </c>
      <c r="E110" s="138"/>
      <c r="F110" s="138"/>
      <c r="G110" s="110"/>
      <c r="H110" s="107" t="s">
        <v>2497</v>
      </c>
      <c r="I110" s="129" t="s">
        <v>2498</v>
      </c>
      <c r="J110" s="129" t="s">
        <v>120</v>
      </c>
      <c r="K110" s="130">
        <v>792</v>
      </c>
      <c r="L110" s="130" t="s">
        <v>1467</v>
      </c>
      <c r="M110" s="132">
        <v>68</v>
      </c>
      <c r="N110" s="132" t="s">
        <v>386</v>
      </c>
      <c r="O110" s="132" t="s">
        <v>387</v>
      </c>
      <c r="P110" s="108" t="s">
        <v>384</v>
      </c>
      <c r="Q110" s="130" t="s">
        <v>360</v>
      </c>
      <c r="R110" s="357" t="s">
        <v>361</v>
      </c>
      <c r="S110" s="124"/>
      <c r="T110" s="355" t="s">
        <v>2466</v>
      </c>
      <c r="U110" s="411">
        <v>44262</v>
      </c>
      <c r="V110" s="411">
        <v>44272</v>
      </c>
      <c r="W110" s="358" t="s">
        <v>2628</v>
      </c>
      <c r="X110" s="358" t="s">
        <v>645</v>
      </c>
      <c r="Y110" s="116">
        <v>163726.32999999999</v>
      </c>
      <c r="Z110" s="135"/>
      <c r="AA110" s="116">
        <v>163726.32999999999</v>
      </c>
      <c r="AB110" s="116">
        <v>0</v>
      </c>
      <c r="AC110" s="346" t="s">
        <v>82</v>
      </c>
      <c r="AD110" s="123" t="s">
        <v>381</v>
      </c>
      <c r="AE110" s="123" t="s">
        <v>369</v>
      </c>
      <c r="AF110" s="124"/>
      <c r="AG110" s="110"/>
      <c r="AH110" s="110"/>
      <c r="AI110" s="118" t="s">
        <v>364</v>
      </c>
      <c r="AJ110" s="118" t="s">
        <v>364</v>
      </c>
      <c r="AK110" s="115">
        <v>163726.32999999999</v>
      </c>
      <c r="AL110" s="127"/>
      <c r="AM110" s="125"/>
      <c r="AN110" s="125"/>
      <c r="AO110" s="183"/>
      <c r="AP110" s="125"/>
      <c r="AQ110" s="162"/>
      <c r="AR110" s="162"/>
      <c r="AS110" s="162"/>
      <c r="AT110" s="162"/>
      <c r="AU110" s="162"/>
      <c r="AV110" s="162"/>
      <c r="AW110" s="162"/>
      <c r="AX110" s="162"/>
      <c r="AY110" s="162"/>
      <c r="AZ110" s="162"/>
      <c r="BA110" s="368"/>
      <c r="BB110" s="162"/>
    </row>
    <row r="111" spans="1:54" s="161" customFormat="1" ht="74.25" customHeight="1" x14ac:dyDescent="0.25">
      <c r="A111" s="178">
        <v>2021</v>
      </c>
      <c r="B111" s="179">
        <v>88</v>
      </c>
      <c r="C111" s="110">
        <v>185</v>
      </c>
      <c r="D111" s="108" t="s">
        <v>384</v>
      </c>
      <c r="E111" s="138" t="s">
        <v>355</v>
      </c>
      <c r="F111" s="138" t="s">
        <v>1483</v>
      </c>
      <c r="G111" s="110"/>
      <c r="H111" s="107" t="s">
        <v>2499</v>
      </c>
      <c r="I111" s="107" t="s">
        <v>1485</v>
      </c>
      <c r="J111" s="107" t="s">
        <v>120</v>
      </c>
      <c r="K111" s="108">
        <v>999</v>
      </c>
      <c r="L111" s="108" t="s">
        <v>119</v>
      </c>
      <c r="M111" s="109">
        <v>1</v>
      </c>
      <c r="N111" s="109" t="s">
        <v>386</v>
      </c>
      <c r="O111" s="109" t="s">
        <v>387</v>
      </c>
      <c r="P111" s="130" t="s">
        <v>384</v>
      </c>
      <c r="Q111" s="108" t="s">
        <v>122</v>
      </c>
      <c r="R111" s="357" t="s">
        <v>2612</v>
      </c>
      <c r="S111" s="108"/>
      <c r="T111" s="355" t="s">
        <v>2466</v>
      </c>
      <c r="U111" s="411">
        <v>44262</v>
      </c>
      <c r="V111" s="411">
        <v>44272</v>
      </c>
      <c r="W111" s="358" t="s">
        <v>2628</v>
      </c>
      <c r="X111" s="358" t="s">
        <v>645</v>
      </c>
      <c r="Y111" s="116">
        <v>1329148</v>
      </c>
      <c r="Z111" s="115"/>
      <c r="AA111" s="116">
        <v>1329148</v>
      </c>
      <c r="AB111" s="116">
        <v>0</v>
      </c>
      <c r="AC111" s="346" t="s">
        <v>86</v>
      </c>
      <c r="AD111" s="339" t="s">
        <v>371</v>
      </c>
      <c r="AE111" s="113" t="s">
        <v>369</v>
      </c>
      <c r="AF111" s="110"/>
      <c r="AG111" s="110"/>
      <c r="AH111" s="110"/>
      <c r="AI111" s="118" t="s">
        <v>364</v>
      </c>
      <c r="AJ111" s="118" t="s">
        <v>364</v>
      </c>
      <c r="AK111" s="115">
        <v>1329148</v>
      </c>
      <c r="AL111" s="115"/>
      <c r="AM111" s="110"/>
      <c r="AN111" s="110"/>
      <c r="AO111" s="183"/>
      <c r="AP111" s="115"/>
      <c r="AQ111" s="162"/>
      <c r="AR111" s="162"/>
      <c r="AS111" s="162"/>
      <c r="AT111" s="162"/>
      <c r="AU111" s="162"/>
      <c r="AV111" s="162"/>
      <c r="AW111" s="162"/>
      <c r="AX111" s="162"/>
      <c r="AY111" s="162"/>
      <c r="AZ111" s="162"/>
      <c r="BA111" s="368"/>
      <c r="BB111" s="162"/>
    </row>
    <row r="112" spans="1:54" s="161" customFormat="1" ht="74.25" hidden="1" customHeight="1" x14ac:dyDescent="0.25">
      <c r="A112" s="178">
        <v>2021</v>
      </c>
      <c r="B112" s="179">
        <v>89</v>
      </c>
      <c r="C112" s="110">
        <v>185</v>
      </c>
      <c r="D112" s="108" t="s">
        <v>384</v>
      </c>
      <c r="E112" s="138" t="s">
        <v>636</v>
      </c>
      <c r="F112" s="138" t="s">
        <v>342</v>
      </c>
      <c r="G112" s="110"/>
      <c r="H112" s="107" t="s">
        <v>2500</v>
      </c>
      <c r="I112" s="107" t="s">
        <v>1487</v>
      </c>
      <c r="J112" s="107" t="s">
        <v>120</v>
      </c>
      <c r="K112" s="108">
        <v>796</v>
      </c>
      <c r="L112" s="108" t="s">
        <v>231</v>
      </c>
      <c r="M112" s="109">
        <v>27</v>
      </c>
      <c r="N112" s="109" t="s">
        <v>386</v>
      </c>
      <c r="O112" s="109" t="s">
        <v>387</v>
      </c>
      <c r="P112" s="108" t="s">
        <v>384</v>
      </c>
      <c r="Q112" s="108" t="s">
        <v>121</v>
      </c>
      <c r="R112" s="357" t="s">
        <v>2612</v>
      </c>
      <c r="S112" s="138"/>
      <c r="T112" s="137" t="s">
        <v>2501</v>
      </c>
      <c r="U112" s="112">
        <v>44511</v>
      </c>
      <c r="V112" s="112">
        <v>44512</v>
      </c>
      <c r="W112" s="112">
        <v>44550</v>
      </c>
      <c r="X112" s="113" t="s">
        <v>645</v>
      </c>
      <c r="Y112" s="116">
        <v>34920</v>
      </c>
      <c r="Z112" s="115"/>
      <c r="AA112" s="116">
        <v>34920</v>
      </c>
      <c r="AB112" s="116">
        <v>0</v>
      </c>
      <c r="AC112" s="346" t="s">
        <v>82</v>
      </c>
      <c r="AD112" s="113" t="s">
        <v>382</v>
      </c>
      <c r="AE112" s="113" t="s">
        <v>363</v>
      </c>
      <c r="AF112" s="110"/>
      <c r="AG112" s="110"/>
      <c r="AH112" s="110"/>
      <c r="AI112" s="118" t="s">
        <v>364</v>
      </c>
      <c r="AJ112" s="118" t="s">
        <v>364</v>
      </c>
      <c r="AK112" s="116">
        <v>34920</v>
      </c>
      <c r="AL112" s="115"/>
      <c r="AM112" s="110"/>
      <c r="AN112" s="110"/>
      <c r="AO112" s="183"/>
      <c r="AP112" s="115"/>
      <c r="AQ112" s="369"/>
      <c r="AR112" s="369"/>
      <c r="AS112" s="369"/>
      <c r="AT112" s="369"/>
      <c r="AU112" s="369"/>
      <c r="AV112" s="369"/>
      <c r="AW112" s="369"/>
      <c r="AX112" s="369"/>
      <c r="AY112" s="369"/>
      <c r="AZ112" s="369"/>
      <c r="BA112" s="370"/>
      <c r="BB112" s="369"/>
    </row>
    <row r="113" spans="1:54" s="161" customFormat="1" ht="84" customHeight="1" x14ac:dyDescent="0.25">
      <c r="A113" s="178">
        <v>2021</v>
      </c>
      <c r="B113" s="179">
        <v>90</v>
      </c>
      <c r="C113" s="110">
        <v>185</v>
      </c>
      <c r="D113" s="108" t="s">
        <v>384</v>
      </c>
      <c r="E113" s="138"/>
      <c r="F113" s="138"/>
      <c r="G113" s="110"/>
      <c r="H113" s="107" t="s">
        <v>2502</v>
      </c>
      <c r="I113" s="129" t="s">
        <v>1491</v>
      </c>
      <c r="J113" s="129" t="s">
        <v>120</v>
      </c>
      <c r="K113" s="130">
        <v>999</v>
      </c>
      <c r="L113" s="130" t="s">
        <v>119</v>
      </c>
      <c r="M113" s="132">
        <v>1</v>
      </c>
      <c r="N113" s="132" t="s">
        <v>386</v>
      </c>
      <c r="O113" s="132" t="s">
        <v>387</v>
      </c>
      <c r="P113" s="130" t="s">
        <v>384</v>
      </c>
      <c r="Q113" s="130" t="s">
        <v>360</v>
      </c>
      <c r="R113" s="357" t="s">
        <v>361</v>
      </c>
      <c r="S113" s="141"/>
      <c r="T113" s="133" t="s">
        <v>2468</v>
      </c>
      <c r="U113" s="134">
        <v>44207</v>
      </c>
      <c r="V113" s="134">
        <v>44207</v>
      </c>
      <c r="W113" s="134">
        <v>44207</v>
      </c>
      <c r="X113" s="123" t="s">
        <v>645</v>
      </c>
      <c r="Y113" s="116">
        <v>412514.64</v>
      </c>
      <c r="Z113" s="122"/>
      <c r="AA113" s="116">
        <v>412514.64</v>
      </c>
      <c r="AB113" s="116">
        <v>0</v>
      </c>
      <c r="AC113" s="346" t="s">
        <v>86</v>
      </c>
      <c r="AD113" s="339" t="s">
        <v>1528</v>
      </c>
      <c r="AE113" s="123" t="s">
        <v>369</v>
      </c>
      <c r="AF113" s="124"/>
      <c r="AG113" s="124"/>
      <c r="AH113" s="124"/>
      <c r="AI113" s="118" t="s">
        <v>364</v>
      </c>
      <c r="AJ113" s="118" t="s">
        <v>364</v>
      </c>
      <c r="AK113" s="122">
        <v>412514.64</v>
      </c>
      <c r="AL113" s="115"/>
      <c r="AM113" s="110"/>
      <c r="AN113" s="110"/>
      <c r="AO113" s="183"/>
      <c r="AP113" s="115"/>
      <c r="AQ113" s="369"/>
      <c r="AR113" s="369"/>
      <c r="AS113" s="369"/>
      <c r="AT113" s="369"/>
      <c r="AU113" s="369"/>
      <c r="AV113" s="369"/>
      <c r="AW113" s="369"/>
      <c r="AX113" s="369"/>
      <c r="AY113" s="369"/>
      <c r="AZ113" s="369"/>
      <c r="BA113" s="370"/>
      <c r="BB113" s="369"/>
    </row>
    <row r="114" spans="1:54" s="161" customFormat="1" ht="74.25" customHeight="1" x14ac:dyDescent="0.25">
      <c r="A114" s="178">
        <v>2021</v>
      </c>
      <c r="B114" s="179">
        <v>91</v>
      </c>
      <c r="C114" s="110">
        <v>185</v>
      </c>
      <c r="D114" s="108" t="s">
        <v>384</v>
      </c>
      <c r="E114" s="138"/>
      <c r="F114" s="138"/>
      <c r="G114" s="110"/>
      <c r="H114" s="107" t="s">
        <v>2503</v>
      </c>
      <c r="I114" s="129" t="s">
        <v>1493</v>
      </c>
      <c r="J114" s="129" t="s">
        <v>120</v>
      </c>
      <c r="K114" s="130">
        <v>166</v>
      </c>
      <c r="L114" s="130" t="s">
        <v>174</v>
      </c>
      <c r="M114" s="132">
        <v>3000</v>
      </c>
      <c r="N114" s="132" t="s">
        <v>386</v>
      </c>
      <c r="O114" s="132" t="s">
        <v>387</v>
      </c>
      <c r="P114" s="130" t="s">
        <v>384</v>
      </c>
      <c r="Q114" s="130" t="s">
        <v>360</v>
      </c>
      <c r="R114" s="357" t="s">
        <v>361</v>
      </c>
      <c r="S114" s="141"/>
      <c r="T114" s="355" t="s">
        <v>2468</v>
      </c>
      <c r="U114" s="411">
        <v>44235</v>
      </c>
      <c r="V114" s="411">
        <v>44245</v>
      </c>
      <c r="W114" s="358" t="s">
        <v>2629</v>
      </c>
      <c r="X114" s="358" t="s">
        <v>645</v>
      </c>
      <c r="Y114" s="116">
        <v>1075360</v>
      </c>
      <c r="Z114" s="122"/>
      <c r="AA114" s="116">
        <v>1075360</v>
      </c>
      <c r="AB114" s="116">
        <v>0</v>
      </c>
      <c r="AC114" s="346" t="s">
        <v>84</v>
      </c>
      <c r="AD114" s="358" t="s">
        <v>362</v>
      </c>
      <c r="AE114" s="123" t="s">
        <v>363</v>
      </c>
      <c r="AF114" s="124"/>
      <c r="AG114" s="110"/>
      <c r="AH114" s="110"/>
      <c r="AI114" s="118" t="s">
        <v>364</v>
      </c>
      <c r="AJ114" s="118" t="s">
        <v>364</v>
      </c>
      <c r="AK114" s="115">
        <v>1075360</v>
      </c>
      <c r="AL114" s="115"/>
      <c r="AM114" s="110"/>
      <c r="AN114" s="125"/>
      <c r="AO114" s="183"/>
      <c r="AP114" s="115"/>
      <c r="AQ114" s="402"/>
      <c r="AR114" s="402"/>
      <c r="AS114" s="402"/>
      <c r="AT114" s="402"/>
      <c r="AU114" s="402"/>
      <c r="AV114" s="402"/>
      <c r="AW114" s="402"/>
      <c r="AX114" s="402"/>
      <c r="AY114" s="402"/>
      <c r="AZ114" s="402"/>
      <c r="BA114" s="403"/>
      <c r="BB114" s="402"/>
    </row>
    <row r="115" spans="1:54" s="161" customFormat="1" ht="74.25" customHeight="1" x14ac:dyDescent="0.25">
      <c r="A115" s="178">
        <v>2021</v>
      </c>
      <c r="B115" s="179">
        <v>92</v>
      </c>
      <c r="C115" s="110">
        <v>185</v>
      </c>
      <c r="D115" s="108" t="s">
        <v>384</v>
      </c>
      <c r="E115" s="138"/>
      <c r="F115" s="138"/>
      <c r="G115" s="110"/>
      <c r="H115" s="129" t="s">
        <v>2504</v>
      </c>
      <c r="I115" s="129" t="s">
        <v>1495</v>
      </c>
      <c r="J115" s="129">
        <v>0</v>
      </c>
      <c r="K115" s="130">
        <v>796</v>
      </c>
      <c r="L115" s="130" t="s">
        <v>231</v>
      </c>
      <c r="M115" s="132">
        <v>24181</v>
      </c>
      <c r="N115" s="132" t="s">
        <v>386</v>
      </c>
      <c r="O115" s="132" t="s">
        <v>387</v>
      </c>
      <c r="P115" s="130" t="s">
        <v>384</v>
      </c>
      <c r="Q115" s="130" t="s">
        <v>360</v>
      </c>
      <c r="R115" s="357" t="s">
        <v>361</v>
      </c>
      <c r="S115" s="124"/>
      <c r="T115" s="133" t="s">
        <v>2468</v>
      </c>
      <c r="U115" s="134">
        <v>44207</v>
      </c>
      <c r="V115" s="134">
        <v>44207</v>
      </c>
      <c r="W115" s="134">
        <v>44207</v>
      </c>
      <c r="X115" s="123" t="s">
        <v>645</v>
      </c>
      <c r="Y115" s="116">
        <v>995360.15</v>
      </c>
      <c r="Z115" s="135"/>
      <c r="AA115" s="116">
        <v>995360.15</v>
      </c>
      <c r="AB115" s="116">
        <v>0</v>
      </c>
      <c r="AC115" s="346" t="s">
        <v>84</v>
      </c>
      <c r="AD115" s="358" t="s">
        <v>362</v>
      </c>
      <c r="AE115" s="123" t="s">
        <v>363</v>
      </c>
      <c r="AF115" s="124"/>
      <c r="AG115" s="124"/>
      <c r="AH115" s="124"/>
      <c r="AI115" s="110" t="s">
        <v>364</v>
      </c>
      <c r="AJ115" s="110" t="s">
        <v>364</v>
      </c>
      <c r="AK115" s="115">
        <v>995360.15</v>
      </c>
      <c r="AL115" s="127"/>
      <c r="AM115" s="127"/>
      <c r="AN115" s="127"/>
      <c r="AO115" s="183"/>
      <c r="AP115" s="127"/>
      <c r="AQ115" s="402"/>
      <c r="AR115" s="402"/>
      <c r="AS115" s="402"/>
      <c r="AT115" s="402"/>
      <c r="AU115" s="402"/>
      <c r="AV115" s="402"/>
      <c r="AW115" s="402"/>
      <c r="AX115" s="402"/>
      <c r="AY115" s="402"/>
      <c r="AZ115" s="402"/>
      <c r="BA115" s="403"/>
      <c r="BB115" s="402"/>
    </row>
    <row r="116" spans="1:54" s="161" customFormat="1" ht="74.25" hidden="1" customHeight="1" x14ac:dyDescent="0.25">
      <c r="A116" s="178">
        <v>2021</v>
      </c>
      <c r="B116" s="179">
        <v>93</v>
      </c>
      <c r="C116" s="110">
        <v>185</v>
      </c>
      <c r="D116" s="108" t="s">
        <v>384</v>
      </c>
      <c r="E116" s="138"/>
      <c r="F116" s="138"/>
      <c r="G116" s="110"/>
      <c r="H116" s="129" t="s">
        <v>2505</v>
      </c>
      <c r="I116" s="129" t="s">
        <v>1497</v>
      </c>
      <c r="J116" s="129" t="s">
        <v>120</v>
      </c>
      <c r="K116" s="130">
        <v>999</v>
      </c>
      <c r="L116" s="130" t="s">
        <v>119</v>
      </c>
      <c r="M116" s="132">
        <v>1</v>
      </c>
      <c r="N116" s="132" t="s">
        <v>386</v>
      </c>
      <c r="O116" s="132" t="s">
        <v>387</v>
      </c>
      <c r="P116" s="130" t="s">
        <v>384</v>
      </c>
      <c r="Q116" s="130" t="s">
        <v>360</v>
      </c>
      <c r="R116" s="357" t="s">
        <v>361</v>
      </c>
      <c r="S116" s="124"/>
      <c r="T116" s="133" t="s">
        <v>2468</v>
      </c>
      <c r="U116" s="134">
        <v>44207</v>
      </c>
      <c r="V116" s="134">
        <v>44207</v>
      </c>
      <c r="W116" s="134">
        <v>44207</v>
      </c>
      <c r="X116" s="123" t="s">
        <v>645</v>
      </c>
      <c r="Y116" s="116">
        <v>39693</v>
      </c>
      <c r="Z116" s="135"/>
      <c r="AA116" s="116">
        <v>39693</v>
      </c>
      <c r="AB116" s="116">
        <v>0</v>
      </c>
      <c r="AC116" s="346" t="s">
        <v>76</v>
      </c>
      <c r="AD116" s="339" t="s">
        <v>374</v>
      </c>
      <c r="AE116" s="123" t="s">
        <v>369</v>
      </c>
      <c r="AF116" s="124"/>
      <c r="AG116" s="124"/>
      <c r="AH116" s="124"/>
      <c r="AI116" s="110" t="s">
        <v>364</v>
      </c>
      <c r="AJ116" s="110" t="s">
        <v>364</v>
      </c>
      <c r="AK116" s="115">
        <v>39693</v>
      </c>
      <c r="AL116" s="127"/>
      <c r="AM116" s="107"/>
      <c r="AN116" s="110"/>
      <c r="AO116" s="183"/>
      <c r="AP116" s="115"/>
      <c r="AQ116" s="369"/>
      <c r="AR116" s="369"/>
      <c r="AS116" s="369"/>
      <c r="AT116" s="369"/>
      <c r="AU116" s="369"/>
      <c r="AV116" s="369"/>
      <c r="AW116" s="369"/>
      <c r="AX116" s="369"/>
      <c r="AY116" s="369"/>
      <c r="AZ116" s="369"/>
      <c r="BA116" s="370"/>
      <c r="BB116" s="369"/>
    </row>
    <row r="117" spans="1:54" s="161" customFormat="1" ht="111.75" customHeight="1" x14ac:dyDescent="0.25">
      <c r="A117" s="178">
        <v>2021</v>
      </c>
      <c r="B117" s="179">
        <v>94</v>
      </c>
      <c r="C117" s="110">
        <v>185</v>
      </c>
      <c r="D117" s="108" t="s">
        <v>384</v>
      </c>
      <c r="E117" s="138" t="s">
        <v>393</v>
      </c>
      <c r="F117" s="138" t="s">
        <v>394</v>
      </c>
      <c r="G117" s="110"/>
      <c r="H117" s="107" t="s">
        <v>2506</v>
      </c>
      <c r="I117" s="107" t="s">
        <v>392</v>
      </c>
      <c r="J117" s="107" t="s">
        <v>120</v>
      </c>
      <c r="K117" s="108">
        <v>999</v>
      </c>
      <c r="L117" s="119" t="s">
        <v>119</v>
      </c>
      <c r="M117" s="109">
        <v>1</v>
      </c>
      <c r="N117" s="109" t="s">
        <v>550</v>
      </c>
      <c r="O117" s="109" t="s">
        <v>387</v>
      </c>
      <c r="P117" s="108" t="s">
        <v>384</v>
      </c>
      <c r="Q117" s="119" t="s">
        <v>366</v>
      </c>
      <c r="R117" s="357" t="s">
        <v>361</v>
      </c>
      <c r="S117" s="142" t="s">
        <v>376</v>
      </c>
      <c r="T117" s="111" t="s">
        <v>2468</v>
      </c>
      <c r="U117" s="112">
        <v>44207</v>
      </c>
      <c r="V117" s="112">
        <v>44207</v>
      </c>
      <c r="W117" s="112">
        <v>44207</v>
      </c>
      <c r="X117" s="113" t="s">
        <v>645</v>
      </c>
      <c r="Y117" s="116">
        <v>954132.47</v>
      </c>
      <c r="Z117" s="114"/>
      <c r="AA117" s="116">
        <v>954132.47</v>
      </c>
      <c r="AB117" s="116">
        <v>0</v>
      </c>
      <c r="AC117" s="346" t="s">
        <v>71</v>
      </c>
      <c r="AD117" s="339" t="s">
        <v>1499</v>
      </c>
      <c r="AE117" s="117" t="s">
        <v>369</v>
      </c>
      <c r="AF117" s="107"/>
      <c r="AG117" s="107"/>
      <c r="AH117" s="107"/>
      <c r="AI117" s="110" t="s">
        <v>364</v>
      </c>
      <c r="AJ117" s="110" t="s">
        <v>364</v>
      </c>
      <c r="AK117" s="115">
        <v>954132.47</v>
      </c>
      <c r="AL117" s="115"/>
      <c r="AM117" s="142"/>
      <c r="AN117" s="144"/>
      <c r="AO117" s="183"/>
      <c r="AP117" s="115"/>
      <c r="AQ117" s="369"/>
      <c r="AR117" s="369"/>
      <c r="AS117" s="369"/>
      <c r="AT117" s="369"/>
      <c r="AU117" s="369"/>
      <c r="AV117" s="369"/>
      <c r="AW117" s="369"/>
      <c r="AX117" s="369"/>
      <c r="AY117" s="369"/>
      <c r="AZ117" s="369"/>
      <c r="BA117" s="370"/>
      <c r="BB117" s="369"/>
    </row>
    <row r="118" spans="1:54" s="161" customFormat="1" ht="74.25" hidden="1" customHeight="1" x14ac:dyDescent="0.25">
      <c r="A118" s="178">
        <v>2021</v>
      </c>
      <c r="B118" s="179">
        <v>95</v>
      </c>
      <c r="C118" s="110">
        <v>185</v>
      </c>
      <c r="D118" s="108" t="s">
        <v>384</v>
      </c>
      <c r="E118" s="138"/>
      <c r="F118" s="138"/>
      <c r="G118" s="110"/>
      <c r="H118" s="129" t="s">
        <v>2507</v>
      </c>
      <c r="I118" s="124" t="s">
        <v>2508</v>
      </c>
      <c r="J118" s="129" t="s">
        <v>120</v>
      </c>
      <c r="K118" s="130">
        <v>879</v>
      </c>
      <c r="L118" s="130" t="s">
        <v>119</v>
      </c>
      <c r="M118" s="132">
        <v>1</v>
      </c>
      <c r="N118" s="132" t="s">
        <v>1503</v>
      </c>
      <c r="O118" s="132" t="s">
        <v>387</v>
      </c>
      <c r="P118" s="130" t="s">
        <v>384</v>
      </c>
      <c r="Q118" s="124" t="s">
        <v>121</v>
      </c>
      <c r="R118" s="357" t="s">
        <v>2612</v>
      </c>
      <c r="S118" s="124"/>
      <c r="T118" s="111" t="s">
        <v>2468</v>
      </c>
      <c r="U118" s="112">
        <v>44207</v>
      </c>
      <c r="V118" s="112">
        <v>44207</v>
      </c>
      <c r="W118" s="112">
        <v>44207</v>
      </c>
      <c r="X118" s="113" t="s">
        <v>645</v>
      </c>
      <c r="Y118" s="116">
        <v>11251.06</v>
      </c>
      <c r="Z118" s="135"/>
      <c r="AA118" s="116">
        <v>11251.06</v>
      </c>
      <c r="AB118" s="116">
        <v>0</v>
      </c>
      <c r="AC118" s="346" t="s">
        <v>86</v>
      </c>
      <c r="AD118" s="339" t="s">
        <v>551</v>
      </c>
      <c r="AE118" s="123" t="s">
        <v>369</v>
      </c>
      <c r="AF118" s="129"/>
      <c r="AG118" s="129"/>
      <c r="AH118" s="129"/>
      <c r="AI118" s="110" t="s">
        <v>364</v>
      </c>
      <c r="AJ118" s="110" t="s">
        <v>364</v>
      </c>
      <c r="AK118" s="115">
        <v>11251.06</v>
      </c>
      <c r="AL118" s="127"/>
      <c r="AM118" s="127"/>
      <c r="AN118" s="127"/>
      <c r="AO118" s="183"/>
      <c r="AP118" s="127"/>
      <c r="AQ118" s="369"/>
      <c r="AR118" s="369"/>
      <c r="AS118" s="369"/>
      <c r="AT118" s="369"/>
      <c r="AU118" s="369"/>
      <c r="AV118" s="369"/>
      <c r="AW118" s="369"/>
      <c r="AX118" s="369"/>
      <c r="AY118" s="369"/>
      <c r="AZ118" s="369"/>
      <c r="BA118" s="370"/>
      <c r="BB118" s="369"/>
    </row>
    <row r="119" spans="1:54" s="161" customFormat="1" ht="74.25" customHeight="1" x14ac:dyDescent="0.25">
      <c r="A119" s="178">
        <v>2021</v>
      </c>
      <c r="B119" s="179">
        <v>96</v>
      </c>
      <c r="C119" s="110">
        <v>185</v>
      </c>
      <c r="D119" s="108" t="s">
        <v>384</v>
      </c>
      <c r="E119" s="138" t="s">
        <v>393</v>
      </c>
      <c r="F119" s="138" t="s">
        <v>394</v>
      </c>
      <c r="G119" s="110"/>
      <c r="H119" s="107" t="s">
        <v>2509</v>
      </c>
      <c r="I119" s="107" t="s">
        <v>395</v>
      </c>
      <c r="J119" s="107" t="s">
        <v>120</v>
      </c>
      <c r="K119" s="119">
        <v>999</v>
      </c>
      <c r="L119" s="119" t="s">
        <v>119</v>
      </c>
      <c r="M119" s="109">
        <v>1</v>
      </c>
      <c r="N119" s="120" t="s">
        <v>386</v>
      </c>
      <c r="O119" s="120" t="s">
        <v>387</v>
      </c>
      <c r="P119" s="130" t="s">
        <v>384</v>
      </c>
      <c r="Q119" s="119" t="s">
        <v>366</v>
      </c>
      <c r="R119" s="357" t="s">
        <v>361</v>
      </c>
      <c r="S119" s="142" t="s">
        <v>388</v>
      </c>
      <c r="T119" s="111" t="s">
        <v>2468</v>
      </c>
      <c r="U119" s="112">
        <v>44207</v>
      </c>
      <c r="V119" s="112">
        <v>44207</v>
      </c>
      <c r="W119" s="112">
        <v>44207</v>
      </c>
      <c r="X119" s="113" t="s">
        <v>645</v>
      </c>
      <c r="Y119" s="116">
        <v>315199.84000000003</v>
      </c>
      <c r="Z119" s="114"/>
      <c r="AA119" s="116">
        <v>315199.84000000003</v>
      </c>
      <c r="AB119" s="116">
        <v>0</v>
      </c>
      <c r="AC119" s="346" t="s">
        <v>71</v>
      </c>
      <c r="AD119" s="339" t="s">
        <v>1499</v>
      </c>
      <c r="AE119" s="117" t="s">
        <v>369</v>
      </c>
      <c r="AF119" s="107"/>
      <c r="AG119" s="107"/>
      <c r="AH119" s="107"/>
      <c r="AI119" s="110" t="s">
        <v>364</v>
      </c>
      <c r="AJ119" s="110" t="s">
        <v>364</v>
      </c>
      <c r="AK119" s="115">
        <v>315199.84000000003</v>
      </c>
      <c r="AL119" s="115"/>
      <c r="AM119" s="142"/>
      <c r="AN119" s="144"/>
      <c r="AO119" s="183"/>
      <c r="AP119" s="115"/>
      <c r="AQ119" s="369"/>
      <c r="AR119" s="369"/>
      <c r="AS119" s="369"/>
      <c r="AT119" s="369"/>
      <c r="AU119" s="369"/>
      <c r="AV119" s="369"/>
      <c r="AW119" s="369"/>
      <c r="AX119" s="369"/>
      <c r="AY119" s="369"/>
      <c r="AZ119" s="369"/>
      <c r="BA119" s="370"/>
      <c r="BB119" s="369"/>
    </row>
    <row r="120" spans="1:54" s="161" customFormat="1" ht="74.25" customHeight="1" x14ac:dyDescent="0.25">
      <c r="A120" s="178">
        <v>2021</v>
      </c>
      <c r="B120" s="179">
        <v>97</v>
      </c>
      <c r="C120" s="110">
        <v>185</v>
      </c>
      <c r="D120" s="108" t="s">
        <v>384</v>
      </c>
      <c r="E120" s="138"/>
      <c r="F120" s="138"/>
      <c r="G120" s="110"/>
      <c r="H120" s="129" t="s">
        <v>2510</v>
      </c>
      <c r="I120" s="129" t="s">
        <v>1508</v>
      </c>
      <c r="J120" s="129" t="s">
        <v>120</v>
      </c>
      <c r="K120" s="136">
        <v>999</v>
      </c>
      <c r="L120" s="136" t="s">
        <v>119</v>
      </c>
      <c r="M120" s="132">
        <v>1</v>
      </c>
      <c r="N120" s="131" t="s">
        <v>386</v>
      </c>
      <c r="O120" s="131" t="s">
        <v>387</v>
      </c>
      <c r="P120" s="130" t="s">
        <v>384</v>
      </c>
      <c r="Q120" s="130" t="s">
        <v>360</v>
      </c>
      <c r="R120" s="357" t="s">
        <v>2612</v>
      </c>
      <c r="S120" s="340"/>
      <c r="T120" s="355" t="s">
        <v>2466</v>
      </c>
      <c r="U120" s="411">
        <v>44262</v>
      </c>
      <c r="V120" s="411">
        <v>44272</v>
      </c>
      <c r="W120" s="358" t="s">
        <v>2628</v>
      </c>
      <c r="X120" s="358" t="s">
        <v>645</v>
      </c>
      <c r="Y120" s="116">
        <v>197838.67</v>
      </c>
      <c r="Z120" s="135"/>
      <c r="AA120" s="116">
        <v>197838.67</v>
      </c>
      <c r="AB120" s="116">
        <v>0</v>
      </c>
      <c r="AC120" s="346" t="s">
        <v>86</v>
      </c>
      <c r="AD120" s="339" t="s">
        <v>551</v>
      </c>
      <c r="AE120" s="143" t="s">
        <v>369</v>
      </c>
      <c r="AF120" s="129"/>
      <c r="AG120" s="107"/>
      <c r="AH120" s="107"/>
      <c r="AI120" s="118" t="s">
        <v>364</v>
      </c>
      <c r="AJ120" s="118" t="s">
        <v>364</v>
      </c>
      <c r="AK120" s="115">
        <v>197838.67</v>
      </c>
      <c r="AL120" s="127"/>
      <c r="AM120" s="142"/>
      <c r="AN120" s="117"/>
      <c r="AO120" s="183"/>
      <c r="AP120" s="115"/>
      <c r="AQ120" s="369"/>
      <c r="AR120" s="369"/>
      <c r="AS120" s="369"/>
      <c r="AT120" s="369"/>
      <c r="AU120" s="369"/>
      <c r="AV120" s="369"/>
      <c r="AW120" s="369"/>
      <c r="AX120" s="369"/>
      <c r="AY120" s="369"/>
      <c r="AZ120" s="369"/>
      <c r="BA120" s="370"/>
      <c r="BB120" s="369"/>
    </row>
    <row r="121" spans="1:54" s="161" customFormat="1" ht="74.25" hidden="1" customHeight="1" x14ac:dyDescent="0.25">
      <c r="A121" s="178">
        <v>2021</v>
      </c>
      <c r="B121" s="179">
        <v>98</v>
      </c>
      <c r="C121" s="110">
        <v>185</v>
      </c>
      <c r="D121" s="108" t="s">
        <v>384</v>
      </c>
      <c r="E121" s="138"/>
      <c r="F121" s="138"/>
      <c r="G121" s="110"/>
      <c r="H121" s="129" t="s">
        <v>2511</v>
      </c>
      <c r="I121" s="129" t="s">
        <v>1510</v>
      </c>
      <c r="J121" s="129" t="s">
        <v>120</v>
      </c>
      <c r="K121" s="136">
        <v>999</v>
      </c>
      <c r="L121" s="136" t="s">
        <v>119</v>
      </c>
      <c r="M121" s="132">
        <v>1</v>
      </c>
      <c r="N121" s="131" t="s">
        <v>386</v>
      </c>
      <c r="O121" s="131" t="s">
        <v>387</v>
      </c>
      <c r="P121" s="130" t="s">
        <v>384</v>
      </c>
      <c r="Q121" s="130" t="s">
        <v>121</v>
      </c>
      <c r="R121" s="357" t="s">
        <v>2612</v>
      </c>
      <c r="S121" s="340"/>
      <c r="T121" s="340" t="s">
        <v>2413</v>
      </c>
      <c r="U121" s="359">
        <v>44206</v>
      </c>
      <c r="V121" s="359">
        <v>44211</v>
      </c>
      <c r="W121" s="359">
        <v>44216</v>
      </c>
      <c r="X121" s="143" t="s">
        <v>645</v>
      </c>
      <c r="Y121" s="116">
        <v>9794.17</v>
      </c>
      <c r="Z121" s="135"/>
      <c r="AA121" s="116">
        <v>9794.17</v>
      </c>
      <c r="AB121" s="116">
        <v>0</v>
      </c>
      <c r="AC121" s="346" t="s">
        <v>86</v>
      </c>
      <c r="AD121" s="339" t="s">
        <v>551</v>
      </c>
      <c r="AE121" s="143" t="s">
        <v>369</v>
      </c>
      <c r="AF121" s="129"/>
      <c r="AG121" s="129"/>
      <c r="AH121" s="129"/>
      <c r="AI121" s="118" t="s">
        <v>364</v>
      </c>
      <c r="AJ121" s="118" t="s">
        <v>364</v>
      </c>
      <c r="AK121" s="122">
        <v>9794.17</v>
      </c>
      <c r="AL121" s="127"/>
      <c r="AM121" s="125"/>
      <c r="AN121" s="125"/>
      <c r="AO121" s="183"/>
      <c r="AP121" s="115"/>
      <c r="AQ121" s="371"/>
      <c r="AR121" s="371"/>
      <c r="AS121" s="371"/>
      <c r="AT121" s="371"/>
      <c r="AU121" s="371"/>
      <c r="AV121" s="371"/>
      <c r="AW121" s="371"/>
      <c r="AX121" s="371"/>
      <c r="AY121" s="371"/>
      <c r="AZ121" s="371"/>
      <c r="BA121" s="372"/>
      <c r="BB121" s="371"/>
    </row>
    <row r="122" spans="1:54" s="161" customFormat="1" ht="74.25" customHeight="1" x14ac:dyDescent="0.25">
      <c r="A122" s="178">
        <v>2021</v>
      </c>
      <c r="B122" s="179">
        <v>99</v>
      </c>
      <c r="C122" s="110">
        <v>185</v>
      </c>
      <c r="D122" s="108" t="s">
        <v>384</v>
      </c>
      <c r="E122" s="138"/>
      <c r="F122" s="138"/>
      <c r="G122" s="110"/>
      <c r="H122" s="129" t="s">
        <v>2512</v>
      </c>
      <c r="I122" s="129" t="s">
        <v>1512</v>
      </c>
      <c r="J122" s="129" t="s">
        <v>120</v>
      </c>
      <c r="K122" s="136">
        <v>876</v>
      </c>
      <c r="L122" s="136" t="s">
        <v>138</v>
      </c>
      <c r="M122" s="132">
        <v>1</v>
      </c>
      <c r="N122" s="131" t="s">
        <v>386</v>
      </c>
      <c r="O122" s="131" t="s">
        <v>387</v>
      </c>
      <c r="P122" s="136" t="s">
        <v>384</v>
      </c>
      <c r="Q122" s="130" t="s">
        <v>360</v>
      </c>
      <c r="R122" s="357" t="s">
        <v>361</v>
      </c>
      <c r="S122" s="340"/>
      <c r="T122" s="133" t="s">
        <v>2468</v>
      </c>
      <c r="U122" s="134">
        <v>44207</v>
      </c>
      <c r="V122" s="134">
        <v>44207</v>
      </c>
      <c r="W122" s="134">
        <v>44207</v>
      </c>
      <c r="X122" s="123" t="s">
        <v>645</v>
      </c>
      <c r="Y122" s="116">
        <v>761253.85</v>
      </c>
      <c r="Z122" s="114"/>
      <c r="AA122" s="116">
        <v>761253.85</v>
      </c>
      <c r="AB122" s="116">
        <v>0</v>
      </c>
      <c r="AC122" s="346" t="s">
        <v>84</v>
      </c>
      <c r="AD122" s="354" t="s">
        <v>362</v>
      </c>
      <c r="AE122" s="143" t="s">
        <v>369</v>
      </c>
      <c r="AF122" s="129"/>
      <c r="AG122" s="129"/>
      <c r="AH122" s="129"/>
      <c r="AI122" s="118" t="s">
        <v>364</v>
      </c>
      <c r="AJ122" s="118" t="s">
        <v>364</v>
      </c>
      <c r="AK122" s="115">
        <v>761253.85</v>
      </c>
      <c r="AL122" s="127"/>
      <c r="AM122" s="110"/>
      <c r="AN122" s="110"/>
      <c r="AO122" s="183"/>
      <c r="AP122" s="115"/>
      <c r="AQ122" s="369"/>
      <c r="AR122" s="369"/>
      <c r="AS122" s="369"/>
      <c r="AT122" s="369"/>
      <c r="AU122" s="369"/>
      <c r="AV122" s="369"/>
      <c r="AW122" s="369"/>
      <c r="AX122" s="369"/>
      <c r="AY122" s="369"/>
      <c r="AZ122" s="369"/>
      <c r="BA122" s="370"/>
      <c r="BB122" s="369"/>
    </row>
    <row r="123" spans="1:54" s="161" customFormat="1" ht="74.25" customHeight="1" x14ac:dyDescent="0.25">
      <c r="A123" s="178">
        <v>2021</v>
      </c>
      <c r="B123" s="179">
        <v>100</v>
      </c>
      <c r="C123" s="110">
        <v>185</v>
      </c>
      <c r="D123" s="108" t="s">
        <v>384</v>
      </c>
      <c r="E123" s="138" t="s">
        <v>1355</v>
      </c>
      <c r="F123" s="138" t="s">
        <v>1354</v>
      </c>
      <c r="G123" s="110"/>
      <c r="H123" s="107" t="s">
        <v>2513</v>
      </c>
      <c r="I123" s="107" t="s">
        <v>1514</v>
      </c>
      <c r="J123" s="107" t="s">
        <v>120</v>
      </c>
      <c r="K123" s="119">
        <v>166</v>
      </c>
      <c r="L123" s="119" t="s">
        <v>1472</v>
      </c>
      <c r="M123" s="109">
        <v>549</v>
      </c>
      <c r="N123" s="120" t="s">
        <v>386</v>
      </c>
      <c r="O123" s="120" t="s">
        <v>387</v>
      </c>
      <c r="P123" s="145" t="s">
        <v>384</v>
      </c>
      <c r="Q123" s="130" t="s">
        <v>360</v>
      </c>
      <c r="R123" s="357" t="s">
        <v>361</v>
      </c>
      <c r="S123" s="142"/>
      <c r="T123" s="355" t="s">
        <v>2468</v>
      </c>
      <c r="U123" s="411">
        <v>44235</v>
      </c>
      <c r="V123" s="411">
        <v>44245</v>
      </c>
      <c r="W123" s="358" t="s">
        <v>2639</v>
      </c>
      <c r="X123" s="358" t="s">
        <v>645</v>
      </c>
      <c r="Y123" s="116">
        <v>275318</v>
      </c>
      <c r="Z123" s="114"/>
      <c r="AA123" s="116">
        <v>275318</v>
      </c>
      <c r="AB123" s="116">
        <v>0</v>
      </c>
      <c r="AC123" s="346" t="s">
        <v>84</v>
      </c>
      <c r="AD123" s="354" t="s">
        <v>362</v>
      </c>
      <c r="AE123" s="117" t="s">
        <v>363</v>
      </c>
      <c r="AF123" s="107"/>
      <c r="AG123" s="107"/>
      <c r="AH123" s="107"/>
      <c r="AI123" s="118" t="s">
        <v>364</v>
      </c>
      <c r="AJ123" s="118" t="s">
        <v>364</v>
      </c>
      <c r="AK123" s="115">
        <v>275318</v>
      </c>
      <c r="AL123" s="115"/>
      <c r="AM123" s="110"/>
      <c r="AN123" s="110"/>
      <c r="AO123" s="183"/>
      <c r="AP123" s="115"/>
      <c r="AQ123" s="371"/>
      <c r="AR123" s="371"/>
      <c r="AS123" s="371"/>
      <c r="AT123" s="371"/>
      <c r="AU123" s="371"/>
      <c r="AV123" s="371"/>
      <c r="AW123" s="371"/>
      <c r="AX123" s="371"/>
      <c r="AY123" s="371"/>
      <c r="AZ123" s="371"/>
      <c r="BA123" s="372"/>
      <c r="BB123" s="371"/>
    </row>
    <row r="124" spans="1:54" s="161" customFormat="1" ht="74.25" customHeight="1" x14ac:dyDescent="0.25">
      <c r="A124" s="178">
        <v>2021</v>
      </c>
      <c r="B124" s="179">
        <v>101</v>
      </c>
      <c r="C124" s="110">
        <v>185</v>
      </c>
      <c r="D124" s="108" t="s">
        <v>384</v>
      </c>
      <c r="E124" s="138"/>
      <c r="F124" s="138"/>
      <c r="G124" s="110"/>
      <c r="H124" s="129" t="s">
        <v>2514</v>
      </c>
      <c r="I124" s="129" t="s">
        <v>1516</v>
      </c>
      <c r="J124" s="129" t="s">
        <v>120</v>
      </c>
      <c r="K124" s="136">
        <v>166</v>
      </c>
      <c r="L124" s="136" t="s">
        <v>1472</v>
      </c>
      <c r="M124" s="132">
        <v>1132</v>
      </c>
      <c r="N124" s="131" t="s">
        <v>386</v>
      </c>
      <c r="O124" s="131" t="s">
        <v>387</v>
      </c>
      <c r="P124" s="136" t="s">
        <v>384</v>
      </c>
      <c r="Q124" s="130" t="s">
        <v>360</v>
      </c>
      <c r="R124" s="357" t="s">
        <v>361</v>
      </c>
      <c r="S124" s="340"/>
      <c r="T124" s="355" t="s">
        <v>2468</v>
      </c>
      <c r="U124" s="411">
        <v>44235</v>
      </c>
      <c r="V124" s="411">
        <v>44245</v>
      </c>
      <c r="W124" s="358" t="s">
        <v>2629</v>
      </c>
      <c r="X124" s="358" t="s">
        <v>645</v>
      </c>
      <c r="Y124" s="116">
        <v>581202.62</v>
      </c>
      <c r="Z124" s="135"/>
      <c r="AA124" s="116">
        <v>581202.62</v>
      </c>
      <c r="AB124" s="116">
        <v>0</v>
      </c>
      <c r="AC124" s="346" t="s">
        <v>84</v>
      </c>
      <c r="AD124" s="354" t="s">
        <v>362</v>
      </c>
      <c r="AE124" s="143" t="s">
        <v>363</v>
      </c>
      <c r="AF124" s="129"/>
      <c r="AG124" s="107"/>
      <c r="AH124" s="107"/>
      <c r="AI124" s="118" t="s">
        <v>364</v>
      </c>
      <c r="AJ124" s="118" t="s">
        <v>364</v>
      </c>
      <c r="AK124" s="115">
        <v>581202.62</v>
      </c>
      <c r="AL124" s="127"/>
      <c r="AM124" s="110"/>
      <c r="AN124" s="110"/>
      <c r="AO124" s="183"/>
      <c r="AP124" s="115"/>
      <c r="AQ124" s="371"/>
      <c r="AR124" s="371"/>
      <c r="AS124" s="371"/>
      <c r="AT124" s="371"/>
      <c r="AU124" s="371"/>
      <c r="AV124" s="371"/>
      <c r="AW124" s="371"/>
      <c r="AX124" s="371"/>
      <c r="AY124" s="371"/>
      <c r="AZ124" s="371"/>
      <c r="BA124" s="372"/>
      <c r="BB124" s="371"/>
    </row>
    <row r="125" spans="1:54" s="161" customFormat="1" ht="74.25" customHeight="1" x14ac:dyDescent="0.25">
      <c r="A125" s="178">
        <v>2021</v>
      </c>
      <c r="B125" s="179">
        <v>102</v>
      </c>
      <c r="C125" s="110">
        <v>185</v>
      </c>
      <c r="D125" s="108" t="s">
        <v>384</v>
      </c>
      <c r="E125" s="138" t="s">
        <v>1358</v>
      </c>
      <c r="F125" s="138" t="s">
        <v>658</v>
      </c>
      <c r="G125" s="110"/>
      <c r="H125" s="107" t="s">
        <v>2515</v>
      </c>
      <c r="I125" s="107" t="s">
        <v>1518</v>
      </c>
      <c r="J125" s="107" t="s">
        <v>120</v>
      </c>
      <c r="K125" s="119">
        <v>796</v>
      </c>
      <c r="L125" s="119" t="s">
        <v>231</v>
      </c>
      <c r="M125" s="109">
        <v>20766</v>
      </c>
      <c r="N125" s="120" t="s">
        <v>386</v>
      </c>
      <c r="O125" s="120" t="s">
        <v>387</v>
      </c>
      <c r="P125" s="119" t="s">
        <v>384</v>
      </c>
      <c r="Q125" s="108" t="s">
        <v>360</v>
      </c>
      <c r="R125" s="357" t="s">
        <v>361</v>
      </c>
      <c r="S125" s="142"/>
      <c r="T125" s="355" t="s">
        <v>2468</v>
      </c>
      <c r="U125" s="411">
        <v>44235</v>
      </c>
      <c r="V125" s="411">
        <v>44245</v>
      </c>
      <c r="W125" s="358" t="s">
        <v>2629</v>
      </c>
      <c r="X125" s="358" t="s">
        <v>645</v>
      </c>
      <c r="Y125" s="116">
        <v>106644.49</v>
      </c>
      <c r="Z125" s="114"/>
      <c r="AA125" s="116">
        <v>106644.49</v>
      </c>
      <c r="AB125" s="116">
        <v>0</v>
      </c>
      <c r="AC125" s="346" t="s">
        <v>84</v>
      </c>
      <c r="AD125" s="354" t="s">
        <v>362</v>
      </c>
      <c r="AE125" s="117" t="s">
        <v>363</v>
      </c>
      <c r="AF125" s="107"/>
      <c r="AG125" s="107"/>
      <c r="AH125" s="107"/>
      <c r="AI125" s="118" t="s">
        <v>364</v>
      </c>
      <c r="AJ125" s="118" t="s">
        <v>364</v>
      </c>
      <c r="AK125" s="115">
        <v>106644.49</v>
      </c>
      <c r="AL125" s="115"/>
      <c r="AM125" s="110"/>
      <c r="AN125" s="110"/>
      <c r="AO125" s="183"/>
      <c r="AP125" s="115"/>
      <c r="AQ125" s="369"/>
      <c r="AR125" s="369"/>
      <c r="AS125" s="369"/>
      <c r="AT125" s="369"/>
      <c r="AU125" s="369"/>
      <c r="AV125" s="369"/>
      <c r="AW125" s="369"/>
      <c r="AX125" s="369"/>
      <c r="AY125" s="369"/>
      <c r="AZ125" s="369"/>
      <c r="BA125" s="370"/>
      <c r="BB125" s="369"/>
    </row>
    <row r="126" spans="1:54" s="161" customFormat="1" ht="74.25" customHeight="1" x14ac:dyDescent="0.25">
      <c r="A126" s="178">
        <v>2021</v>
      </c>
      <c r="B126" s="179">
        <v>103</v>
      </c>
      <c r="C126" s="110">
        <v>185</v>
      </c>
      <c r="D126" s="108" t="s">
        <v>384</v>
      </c>
      <c r="E126" s="138" t="s">
        <v>1150</v>
      </c>
      <c r="F126" s="138" t="s">
        <v>1151</v>
      </c>
      <c r="G126" s="110"/>
      <c r="H126" s="107" t="s">
        <v>2516</v>
      </c>
      <c r="I126" s="107" t="s">
        <v>1520</v>
      </c>
      <c r="J126" s="107" t="s">
        <v>120</v>
      </c>
      <c r="K126" s="119">
        <v>999</v>
      </c>
      <c r="L126" s="119" t="s">
        <v>1472</v>
      </c>
      <c r="M126" s="109">
        <v>681</v>
      </c>
      <c r="N126" s="120" t="s">
        <v>386</v>
      </c>
      <c r="O126" s="120" t="s">
        <v>387</v>
      </c>
      <c r="P126" s="119" t="s">
        <v>384</v>
      </c>
      <c r="Q126" s="108" t="s">
        <v>360</v>
      </c>
      <c r="R126" s="357" t="s">
        <v>361</v>
      </c>
      <c r="S126" s="142"/>
      <c r="T126" s="355" t="s">
        <v>2468</v>
      </c>
      <c r="U126" s="411">
        <v>44235</v>
      </c>
      <c r="V126" s="411">
        <v>44245</v>
      </c>
      <c r="W126" s="358" t="s">
        <v>2629</v>
      </c>
      <c r="X126" s="358" t="s">
        <v>645</v>
      </c>
      <c r="Y126" s="116">
        <v>198649.3</v>
      </c>
      <c r="Z126" s="114"/>
      <c r="AA126" s="116">
        <v>198649.3</v>
      </c>
      <c r="AB126" s="116">
        <v>0</v>
      </c>
      <c r="AC126" s="346" t="s">
        <v>84</v>
      </c>
      <c r="AD126" s="146" t="s">
        <v>362</v>
      </c>
      <c r="AE126" s="117" t="s">
        <v>363</v>
      </c>
      <c r="AF126" s="107"/>
      <c r="AG126" s="107"/>
      <c r="AH126" s="107"/>
      <c r="AI126" s="118" t="s">
        <v>364</v>
      </c>
      <c r="AJ126" s="118" t="s">
        <v>364</v>
      </c>
      <c r="AK126" s="115">
        <v>198649.3</v>
      </c>
      <c r="AL126" s="115"/>
      <c r="AM126" s="110"/>
      <c r="AN126" s="110"/>
      <c r="AO126" s="183"/>
      <c r="AP126" s="115"/>
      <c r="AQ126" s="369"/>
      <c r="AR126" s="369"/>
      <c r="AS126" s="369"/>
      <c r="AT126" s="369"/>
      <c r="AU126" s="369"/>
      <c r="AV126" s="369"/>
      <c r="AW126" s="369"/>
      <c r="AX126" s="369"/>
      <c r="AY126" s="369"/>
      <c r="AZ126" s="369"/>
      <c r="BA126" s="370"/>
      <c r="BB126" s="369"/>
    </row>
    <row r="127" spans="1:54" s="161" customFormat="1" ht="74.25" customHeight="1" x14ac:dyDescent="0.25">
      <c r="A127" s="178">
        <v>2021</v>
      </c>
      <c r="B127" s="179">
        <v>104</v>
      </c>
      <c r="C127" s="110">
        <v>185</v>
      </c>
      <c r="D127" s="108" t="s">
        <v>384</v>
      </c>
      <c r="E127" s="138" t="s">
        <v>1358</v>
      </c>
      <c r="F127" s="138" t="s">
        <v>658</v>
      </c>
      <c r="G127" s="110"/>
      <c r="H127" s="107" t="s">
        <v>2517</v>
      </c>
      <c r="I127" s="107" t="s">
        <v>1522</v>
      </c>
      <c r="J127" s="107" t="s">
        <v>120</v>
      </c>
      <c r="K127" s="119">
        <v>166</v>
      </c>
      <c r="L127" s="119" t="s">
        <v>1472</v>
      </c>
      <c r="M127" s="109">
        <v>4200</v>
      </c>
      <c r="N127" s="120" t="s">
        <v>386</v>
      </c>
      <c r="O127" s="120" t="s">
        <v>387</v>
      </c>
      <c r="P127" s="119" t="s">
        <v>384</v>
      </c>
      <c r="Q127" s="108" t="s">
        <v>360</v>
      </c>
      <c r="R127" s="357" t="s">
        <v>361</v>
      </c>
      <c r="S127" s="142"/>
      <c r="T127" s="355" t="s">
        <v>2468</v>
      </c>
      <c r="U127" s="411">
        <v>44235</v>
      </c>
      <c r="V127" s="411">
        <v>44245</v>
      </c>
      <c r="W127" s="358" t="s">
        <v>2629</v>
      </c>
      <c r="X127" s="358" t="s">
        <v>645</v>
      </c>
      <c r="Y127" s="116">
        <v>643044.6</v>
      </c>
      <c r="Z127" s="114"/>
      <c r="AA127" s="116">
        <v>643044.6</v>
      </c>
      <c r="AB127" s="116">
        <v>0</v>
      </c>
      <c r="AC127" s="346" t="s">
        <v>84</v>
      </c>
      <c r="AD127" s="146" t="s">
        <v>362</v>
      </c>
      <c r="AE127" s="117" t="s">
        <v>363</v>
      </c>
      <c r="AF127" s="107"/>
      <c r="AG127" s="107"/>
      <c r="AH127" s="107"/>
      <c r="AI127" s="118" t="s">
        <v>364</v>
      </c>
      <c r="AJ127" s="118" t="s">
        <v>364</v>
      </c>
      <c r="AK127" s="115">
        <v>643044.6</v>
      </c>
      <c r="AL127" s="115"/>
      <c r="AM127" s="110"/>
      <c r="AN127" s="110"/>
      <c r="AO127" s="183"/>
      <c r="AP127" s="115"/>
      <c r="AQ127" s="369"/>
      <c r="AR127" s="369"/>
      <c r="AS127" s="369"/>
      <c r="AT127" s="369"/>
      <c r="AU127" s="369"/>
      <c r="AV127" s="369"/>
      <c r="AW127" s="369"/>
      <c r="AX127" s="369"/>
      <c r="AY127" s="369"/>
      <c r="AZ127" s="369"/>
      <c r="BA127" s="370"/>
      <c r="BB127" s="369"/>
    </row>
    <row r="128" spans="1:54" s="161" customFormat="1" ht="74.25" customHeight="1" x14ac:dyDescent="0.25">
      <c r="A128" s="178">
        <v>2021</v>
      </c>
      <c r="B128" s="179">
        <v>105</v>
      </c>
      <c r="C128" s="110">
        <v>185</v>
      </c>
      <c r="D128" s="108" t="s">
        <v>384</v>
      </c>
      <c r="E128" s="138"/>
      <c r="F128" s="138"/>
      <c r="G128" s="110"/>
      <c r="H128" s="129" t="s">
        <v>2518</v>
      </c>
      <c r="I128" s="129" t="s">
        <v>1523</v>
      </c>
      <c r="J128" s="129" t="s">
        <v>120</v>
      </c>
      <c r="K128" s="136">
        <v>166</v>
      </c>
      <c r="L128" s="136" t="s">
        <v>1472</v>
      </c>
      <c r="M128" s="132">
        <v>1343</v>
      </c>
      <c r="N128" s="131" t="s">
        <v>386</v>
      </c>
      <c r="O128" s="131" t="s">
        <v>387</v>
      </c>
      <c r="P128" s="119" t="s">
        <v>384</v>
      </c>
      <c r="Q128" s="108" t="s">
        <v>360</v>
      </c>
      <c r="R128" s="357" t="s">
        <v>361</v>
      </c>
      <c r="S128" s="340"/>
      <c r="T128" s="355" t="s">
        <v>2468</v>
      </c>
      <c r="U128" s="411">
        <v>44235</v>
      </c>
      <c r="V128" s="411">
        <v>44245</v>
      </c>
      <c r="W128" s="358" t="s">
        <v>2629</v>
      </c>
      <c r="X128" s="358" t="s">
        <v>645</v>
      </c>
      <c r="Y128" s="116">
        <v>226175.4</v>
      </c>
      <c r="Z128" s="135"/>
      <c r="AA128" s="116">
        <v>226175.4</v>
      </c>
      <c r="AB128" s="116">
        <v>0</v>
      </c>
      <c r="AC128" s="346" t="s">
        <v>84</v>
      </c>
      <c r="AD128" s="123" t="s">
        <v>362</v>
      </c>
      <c r="AE128" s="143" t="s">
        <v>363</v>
      </c>
      <c r="AF128" s="129"/>
      <c r="AG128" s="107"/>
      <c r="AH128" s="107"/>
      <c r="AI128" s="118" t="s">
        <v>364</v>
      </c>
      <c r="AJ128" s="118" t="s">
        <v>364</v>
      </c>
      <c r="AK128" s="115">
        <v>226175.4</v>
      </c>
      <c r="AL128" s="127"/>
      <c r="AM128" s="110"/>
      <c r="AN128" s="110"/>
      <c r="AO128" s="183"/>
      <c r="AP128" s="115"/>
      <c r="AQ128" s="369"/>
      <c r="AR128" s="369"/>
      <c r="AS128" s="369"/>
      <c r="AT128" s="369"/>
      <c r="AU128" s="369"/>
      <c r="AV128" s="369"/>
      <c r="AW128" s="369"/>
      <c r="AX128" s="369"/>
      <c r="AY128" s="369"/>
      <c r="AZ128" s="369"/>
      <c r="BA128" s="370"/>
      <c r="BB128" s="369"/>
    </row>
    <row r="129" spans="1:16355" s="161" customFormat="1" ht="74.25" customHeight="1" x14ac:dyDescent="0.25">
      <c r="A129" s="178">
        <v>2021</v>
      </c>
      <c r="B129" s="179">
        <v>106</v>
      </c>
      <c r="C129" s="110">
        <v>185</v>
      </c>
      <c r="D129" s="108" t="s">
        <v>384</v>
      </c>
      <c r="E129" s="138"/>
      <c r="F129" s="138"/>
      <c r="G129" s="110"/>
      <c r="H129" s="129" t="s">
        <v>2519</v>
      </c>
      <c r="I129" s="129" t="s">
        <v>1524</v>
      </c>
      <c r="J129" s="129" t="s">
        <v>120</v>
      </c>
      <c r="K129" s="136">
        <v>166</v>
      </c>
      <c r="L129" s="136" t="s">
        <v>1472</v>
      </c>
      <c r="M129" s="132">
        <v>12627.5</v>
      </c>
      <c r="N129" s="131" t="s">
        <v>386</v>
      </c>
      <c r="O129" s="131" t="s">
        <v>387</v>
      </c>
      <c r="P129" s="136" t="s">
        <v>384</v>
      </c>
      <c r="Q129" s="130" t="s">
        <v>360</v>
      </c>
      <c r="R129" s="357" t="s">
        <v>361</v>
      </c>
      <c r="S129" s="340"/>
      <c r="T129" s="133" t="s">
        <v>2468</v>
      </c>
      <c r="U129" s="134">
        <v>44207</v>
      </c>
      <c r="V129" s="134">
        <v>44207</v>
      </c>
      <c r="W129" s="134">
        <v>44207</v>
      </c>
      <c r="X129" s="123" t="s">
        <v>645</v>
      </c>
      <c r="Y129" s="116">
        <v>917244.3</v>
      </c>
      <c r="Z129" s="135"/>
      <c r="AA129" s="116">
        <v>917244.3</v>
      </c>
      <c r="AB129" s="116">
        <v>0</v>
      </c>
      <c r="AC129" s="346" t="s">
        <v>84</v>
      </c>
      <c r="AD129" s="123" t="s">
        <v>362</v>
      </c>
      <c r="AE129" s="143" t="s">
        <v>363</v>
      </c>
      <c r="AF129" s="129"/>
      <c r="AG129" s="129"/>
      <c r="AH129" s="129"/>
      <c r="AI129" s="118" t="s">
        <v>364</v>
      </c>
      <c r="AJ129" s="118" t="s">
        <v>364</v>
      </c>
      <c r="AK129" s="122">
        <v>917244.3</v>
      </c>
      <c r="AL129" s="127"/>
      <c r="AM129" s="110"/>
      <c r="AN129" s="110"/>
      <c r="AO129" s="183"/>
      <c r="AP129" s="115"/>
      <c r="AQ129" s="369"/>
      <c r="AR129" s="369"/>
      <c r="AS129" s="369"/>
      <c r="AT129" s="369"/>
      <c r="AU129" s="369"/>
      <c r="AV129" s="369"/>
      <c r="AW129" s="369"/>
      <c r="AX129" s="369"/>
      <c r="AY129" s="369"/>
      <c r="AZ129" s="369"/>
      <c r="BA129" s="370"/>
      <c r="BB129" s="369"/>
    </row>
    <row r="130" spans="1:16355" s="161" customFormat="1" ht="74.25" customHeight="1" x14ac:dyDescent="0.25">
      <c r="A130" s="178">
        <v>2021</v>
      </c>
      <c r="B130" s="179">
        <v>107</v>
      </c>
      <c r="C130" s="110">
        <v>185</v>
      </c>
      <c r="D130" s="108" t="s">
        <v>384</v>
      </c>
      <c r="E130" s="138"/>
      <c r="F130" s="138"/>
      <c r="G130" s="110"/>
      <c r="H130" s="129" t="s">
        <v>2520</v>
      </c>
      <c r="I130" s="129" t="s">
        <v>2343</v>
      </c>
      <c r="J130" s="129" t="s">
        <v>120</v>
      </c>
      <c r="K130" s="136">
        <v>839</v>
      </c>
      <c r="L130" s="136" t="s">
        <v>1419</v>
      </c>
      <c r="M130" s="132">
        <v>1</v>
      </c>
      <c r="N130" s="131" t="s">
        <v>550</v>
      </c>
      <c r="O130" s="131" t="s">
        <v>387</v>
      </c>
      <c r="P130" s="136" t="s">
        <v>384</v>
      </c>
      <c r="Q130" s="130" t="s">
        <v>122</v>
      </c>
      <c r="R130" s="357" t="s">
        <v>2612</v>
      </c>
      <c r="S130" s="340"/>
      <c r="T130" s="355" t="s">
        <v>2468</v>
      </c>
      <c r="U130" s="411">
        <v>44235</v>
      </c>
      <c r="V130" s="411">
        <v>44245</v>
      </c>
      <c r="W130" s="358" t="s">
        <v>2629</v>
      </c>
      <c r="X130" s="358" t="s">
        <v>645</v>
      </c>
      <c r="Y130" s="116">
        <v>218076.35</v>
      </c>
      <c r="Z130" s="135"/>
      <c r="AA130" s="116">
        <v>218076.35</v>
      </c>
      <c r="AB130" s="116">
        <v>0</v>
      </c>
      <c r="AC130" s="346" t="s">
        <v>2521</v>
      </c>
      <c r="AD130" s="339" t="s">
        <v>2459</v>
      </c>
      <c r="AE130" s="143" t="s">
        <v>363</v>
      </c>
      <c r="AF130" s="129"/>
      <c r="AG130" s="110" t="s">
        <v>1529</v>
      </c>
      <c r="AH130" s="107"/>
      <c r="AI130" s="118" t="s">
        <v>364</v>
      </c>
      <c r="AJ130" s="118" t="s">
        <v>364</v>
      </c>
      <c r="AK130" s="115">
        <v>218076.35</v>
      </c>
      <c r="AL130" s="115"/>
      <c r="AM130" s="125"/>
      <c r="AN130" s="125"/>
      <c r="AO130" s="183"/>
      <c r="AP130" s="115"/>
      <c r="AQ130" s="369"/>
      <c r="AR130" s="369"/>
      <c r="AS130" s="369"/>
      <c r="AT130" s="369"/>
      <c r="AU130" s="369"/>
      <c r="AV130" s="369"/>
      <c r="AW130" s="369"/>
      <c r="AX130" s="369"/>
      <c r="AY130" s="369"/>
      <c r="AZ130" s="369"/>
      <c r="BA130" s="370"/>
      <c r="BB130" s="369"/>
    </row>
    <row r="131" spans="1:16355" s="161" customFormat="1" ht="74.25" customHeight="1" x14ac:dyDescent="0.25">
      <c r="A131" s="178">
        <v>2021</v>
      </c>
      <c r="B131" s="179">
        <v>108</v>
      </c>
      <c r="C131" s="110">
        <v>185</v>
      </c>
      <c r="D131" s="108" t="s">
        <v>384</v>
      </c>
      <c r="E131" s="138"/>
      <c r="F131" s="138"/>
      <c r="G131" s="110"/>
      <c r="H131" s="129" t="s">
        <v>2522</v>
      </c>
      <c r="I131" s="129" t="s">
        <v>2344</v>
      </c>
      <c r="J131" s="129" t="s">
        <v>120</v>
      </c>
      <c r="K131" s="136">
        <v>839</v>
      </c>
      <c r="L131" s="136" t="s">
        <v>1419</v>
      </c>
      <c r="M131" s="132">
        <v>1</v>
      </c>
      <c r="N131" s="131" t="s">
        <v>1503</v>
      </c>
      <c r="O131" s="131" t="s">
        <v>387</v>
      </c>
      <c r="P131" s="136" t="s">
        <v>384</v>
      </c>
      <c r="Q131" s="130" t="s">
        <v>122</v>
      </c>
      <c r="R131" s="357" t="s">
        <v>2612</v>
      </c>
      <c r="S131" s="340"/>
      <c r="T131" s="355" t="s">
        <v>2468</v>
      </c>
      <c r="U131" s="411">
        <v>44235</v>
      </c>
      <c r="V131" s="411">
        <v>44245</v>
      </c>
      <c r="W131" s="358" t="s">
        <v>2640</v>
      </c>
      <c r="X131" s="358" t="s">
        <v>2418</v>
      </c>
      <c r="Y131" s="116">
        <v>163981.72</v>
      </c>
      <c r="Z131" s="135"/>
      <c r="AA131" s="116">
        <v>163981.72</v>
      </c>
      <c r="AB131" s="116">
        <v>0</v>
      </c>
      <c r="AC131" s="346" t="s">
        <v>2521</v>
      </c>
      <c r="AD131" s="339" t="s">
        <v>2459</v>
      </c>
      <c r="AE131" s="143" t="s">
        <v>363</v>
      </c>
      <c r="AF131" s="129"/>
      <c r="AG131" s="110" t="s">
        <v>1529</v>
      </c>
      <c r="AH131" s="107"/>
      <c r="AI131" s="118" t="s">
        <v>364</v>
      </c>
      <c r="AJ131" s="118" t="s">
        <v>364</v>
      </c>
      <c r="AK131" s="115">
        <v>163981.72</v>
      </c>
      <c r="AL131" s="115"/>
      <c r="AM131" s="125"/>
      <c r="AN131" s="125"/>
      <c r="AO131" s="183"/>
      <c r="AP131" s="115"/>
      <c r="AQ131" s="369"/>
      <c r="AR131" s="369"/>
      <c r="AS131" s="369"/>
      <c r="AT131" s="369"/>
      <c r="AU131" s="369"/>
      <c r="AV131" s="369"/>
      <c r="AW131" s="369"/>
      <c r="AX131" s="369"/>
      <c r="AY131" s="369"/>
      <c r="AZ131" s="369"/>
      <c r="BA131" s="370"/>
      <c r="BB131" s="369"/>
      <c r="XBX131" s="147"/>
      <c r="XBY131" s="147"/>
      <c r="XBZ131" s="147"/>
      <c r="XCA131" s="147"/>
      <c r="XCB131" s="147"/>
      <c r="XCC131" s="147"/>
      <c r="XCD131" s="147"/>
      <c r="XCE131" s="147"/>
      <c r="XCF131" s="147"/>
      <c r="XCG131" s="147"/>
      <c r="XCH131" s="147"/>
      <c r="XCI131" s="147"/>
      <c r="XCJ131" s="147"/>
      <c r="XCK131" s="147"/>
      <c r="XCL131" s="147"/>
      <c r="XCM131" s="147"/>
      <c r="XCN131" s="147"/>
      <c r="XCO131" s="147"/>
      <c r="XCP131" s="147"/>
      <c r="XCQ131" s="147"/>
      <c r="XCR131" s="147"/>
      <c r="XCS131" s="147"/>
      <c r="XCT131" s="147"/>
      <c r="XCU131" s="147"/>
      <c r="XCV131" s="147"/>
      <c r="XCW131" s="147"/>
      <c r="XCX131" s="147"/>
      <c r="XCY131" s="147"/>
      <c r="XCZ131" s="147"/>
    </row>
    <row r="132" spans="1:16355" s="161" customFormat="1" ht="74.25" customHeight="1" thickBot="1" x14ac:dyDescent="0.3">
      <c r="A132" s="178">
        <v>2021</v>
      </c>
      <c r="B132" s="179">
        <v>109</v>
      </c>
      <c r="C132" s="110">
        <v>185</v>
      </c>
      <c r="D132" s="108" t="s">
        <v>384</v>
      </c>
      <c r="E132" s="148"/>
      <c r="F132" s="148"/>
      <c r="G132" s="148"/>
      <c r="H132" s="107" t="s">
        <v>2523</v>
      </c>
      <c r="I132" s="129" t="s">
        <v>2524</v>
      </c>
      <c r="J132" s="129" t="s">
        <v>120</v>
      </c>
      <c r="K132" s="136">
        <v>839</v>
      </c>
      <c r="L132" s="136" t="s">
        <v>1419</v>
      </c>
      <c r="M132" s="132">
        <v>1</v>
      </c>
      <c r="N132" s="131" t="s">
        <v>1503</v>
      </c>
      <c r="O132" s="131" t="s">
        <v>387</v>
      </c>
      <c r="P132" s="136" t="s">
        <v>384</v>
      </c>
      <c r="Q132" s="130" t="s">
        <v>122</v>
      </c>
      <c r="R132" s="357" t="s">
        <v>2612</v>
      </c>
      <c r="S132" s="107"/>
      <c r="T132" s="355" t="s">
        <v>2468</v>
      </c>
      <c r="U132" s="411">
        <v>44235</v>
      </c>
      <c r="V132" s="411">
        <v>44245</v>
      </c>
      <c r="W132" s="358" t="s">
        <v>2640</v>
      </c>
      <c r="X132" s="358" t="s">
        <v>2418</v>
      </c>
      <c r="Y132" s="116">
        <v>166410.23999999999</v>
      </c>
      <c r="Z132" s="409"/>
      <c r="AA132" s="116">
        <v>166410.23999999999</v>
      </c>
      <c r="AB132" s="116">
        <v>0</v>
      </c>
      <c r="AC132" s="346" t="s">
        <v>2521</v>
      </c>
      <c r="AD132" s="339" t="s">
        <v>2459</v>
      </c>
      <c r="AE132" s="143" t="s">
        <v>363</v>
      </c>
      <c r="AF132" s="129"/>
      <c r="AG132" s="110" t="s">
        <v>1529</v>
      </c>
      <c r="AH132" s="148"/>
      <c r="AI132" s="118" t="s">
        <v>364</v>
      </c>
      <c r="AJ132" s="118" t="s">
        <v>364</v>
      </c>
      <c r="AK132" s="114">
        <v>166410.23999999999</v>
      </c>
      <c r="AL132" s="126"/>
      <c r="AM132" s="125"/>
      <c r="AN132" s="125"/>
      <c r="AO132" s="183"/>
      <c r="AP132" s="126"/>
      <c r="AQ132" s="369"/>
      <c r="AR132" s="369"/>
      <c r="AS132" s="369"/>
      <c r="AT132" s="369"/>
      <c r="AU132" s="369"/>
      <c r="AV132" s="369"/>
      <c r="AW132" s="369"/>
      <c r="AX132" s="369"/>
      <c r="AY132" s="369"/>
      <c r="AZ132" s="369"/>
      <c r="BA132" s="370"/>
      <c r="BB132" s="369"/>
      <c r="BC132" s="149"/>
      <c r="BD132" s="149"/>
      <c r="BE132" s="149"/>
      <c r="BF132" s="149"/>
      <c r="BG132" s="149"/>
      <c r="BH132" s="149"/>
      <c r="BI132" s="149"/>
      <c r="BJ132" s="149"/>
      <c r="BK132" s="149"/>
      <c r="BL132" s="149"/>
      <c r="BM132" s="149"/>
      <c r="BN132" s="149"/>
      <c r="BO132" s="149"/>
      <c r="BP132" s="149"/>
      <c r="BQ132" s="149"/>
      <c r="BR132" s="149"/>
      <c r="BS132" s="149"/>
      <c r="BT132" s="149"/>
      <c r="BU132" s="149"/>
      <c r="BV132" s="149"/>
      <c r="BW132" s="149"/>
      <c r="BX132" s="149"/>
      <c r="BY132" s="149"/>
      <c r="BZ132" s="149"/>
      <c r="CA132" s="149"/>
      <c r="CB132" s="149"/>
      <c r="CC132" s="149"/>
      <c r="CD132" s="149"/>
      <c r="CE132" s="149"/>
      <c r="CF132" s="149"/>
      <c r="CG132" s="149"/>
      <c r="CH132" s="149"/>
      <c r="CI132" s="149"/>
      <c r="CJ132" s="149"/>
      <c r="CK132" s="149"/>
      <c r="CL132" s="149"/>
      <c r="CM132" s="149"/>
      <c r="CN132" s="149"/>
      <c r="CO132" s="149"/>
      <c r="CP132" s="149"/>
      <c r="CQ132" s="149"/>
      <c r="CR132" s="149"/>
      <c r="CS132" s="149"/>
      <c r="CT132" s="149"/>
      <c r="CU132" s="149"/>
      <c r="CV132" s="149"/>
      <c r="CW132" s="149"/>
      <c r="CX132" s="149"/>
      <c r="CY132" s="149"/>
      <c r="CZ132" s="149"/>
      <c r="DA132" s="149"/>
      <c r="DB132" s="149"/>
      <c r="DC132" s="149"/>
      <c r="DD132" s="149"/>
      <c r="DE132" s="149"/>
      <c r="DF132" s="149"/>
      <c r="DG132" s="149"/>
      <c r="DH132" s="149"/>
      <c r="DI132" s="149"/>
      <c r="DJ132" s="149"/>
      <c r="DK132" s="149"/>
      <c r="DL132" s="149"/>
      <c r="DM132" s="149"/>
      <c r="DN132" s="149"/>
      <c r="DO132" s="149"/>
      <c r="DP132" s="149"/>
      <c r="DQ132" s="149"/>
      <c r="DR132" s="149"/>
      <c r="DS132" s="149"/>
      <c r="DT132" s="149"/>
      <c r="DU132" s="149"/>
      <c r="DV132" s="149"/>
      <c r="DW132" s="149"/>
      <c r="DX132" s="149"/>
      <c r="DY132" s="149"/>
      <c r="DZ132" s="149"/>
      <c r="EA132" s="149"/>
      <c r="EB132" s="149"/>
      <c r="EC132" s="149"/>
      <c r="ED132" s="149"/>
      <c r="EE132" s="149"/>
      <c r="EF132" s="149"/>
      <c r="EG132" s="149"/>
      <c r="EH132" s="149"/>
      <c r="EI132" s="149"/>
      <c r="EJ132" s="149"/>
      <c r="EK132" s="149"/>
      <c r="EL132" s="149"/>
      <c r="EM132" s="149"/>
      <c r="EN132" s="149"/>
      <c r="EO132" s="149"/>
      <c r="EP132" s="149"/>
      <c r="EQ132" s="149"/>
      <c r="ER132" s="149"/>
      <c r="ES132" s="149"/>
      <c r="ET132" s="149"/>
      <c r="EU132" s="149"/>
      <c r="EV132" s="149"/>
      <c r="EW132" s="149"/>
      <c r="EX132" s="149"/>
      <c r="EY132" s="149"/>
      <c r="EZ132" s="149"/>
      <c r="FA132" s="149"/>
      <c r="FB132" s="149"/>
      <c r="FC132" s="149"/>
      <c r="FD132" s="149"/>
      <c r="FE132" s="149"/>
      <c r="FF132" s="149"/>
      <c r="FG132" s="149"/>
      <c r="FH132" s="149"/>
      <c r="FI132" s="149"/>
      <c r="FJ132" s="149"/>
      <c r="FK132" s="149"/>
      <c r="FL132" s="149"/>
      <c r="FM132" s="149"/>
      <c r="FN132" s="149"/>
      <c r="FO132" s="149"/>
      <c r="FP132" s="149"/>
      <c r="FQ132" s="149"/>
      <c r="FR132" s="149"/>
      <c r="FS132" s="149"/>
      <c r="FT132" s="149"/>
      <c r="FU132" s="149"/>
      <c r="FV132" s="149"/>
      <c r="FW132" s="149"/>
      <c r="FX132" s="149"/>
      <c r="FY132" s="149"/>
      <c r="FZ132" s="149"/>
      <c r="GA132" s="149"/>
      <c r="GB132" s="149"/>
      <c r="GC132" s="149"/>
      <c r="GD132" s="149"/>
      <c r="GE132" s="149"/>
      <c r="GF132" s="149"/>
      <c r="GG132" s="149"/>
      <c r="GH132" s="149"/>
      <c r="GI132" s="149"/>
      <c r="GJ132" s="149"/>
      <c r="GK132" s="149"/>
      <c r="GL132" s="149"/>
      <c r="GM132" s="149"/>
      <c r="GN132" s="149"/>
      <c r="GO132" s="149"/>
      <c r="GP132" s="149"/>
      <c r="GQ132" s="149"/>
      <c r="GR132" s="149"/>
      <c r="GS132" s="149"/>
      <c r="GT132" s="149"/>
      <c r="GU132" s="149"/>
      <c r="GV132" s="149"/>
      <c r="GW132" s="149"/>
      <c r="GX132" s="149"/>
      <c r="GY132" s="149"/>
      <c r="GZ132" s="149"/>
      <c r="HA132" s="149"/>
      <c r="HB132" s="149"/>
      <c r="HC132" s="149"/>
      <c r="HD132" s="149"/>
      <c r="HE132" s="149"/>
      <c r="HF132" s="149"/>
      <c r="HG132" s="149"/>
      <c r="HH132" s="149"/>
      <c r="HI132" s="149"/>
      <c r="HJ132" s="149"/>
      <c r="HK132" s="149"/>
      <c r="HL132" s="149"/>
      <c r="HM132" s="149"/>
      <c r="HN132" s="149"/>
      <c r="HO132" s="149"/>
      <c r="HP132" s="149"/>
      <c r="HQ132" s="149"/>
      <c r="HR132" s="149"/>
      <c r="HS132" s="149"/>
      <c r="HT132" s="149"/>
      <c r="HU132" s="149"/>
      <c r="HV132" s="149"/>
      <c r="HW132" s="149"/>
      <c r="HX132" s="149"/>
      <c r="HY132" s="149"/>
      <c r="HZ132" s="149"/>
      <c r="IA132" s="149"/>
      <c r="IB132" s="149"/>
      <c r="IC132" s="149"/>
      <c r="ID132" s="149"/>
      <c r="IE132" s="149"/>
      <c r="IF132" s="149"/>
      <c r="IG132" s="149"/>
      <c r="IH132" s="149"/>
      <c r="II132" s="149"/>
      <c r="IJ132" s="149"/>
      <c r="IK132" s="149"/>
      <c r="IL132" s="149"/>
      <c r="IM132" s="149"/>
      <c r="IN132" s="149"/>
      <c r="IO132" s="149"/>
      <c r="IP132" s="149"/>
      <c r="IQ132" s="149"/>
      <c r="IR132" s="149"/>
      <c r="IS132" s="149"/>
      <c r="IT132" s="149"/>
      <c r="IU132" s="149"/>
      <c r="IV132" s="149"/>
      <c r="IW132" s="149"/>
      <c r="IX132" s="149"/>
      <c r="IY132" s="149"/>
      <c r="IZ132" s="149"/>
      <c r="JA132" s="149"/>
      <c r="JB132" s="149"/>
      <c r="JC132" s="149"/>
      <c r="JD132" s="149"/>
      <c r="JE132" s="149"/>
      <c r="JF132" s="149"/>
      <c r="JG132" s="149"/>
      <c r="JH132" s="149"/>
      <c r="JI132" s="149"/>
      <c r="JJ132" s="149"/>
      <c r="JK132" s="149"/>
      <c r="JL132" s="149"/>
      <c r="JM132" s="149"/>
      <c r="JN132" s="149"/>
      <c r="JO132" s="149"/>
      <c r="JP132" s="149"/>
      <c r="JQ132" s="149"/>
      <c r="JR132" s="149"/>
      <c r="JS132" s="149"/>
      <c r="JT132" s="149"/>
      <c r="JU132" s="149"/>
      <c r="JV132" s="149"/>
      <c r="JW132" s="149"/>
      <c r="JX132" s="149"/>
      <c r="JY132" s="149"/>
      <c r="JZ132" s="149"/>
      <c r="KA132" s="149"/>
      <c r="KB132" s="149"/>
      <c r="KC132" s="149"/>
      <c r="KD132" s="149"/>
      <c r="KE132" s="149"/>
      <c r="KF132" s="149"/>
      <c r="KG132" s="149"/>
      <c r="KH132" s="149"/>
      <c r="KI132" s="149"/>
      <c r="KJ132" s="149"/>
      <c r="KK132" s="149"/>
      <c r="KL132" s="149"/>
      <c r="KM132" s="149"/>
      <c r="KN132" s="149"/>
      <c r="KO132" s="149"/>
      <c r="KP132" s="149"/>
      <c r="KQ132" s="149"/>
      <c r="KR132" s="149"/>
      <c r="KS132" s="149"/>
      <c r="KT132" s="149"/>
      <c r="KU132" s="149"/>
      <c r="KV132" s="149"/>
      <c r="KW132" s="149"/>
      <c r="KX132" s="149"/>
      <c r="KY132" s="149"/>
      <c r="KZ132" s="149"/>
      <c r="LA132" s="149"/>
      <c r="LB132" s="149"/>
      <c r="LC132" s="149"/>
      <c r="LD132" s="149"/>
      <c r="LE132" s="149"/>
      <c r="LF132" s="149"/>
      <c r="LG132" s="149"/>
      <c r="LH132" s="149"/>
      <c r="LI132" s="149"/>
      <c r="LJ132" s="149"/>
      <c r="LK132" s="149"/>
      <c r="LL132" s="149"/>
      <c r="LM132" s="149"/>
      <c r="LN132" s="149"/>
      <c r="LO132" s="149"/>
      <c r="LP132" s="149"/>
      <c r="LQ132" s="149"/>
      <c r="LR132" s="149"/>
      <c r="LS132" s="149"/>
      <c r="LT132" s="149"/>
      <c r="LU132" s="149"/>
      <c r="LV132" s="149"/>
      <c r="LW132" s="149"/>
      <c r="LX132" s="149"/>
      <c r="LY132" s="149"/>
      <c r="LZ132" s="149"/>
      <c r="MA132" s="149"/>
      <c r="MB132" s="149"/>
      <c r="MC132" s="149"/>
      <c r="MD132" s="149"/>
      <c r="ME132" s="149"/>
      <c r="MF132" s="149"/>
      <c r="MG132" s="149"/>
      <c r="MH132" s="149"/>
      <c r="MI132" s="149"/>
      <c r="MJ132" s="149"/>
      <c r="MK132" s="149"/>
      <c r="ML132" s="149"/>
      <c r="MM132" s="149"/>
      <c r="MN132" s="149"/>
      <c r="MO132" s="149"/>
      <c r="MP132" s="149"/>
      <c r="MQ132" s="149"/>
      <c r="MR132" s="149"/>
      <c r="MS132" s="149"/>
      <c r="MT132" s="149"/>
      <c r="MU132" s="149"/>
      <c r="MV132" s="149"/>
      <c r="MW132" s="149"/>
      <c r="MX132" s="149"/>
      <c r="MY132" s="149"/>
      <c r="MZ132" s="149"/>
      <c r="NA132" s="149"/>
      <c r="NB132" s="149"/>
      <c r="NC132" s="149"/>
      <c r="ND132" s="149"/>
      <c r="NE132" s="149"/>
      <c r="NF132" s="149"/>
      <c r="NG132" s="149"/>
      <c r="NH132" s="149"/>
      <c r="NI132" s="149"/>
      <c r="NJ132" s="149"/>
      <c r="NK132" s="149"/>
      <c r="NL132" s="149"/>
      <c r="NM132" s="149"/>
      <c r="NN132" s="149"/>
      <c r="NO132" s="149"/>
      <c r="NP132" s="149"/>
      <c r="NQ132" s="149"/>
      <c r="NR132" s="149"/>
      <c r="NS132" s="149"/>
      <c r="NT132" s="149"/>
      <c r="NU132" s="149"/>
      <c r="NV132" s="149"/>
      <c r="NW132" s="149"/>
      <c r="NX132" s="149"/>
      <c r="NY132" s="149"/>
      <c r="NZ132" s="149"/>
      <c r="OA132" s="149"/>
      <c r="OB132" s="149"/>
      <c r="OC132" s="149"/>
      <c r="OD132" s="149"/>
      <c r="OE132" s="149"/>
      <c r="OF132" s="149"/>
      <c r="OG132" s="149"/>
      <c r="OH132" s="149"/>
      <c r="OI132" s="149"/>
      <c r="OJ132" s="149"/>
      <c r="OK132" s="149"/>
      <c r="OL132" s="149"/>
      <c r="OM132" s="149"/>
      <c r="ON132" s="149"/>
      <c r="OO132" s="149"/>
      <c r="OP132" s="149"/>
      <c r="OQ132" s="149"/>
      <c r="OR132" s="149"/>
      <c r="OS132" s="149"/>
      <c r="OT132" s="149"/>
      <c r="OU132" s="149"/>
      <c r="OV132" s="149"/>
      <c r="OW132" s="149"/>
      <c r="OX132" s="149"/>
      <c r="OY132" s="149"/>
      <c r="OZ132" s="149"/>
      <c r="PA132" s="149"/>
      <c r="PB132" s="149"/>
      <c r="PC132" s="149"/>
      <c r="PD132" s="149"/>
      <c r="PE132" s="149"/>
      <c r="PF132" s="149"/>
      <c r="PG132" s="149"/>
      <c r="PH132" s="149"/>
      <c r="PI132" s="149"/>
      <c r="PJ132" s="149"/>
      <c r="PK132" s="149"/>
      <c r="PL132" s="149"/>
      <c r="PM132" s="149"/>
      <c r="PN132" s="149"/>
      <c r="PO132" s="149"/>
      <c r="PP132" s="149"/>
      <c r="PQ132" s="149"/>
      <c r="PR132" s="149"/>
      <c r="PS132" s="149"/>
      <c r="PT132" s="149"/>
      <c r="PU132" s="149"/>
      <c r="PV132" s="149"/>
      <c r="PW132" s="149"/>
      <c r="PX132" s="149"/>
      <c r="PY132" s="149"/>
      <c r="PZ132" s="149"/>
      <c r="QA132" s="149"/>
      <c r="QB132" s="149"/>
      <c r="QC132" s="149"/>
      <c r="QD132" s="149"/>
      <c r="QE132" s="149"/>
      <c r="QF132" s="149"/>
      <c r="QG132" s="149"/>
      <c r="QH132" s="149"/>
      <c r="QI132" s="149"/>
      <c r="QJ132" s="149"/>
      <c r="QK132" s="149"/>
      <c r="QL132" s="149"/>
      <c r="QM132" s="149"/>
      <c r="QN132" s="149"/>
      <c r="QO132" s="149"/>
      <c r="QP132" s="149"/>
      <c r="QQ132" s="149"/>
      <c r="QR132" s="149"/>
      <c r="QS132" s="149"/>
      <c r="QT132" s="149"/>
      <c r="QU132" s="149"/>
      <c r="QV132" s="149"/>
      <c r="QW132" s="149"/>
      <c r="QX132" s="149"/>
      <c r="QY132" s="149"/>
      <c r="QZ132" s="149"/>
      <c r="RA132" s="149"/>
      <c r="RB132" s="149"/>
      <c r="RC132" s="149"/>
      <c r="RD132" s="149"/>
      <c r="RE132" s="149"/>
      <c r="RF132" s="149"/>
      <c r="RG132" s="149"/>
      <c r="RH132" s="149"/>
      <c r="RI132" s="149"/>
      <c r="RJ132" s="149"/>
      <c r="RK132" s="149"/>
      <c r="RL132" s="149"/>
      <c r="RM132" s="149"/>
      <c r="RN132" s="149"/>
      <c r="RO132" s="149"/>
      <c r="RP132" s="149"/>
      <c r="RQ132" s="149"/>
      <c r="RR132" s="149"/>
      <c r="RS132" s="149"/>
      <c r="RT132" s="149"/>
      <c r="RU132" s="149"/>
      <c r="RV132" s="149"/>
      <c r="RW132" s="149"/>
      <c r="RX132" s="149"/>
      <c r="RY132" s="149"/>
      <c r="RZ132" s="149"/>
      <c r="SA132" s="149"/>
      <c r="SB132" s="149"/>
      <c r="SC132" s="149"/>
      <c r="SD132" s="149"/>
      <c r="SE132" s="149"/>
      <c r="SF132" s="149"/>
      <c r="SG132" s="149"/>
      <c r="SH132" s="149"/>
      <c r="SI132" s="149"/>
      <c r="SJ132" s="149"/>
      <c r="SK132" s="149"/>
      <c r="SL132" s="149"/>
      <c r="SM132" s="149"/>
      <c r="SN132" s="149"/>
      <c r="SO132" s="149"/>
      <c r="SP132" s="149"/>
      <c r="SQ132" s="149"/>
      <c r="SR132" s="149"/>
      <c r="SS132" s="149"/>
      <c r="ST132" s="149"/>
      <c r="SU132" s="149"/>
      <c r="SV132" s="149"/>
      <c r="SW132" s="149"/>
      <c r="SX132" s="149"/>
      <c r="SY132" s="149"/>
      <c r="SZ132" s="149"/>
      <c r="TA132" s="149"/>
      <c r="TB132" s="149"/>
      <c r="TC132" s="149"/>
      <c r="TD132" s="149"/>
      <c r="TE132" s="149"/>
      <c r="TF132" s="149"/>
      <c r="TG132" s="149"/>
      <c r="TH132" s="149"/>
      <c r="TI132" s="149"/>
      <c r="TJ132" s="149"/>
      <c r="TK132" s="149"/>
      <c r="TL132" s="149"/>
      <c r="TM132" s="149"/>
      <c r="TN132" s="149"/>
      <c r="TO132" s="149"/>
      <c r="TP132" s="149"/>
      <c r="TQ132" s="149"/>
      <c r="TR132" s="149"/>
      <c r="TS132" s="149"/>
      <c r="TT132" s="149"/>
      <c r="TU132" s="149"/>
      <c r="TV132" s="149"/>
      <c r="TW132" s="149"/>
      <c r="TX132" s="149"/>
      <c r="TY132" s="149"/>
      <c r="TZ132" s="149"/>
      <c r="UA132" s="149"/>
      <c r="UB132" s="149"/>
      <c r="UC132" s="149"/>
      <c r="UD132" s="149"/>
      <c r="UE132" s="149"/>
      <c r="UF132" s="149"/>
      <c r="UG132" s="149"/>
      <c r="UH132" s="149"/>
      <c r="UI132" s="149"/>
      <c r="UJ132" s="149"/>
      <c r="UK132" s="149"/>
      <c r="UL132" s="149"/>
      <c r="UM132" s="149"/>
      <c r="UN132" s="149"/>
      <c r="UO132" s="149"/>
      <c r="UP132" s="149"/>
      <c r="UQ132" s="149"/>
      <c r="UR132" s="149"/>
      <c r="US132" s="149"/>
      <c r="UT132" s="149"/>
      <c r="UU132" s="149"/>
      <c r="UV132" s="149"/>
      <c r="UW132" s="149"/>
      <c r="UX132" s="149"/>
      <c r="UY132" s="149"/>
      <c r="UZ132" s="149"/>
      <c r="VA132" s="149"/>
      <c r="VB132" s="149"/>
      <c r="VC132" s="149"/>
      <c r="VD132" s="149"/>
      <c r="VE132" s="149"/>
      <c r="VF132" s="149"/>
      <c r="VG132" s="149"/>
      <c r="VH132" s="149"/>
      <c r="VI132" s="149"/>
      <c r="VJ132" s="149"/>
      <c r="VK132" s="149"/>
      <c r="VL132" s="149"/>
      <c r="VM132" s="149"/>
      <c r="VN132" s="149"/>
      <c r="VO132" s="149"/>
      <c r="VP132" s="149"/>
      <c r="VQ132" s="149"/>
      <c r="VR132" s="149"/>
      <c r="VS132" s="149"/>
      <c r="VT132" s="149"/>
      <c r="VU132" s="149"/>
      <c r="VV132" s="149"/>
      <c r="VW132" s="149"/>
      <c r="VX132" s="149"/>
      <c r="VY132" s="149"/>
      <c r="VZ132" s="149"/>
      <c r="WA132" s="149"/>
      <c r="WB132" s="149"/>
      <c r="WC132" s="149"/>
      <c r="WD132" s="149"/>
      <c r="WE132" s="149"/>
      <c r="WF132" s="149"/>
      <c r="WG132" s="149"/>
      <c r="WH132" s="149"/>
      <c r="WI132" s="149"/>
      <c r="WJ132" s="149"/>
      <c r="WK132" s="149"/>
      <c r="WL132" s="149"/>
      <c r="WM132" s="149"/>
      <c r="WN132" s="149"/>
      <c r="WO132" s="149"/>
      <c r="WP132" s="149"/>
      <c r="WQ132" s="149"/>
      <c r="WR132" s="149"/>
      <c r="WS132" s="149"/>
      <c r="WT132" s="149"/>
      <c r="WU132" s="149"/>
      <c r="WV132" s="149"/>
      <c r="WW132" s="149"/>
      <c r="WX132" s="149"/>
      <c r="WY132" s="149"/>
      <c r="WZ132" s="149"/>
      <c r="XA132" s="149"/>
      <c r="XB132" s="149"/>
      <c r="XC132" s="149"/>
      <c r="XD132" s="149"/>
      <c r="XE132" s="149"/>
      <c r="XF132" s="149"/>
      <c r="XG132" s="149"/>
      <c r="XH132" s="149"/>
      <c r="XI132" s="149"/>
      <c r="XJ132" s="149"/>
      <c r="XK132" s="149"/>
      <c r="XL132" s="149"/>
      <c r="XM132" s="149"/>
      <c r="XN132" s="149"/>
      <c r="XO132" s="149"/>
      <c r="XP132" s="149"/>
      <c r="XQ132" s="149"/>
      <c r="XR132" s="149"/>
      <c r="XS132" s="149"/>
      <c r="XT132" s="149"/>
      <c r="XU132" s="149"/>
      <c r="XV132" s="149"/>
      <c r="XW132" s="149"/>
      <c r="XX132" s="149"/>
      <c r="XY132" s="149"/>
      <c r="XZ132" s="149"/>
      <c r="YA132" s="149"/>
      <c r="YB132" s="149"/>
      <c r="YC132" s="149"/>
      <c r="YD132" s="149"/>
      <c r="YE132" s="149"/>
      <c r="YF132" s="149"/>
      <c r="YG132" s="149"/>
      <c r="YH132" s="149"/>
      <c r="YI132" s="149"/>
      <c r="YJ132" s="149"/>
      <c r="YK132" s="149"/>
      <c r="YL132" s="149"/>
      <c r="YM132" s="149"/>
      <c r="YN132" s="149"/>
      <c r="YO132" s="149"/>
      <c r="YP132" s="149"/>
      <c r="YQ132" s="149"/>
      <c r="YR132" s="149"/>
      <c r="YS132" s="149"/>
      <c r="YT132" s="149"/>
      <c r="YU132" s="149"/>
      <c r="YV132" s="149"/>
      <c r="YW132" s="149"/>
      <c r="YX132" s="149"/>
      <c r="YY132" s="149"/>
      <c r="YZ132" s="149"/>
      <c r="ZA132" s="149"/>
      <c r="ZB132" s="149"/>
      <c r="ZC132" s="149"/>
      <c r="ZD132" s="149"/>
      <c r="ZE132" s="149"/>
      <c r="ZF132" s="149"/>
      <c r="ZG132" s="149"/>
      <c r="ZH132" s="149"/>
      <c r="ZI132" s="149"/>
      <c r="ZJ132" s="149"/>
      <c r="ZK132" s="149"/>
      <c r="ZL132" s="149"/>
      <c r="ZM132" s="149"/>
      <c r="ZN132" s="149"/>
      <c r="ZO132" s="149"/>
      <c r="ZP132" s="149"/>
      <c r="ZQ132" s="149"/>
      <c r="ZR132" s="149"/>
      <c r="ZS132" s="149"/>
      <c r="ZT132" s="149"/>
      <c r="ZU132" s="149"/>
      <c r="ZV132" s="149"/>
      <c r="ZW132" s="149"/>
      <c r="ZX132" s="149"/>
      <c r="ZY132" s="149"/>
      <c r="ZZ132" s="149"/>
      <c r="AAA132" s="149"/>
      <c r="AAB132" s="149"/>
      <c r="AAC132" s="149"/>
      <c r="AAD132" s="149"/>
      <c r="AAE132" s="149"/>
      <c r="AAF132" s="149"/>
      <c r="AAG132" s="149"/>
      <c r="AAH132" s="149"/>
      <c r="AAI132" s="149"/>
      <c r="AAJ132" s="149"/>
      <c r="AAK132" s="149"/>
      <c r="AAL132" s="149"/>
      <c r="AAM132" s="149"/>
      <c r="AAN132" s="149"/>
      <c r="AAO132" s="149"/>
      <c r="AAP132" s="149"/>
      <c r="AAQ132" s="149"/>
      <c r="AAR132" s="149"/>
      <c r="AAS132" s="149"/>
      <c r="AAT132" s="149"/>
      <c r="AAU132" s="149"/>
      <c r="AAV132" s="149"/>
      <c r="AAW132" s="149"/>
      <c r="AAX132" s="149"/>
      <c r="AAY132" s="149"/>
      <c r="AAZ132" s="149"/>
      <c r="ABA132" s="149"/>
      <c r="ABB132" s="149"/>
      <c r="ABC132" s="149"/>
      <c r="ABD132" s="149"/>
      <c r="ABE132" s="149"/>
      <c r="ABF132" s="149"/>
      <c r="ABG132" s="149"/>
      <c r="ABH132" s="149"/>
      <c r="ABI132" s="149"/>
      <c r="ABJ132" s="149"/>
      <c r="ABK132" s="149"/>
      <c r="ABL132" s="149"/>
      <c r="ABM132" s="149"/>
      <c r="ABN132" s="149"/>
      <c r="ABO132" s="149"/>
      <c r="ABP132" s="149"/>
      <c r="ABQ132" s="149"/>
      <c r="ABR132" s="149"/>
      <c r="ABS132" s="149"/>
      <c r="ABT132" s="149"/>
      <c r="ABU132" s="149"/>
      <c r="ABV132" s="149"/>
      <c r="ABW132" s="149"/>
      <c r="ABX132" s="149"/>
      <c r="ABY132" s="149"/>
      <c r="ABZ132" s="149"/>
      <c r="ACA132" s="149"/>
      <c r="ACB132" s="149"/>
      <c r="ACC132" s="149"/>
      <c r="ACD132" s="149"/>
      <c r="ACE132" s="149"/>
      <c r="ACF132" s="149"/>
      <c r="ACG132" s="149"/>
      <c r="ACH132" s="149"/>
      <c r="ACI132" s="149"/>
      <c r="ACJ132" s="149"/>
      <c r="ACK132" s="149"/>
      <c r="ACL132" s="149"/>
      <c r="ACM132" s="149"/>
      <c r="ACN132" s="149"/>
      <c r="ACO132" s="149"/>
      <c r="ACP132" s="149"/>
      <c r="ACQ132" s="149"/>
      <c r="ACR132" s="149"/>
      <c r="ACS132" s="149"/>
      <c r="ACT132" s="149"/>
      <c r="ACU132" s="149"/>
      <c r="ACV132" s="149"/>
      <c r="ACW132" s="149"/>
      <c r="ACX132" s="149"/>
      <c r="ACY132" s="149"/>
      <c r="ACZ132" s="149"/>
      <c r="ADA132" s="149"/>
      <c r="ADB132" s="149"/>
      <c r="ADC132" s="149"/>
      <c r="ADD132" s="149"/>
      <c r="ADE132" s="149"/>
      <c r="ADF132" s="149"/>
      <c r="ADG132" s="149"/>
      <c r="ADH132" s="149"/>
      <c r="ADI132" s="149"/>
      <c r="ADJ132" s="149"/>
      <c r="ADK132" s="149"/>
      <c r="ADL132" s="149"/>
      <c r="ADM132" s="149"/>
      <c r="ADN132" s="149"/>
      <c r="ADO132" s="149"/>
      <c r="ADP132" s="149"/>
      <c r="ADQ132" s="149"/>
      <c r="ADR132" s="149"/>
      <c r="ADS132" s="149"/>
      <c r="ADT132" s="149"/>
      <c r="ADU132" s="149"/>
      <c r="ADV132" s="149"/>
      <c r="ADW132" s="149"/>
      <c r="ADX132" s="149"/>
      <c r="ADY132" s="149"/>
      <c r="ADZ132" s="149"/>
      <c r="AEA132" s="149"/>
      <c r="AEB132" s="149"/>
      <c r="AEC132" s="149"/>
      <c r="AED132" s="149"/>
      <c r="AEE132" s="149"/>
      <c r="AEF132" s="149"/>
      <c r="AEG132" s="149"/>
      <c r="AEH132" s="149"/>
      <c r="AEI132" s="149"/>
      <c r="AEJ132" s="149"/>
      <c r="AEK132" s="149"/>
      <c r="AEL132" s="149"/>
      <c r="AEM132" s="149"/>
      <c r="AEN132" s="149"/>
      <c r="AEO132" s="149"/>
      <c r="AEP132" s="149"/>
      <c r="AEQ132" s="149"/>
      <c r="AER132" s="149"/>
      <c r="AES132" s="149"/>
      <c r="AET132" s="149"/>
      <c r="AEU132" s="149"/>
      <c r="AEV132" s="149"/>
      <c r="AEW132" s="149"/>
      <c r="AEX132" s="149"/>
      <c r="AEY132" s="149"/>
      <c r="AEZ132" s="149"/>
      <c r="AFA132" s="149"/>
      <c r="AFB132" s="149"/>
      <c r="AFC132" s="149"/>
      <c r="AFD132" s="149"/>
      <c r="AFE132" s="149"/>
      <c r="AFF132" s="149"/>
      <c r="AFG132" s="149"/>
      <c r="AFH132" s="149"/>
      <c r="AFI132" s="149"/>
      <c r="AFJ132" s="149"/>
      <c r="AFK132" s="149"/>
      <c r="AFL132" s="149"/>
      <c r="AFM132" s="149"/>
      <c r="AFN132" s="149"/>
      <c r="AFO132" s="149"/>
      <c r="AFP132" s="149"/>
      <c r="AFQ132" s="149"/>
      <c r="AFR132" s="149"/>
      <c r="AFS132" s="149"/>
      <c r="AFT132" s="149"/>
      <c r="AFU132" s="149"/>
      <c r="AFV132" s="149"/>
      <c r="AFW132" s="149"/>
      <c r="AFX132" s="149"/>
      <c r="AFY132" s="149"/>
      <c r="AFZ132" s="149"/>
      <c r="AGA132" s="149"/>
      <c r="AGB132" s="149"/>
      <c r="AGC132" s="149"/>
      <c r="AGD132" s="149"/>
      <c r="AGE132" s="149"/>
      <c r="AGF132" s="149"/>
      <c r="AGG132" s="149"/>
      <c r="AGH132" s="149"/>
      <c r="AGI132" s="149"/>
      <c r="AGJ132" s="149"/>
      <c r="AGK132" s="149"/>
      <c r="AGL132" s="149"/>
      <c r="AGM132" s="149"/>
      <c r="AGN132" s="149"/>
      <c r="AGO132" s="149"/>
      <c r="AGP132" s="149"/>
      <c r="AGQ132" s="149"/>
      <c r="AGR132" s="149"/>
      <c r="AGS132" s="149"/>
      <c r="AGT132" s="149"/>
      <c r="AGU132" s="149"/>
      <c r="AGV132" s="149"/>
      <c r="AGW132" s="149"/>
      <c r="AGX132" s="149"/>
      <c r="AGY132" s="149"/>
      <c r="AGZ132" s="149"/>
      <c r="AHA132" s="149"/>
      <c r="AHB132" s="149"/>
      <c r="AHC132" s="149"/>
      <c r="AHD132" s="149"/>
      <c r="AHE132" s="149"/>
      <c r="AHF132" s="149"/>
      <c r="AHG132" s="149"/>
      <c r="AHH132" s="149"/>
      <c r="AHI132" s="149"/>
      <c r="AHJ132" s="149"/>
      <c r="AHK132" s="149"/>
      <c r="AHL132" s="149"/>
      <c r="AHM132" s="149"/>
      <c r="AHN132" s="149"/>
      <c r="AHO132" s="149"/>
      <c r="AHP132" s="149"/>
      <c r="AHQ132" s="149"/>
      <c r="AHR132" s="149"/>
      <c r="AHS132" s="149"/>
      <c r="AHT132" s="149"/>
      <c r="AHU132" s="149"/>
      <c r="AHV132" s="149"/>
      <c r="AHW132" s="149"/>
      <c r="AHX132" s="149"/>
      <c r="AHY132" s="149"/>
      <c r="AHZ132" s="149"/>
      <c r="AIA132" s="149"/>
      <c r="AIB132" s="149"/>
      <c r="AIC132" s="149"/>
      <c r="AID132" s="149"/>
      <c r="AIE132" s="149"/>
      <c r="AIF132" s="149"/>
      <c r="AIG132" s="149"/>
      <c r="AIH132" s="149"/>
      <c r="AII132" s="149"/>
      <c r="AIJ132" s="149"/>
      <c r="AIK132" s="149"/>
      <c r="AIL132" s="149"/>
      <c r="AIM132" s="149"/>
      <c r="AIN132" s="149"/>
      <c r="AIO132" s="149"/>
      <c r="AIP132" s="149"/>
      <c r="AIQ132" s="149"/>
      <c r="AIR132" s="149"/>
      <c r="AIS132" s="149"/>
      <c r="AIT132" s="149"/>
      <c r="AIU132" s="149"/>
      <c r="AIV132" s="149"/>
      <c r="AIW132" s="149"/>
      <c r="AIX132" s="149"/>
      <c r="AIY132" s="149"/>
      <c r="AIZ132" s="149"/>
      <c r="AJA132" s="149"/>
      <c r="AJB132" s="149"/>
      <c r="AJC132" s="149"/>
      <c r="AJD132" s="149"/>
      <c r="AJE132" s="149"/>
      <c r="AJF132" s="149"/>
      <c r="AJG132" s="149"/>
      <c r="AJH132" s="149"/>
      <c r="AJI132" s="149"/>
      <c r="AJJ132" s="149"/>
      <c r="AJK132" s="149"/>
      <c r="AJL132" s="149"/>
      <c r="AJM132" s="149"/>
      <c r="AJN132" s="149"/>
      <c r="AJO132" s="149"/>
      <c r="AJP132" s="149"/>
      <c r="AJQ132" s="149"/>
      <c r="AJR132" s="149"/>
      <c r="AJS132" s="149"/>
      <c r="AJT132" s="149"/>
      <c r="AJU132" s="149"/>
      <c r="AJV132" s="149"/>
      <c r="AJW132" s="149"/>
      <c r="AJX132" s="149"/>
      <c r="AJY132" s="149"/>
      <c r="AJZ132" s="149"/>
      <c r="AKA132" s="149"/>
      <c r="AKB132" s="149"/>
      <c r="AKC132" s="149"/>
      <c r="AKD132" s="149"/>
      <c r="AKE132" s="149"/>
      <c r="AKF132" s="149"/>
      <c r="AKG132" s="149"/>
      <c r="AKH132" s="149"/>
      <c r="AKI132" s="149"/>
      <c r="AKJ132" s="149"/>
      <c r="AKK132" s="149"/>
      <c r="AKL132" s="149"/>
      <c r="AKM132" s="149"/>
      <c r="AKN132" s="149"/>
      <c r="AKO132" s="149"/>
      <c r="AKP132" s="149"/>
      <c r="AKQ132" s="149"/>
      <c r="AKR132" s="149"/>
      <c r="AKS132" s="149"/>
      <c r="AKT132" s="149"/>
      <c r="AKU132" s="149"/>
      <c r="AKV132" s="149"/>
      <c r="AKW132" s="149"/>
      <c r="AKX132" s="149"/>
      <c r="AKY132" s="149"/>
      <c r="AKZ132" s="149"/>
      <c r="ALA132" s="149"/>
      <c r="ALB132" s="149"/>
      <c r="ALC132" s="149"/>
      <c r="ALD132" s="149"/>
      <c r="ALE132" s="149"/>
      <c r="ALF132" s="149"/>
      <c r="ALG132" s="149"/>
      <c r="ALH132" s="149"/>
      <c r="ALI132" s="149"/>
      <c r="ALJ132" s="149"/>
      <c r="ALK132" s="149"/>
      <c r="ALL132" s="149"/>
      <c r="ALM132" s="149"/>
      <c r="ALN132" s="149"/>
      <c r="ALO132" s="149"/>
      <c r="ALP132" s="149"/>
      <c r="ALQ132" s="149"/>
      <c r="ALR132" s="149"/>
      <c r="ALS132" s="149"/>
      <c r="ALT132" s="149"/>
      <c r="ALU132" s="149"/>
      <c r="ALV132" s="149"/>
      <c r="ALW132" s="149"/>
      <c r="ALX132" s="149"/>
      <c r="ALY132" s="149"/>
      <c r="ALZ132" s="149"/>
      <c r="AMA132" s="149"/>
      <c r="AMB132" s="149"/>
      <c r="AMC132" s="149"/>
      <c r="AMD132" s="149"/>
      <c r="AME132" s="149"/>
      <c r="AMF132" s="149"/>
      <c r="AMG132" s="149"/>
      <c r="AMH132" s="149"/>
      <c r="AMI132" s="149"/>
      <c r="AMJ132" s="149"/>
      <c r="AMK132" s="149"/>
      <c r="AML132" s="149"/>
      <c r="AMM132" s="149"/>
      <c r="AMN132" s="149"/>
      <c r="AMO132" s="149"/>
      <c r="AMP132" s="149"/>
      <c r="AMQ132" s="149"/>
      <c r="AMR132" s="149"/>
      <c r="AMS132" s="149"/>
      <c r="AMT132" s="149"/>
      <c r="AMU132" s="149"/>
      <c r="AMV132" s="149"/>
      <c r="AMW132" s="149"/>
      <c r="AMX132" s="149"/>
      <c r="AMY132" s="149"/>
      <c r="AMZ132" s="149"/>
      <c r="ANA132" s="149"/>
      <c r="ANB132" s="149"/>
      <c r="ANC132" s="149"/>
      <c r="AND132" s="149"/>
      <c r="ANE132" s="149"/>
      <c r="ANF132" s="149"/>
      <c r="ANG132" s="149"/>
      <c r="ANH132" s="149"/>
      <c r="ANI132" s="149"/>
      <c r="ANJ132" s="149"/>
      <c r="ANK132" s="149"/>
      <c r="ANL132" s="149"/>
      <c r="ANM132" s="149"/>
      <c r="ANN132" s="149"/>
      <c r="ANO132" s="149"/>
      <c r="ANP132" s="149"/>
      <c r="ANQ132" s="149"/>
      <c r="ANR132" s="149"/>
      <c r="ANS132" s="149"/>
      <c r="ANT132" s="149"/>
      <c r="ANU132" s="149"/>
      <c r="ANV132" s="149"/>
      <c r="ANW132" s="149"/>
      <c r="ANX132" s="149"/>
      <c r="ANY132" s="149"/>
      <c r="ANZ132" s="149"/>
      <c r="AOA132" s="149"/>
      <c r="AOB132" s="149"/>
      <c r="AOC132" s="149"/>
      <c r="AOD132" s="149"/>
      <c r="AOE132" s="149"/>
      <c r="AOF132" s="149"/>
      <c r="AOG132" s="149"/>
      <c r="AOH132" s="149"/>
      <c r="AOI132" s="149"/>
      <c r="AOJ132" s="149"/>
      <c r="AOK132" s="149"/>
      <c r="AOL132" s="149"/>
      <c r="AOM132" s="149"/>
      <c r="AON132" s="149"/>
      <c r="AOO132" s="149"/>
      <c r="AOP132" s="149"/>
      <c r="AOQ132" s="149"/>
      <c r="AOR132" s="149"/>
      <c r="AOS132" s="149"/>
      <c r="AOT132" s="149"/>
      <c r="AOU132" s="149"/>
      <c r="AOV132" s="149"/>
      <c r="AOW132" s="149"/>
      <c r="AOX132" s="149"/>
      <c r="AOY132" s="149"/>
      <c r="AOZ132" s="149"/>
      <c r="APA132" s="149"/>
      <c r="APB132" s="149"/>
      <c r="APC132" s="149"/>
      <c r="APD132" s="149"/>
      <c r="APE132" s="149"/>
      <c r="APF132" s="149"/>
      <c r="APG132" s="149"/>
      <c r="APH132" s="149"/>
      <c r="API132" s="149"/>
      <c r="APJ132" s="149"/>
      <c r="APK132" s="149"/>
      <c r="APL132" s="149"/>
      <c r="APM132" s="149"/>
      <c r="APN132" s="149"/>
      <c r="APO132" s="149"/>
      <c r="APP132" s="149"/>
      <c r="APQ132" s="149"/>
      <c r="APR132" s="149"/>
      <c r="APS132" s="149"/>
      <c r="APT132" s="149"/>
      <c r="APU132" s="149"/>
      <c r="APV132" s="149"/>
      <c r="APW132" s="149"/>
      <c r="APX132" s="149"/>
      <c r="APY132" s="149"/>
      <c r="APZ132" s="149"/>
      <c r="AQA132" s="149"/>
      <c r="AQB132" s="149"/>
      <c r="AQC132" s="149"/>
      <c r="AQD132" s="149"/>
      <c r="AQE132" s="149"/>
      <c r="AQF132" s="149"/>
      <c r="AQG132" s="149"/>
      <c r="AQH132" s="149"/>
      <c r="AQI132" s="149"/>
      <c r="AQJ132" s="149"/>
      <c r="AQK132" s="149"/>
      <c r="AQL132" s="149"/>
      <c r="AQM132" s="149"/>
      <c r="AQN132" s="149"/>
      <c r="AQO132" s="149"/>
      <c r="AQP132" s="149"/>
      <c r="AQQ132" s="149"/>
      <c r="AQR132" s="149"/>
      <c r="AQS132" s="149"/>
      <c r="AQT132" s="149"/>
      <c r="AQU132" s="149"/>
      <c r="AQV132" s="149"/>
      <c r="AQW132" s="149"/>
      <c r="AQX132" s="149"/>
      <c r="AQY132" s="149"/>
      <c r="AQZ132" s="149"/>
      <c r="ARA132" s="149"/>
      <c r="ARB132" s="149"/>
      <c r="ARC132" s="149"/>
      <c r="ARD132" s="149"/>
      <c r="ARE132" s="149"/>
      <c r="ARF132" s="149"/>
      <c r="ARG132" s="149"/>
      <c r="ARH132" s="149"/>
      <c r="ARI132" s="149"/>
      <c r="ARJ132" s="149"/>
      <c r="ARK132" s="149"/>
      <c r="ARL132" s="149"/>
      <c r="ARM132" s="149"/>
      <c r="ARN132" s="149"/>
      <c r="ARO132" s="149"/>
      <c r="ARP132" s="149"/>
      <c r="ARQ132" s="149"/>
      <c r="ARR132" s="149"/>
      <c r="ARS132" s="149"/>
      <c r="ART132" s="149"/>
      <c r="ARU132" s="149"/>
      <c r="ARV132" s="149"/>
      <c r="ARW132" s="149"/>
      <c r="ARX132" s="149"/>
      <c r="ARY132" s="149"/>
      <c r="ARZ132" s="149"/>
      <c r="ASA132" s="149"/>
      <c r="ASB132" s="149"/>
      <c r="ASC132" s="149"/>
      <c r="ASD132" s="149"/>
      <c r="ASE132" s="149"/>
      <c r="ASF132" s="149"/>
      <c r="ASG132" s="149"/>
      <c r="ASH132" s="149"/>
      <c r="ASI132" s="149"/>
      <c r="ASJ132" s="149"/>
      <c r="ASK132" s="149"/>
      <c r="ASL132" s="149"/>
      <c r="ASM132" s="149"/>
      <c r="ASN132" s="149"/>
      <c r="ASO132" s="149"/>
      <c r="ASP132" s="149"/>
      <c r="ASQ132" s="149"/>
      <c r="ASR132" s="149"/>
      <c r="ASS132" s="149"/>
      <c r="AST132" s="149"/>
      <c r="ASU132" s="149"/>
      <c r="ASV132" s="149"/>
      <c r="ASW132" s="149"/>
      <c r="ASX132" s="149"/>
      <c r="ASY132" s="149"/>
      <c r="ASZ132" s="149"/>
      <c r="ATA132" s="149"/>
      <c r="ATB132" s="149"/>
      <c r="ATC132" s="149"/>
      <c r="ATD132" s="149"/>
      <c r="ATE132" s="149"/>
      <c r="ATF132" s="149"/>
      <c r="ATG132" s="149"/>
      <c r="ATH132" s="149"/>
      <c r="ATI132" s="149"/>
      <c r="ATJ132" s="149"/>
      <c r="ATK132" s="149"/>
      <c r="ATL132" s="149"/>
      <c r="ATM132" s="149"/>
      <c r="ATN132" s="149"/>
      <c r="ATO132" s="149"/>
      <c r="ATP132" s="149"/>
      <c r="ATQ132" s="149"/>
      <c r="ATR132" s="149"/>
      <c r="ATS132" s="149"/>
      <c r="ATT132" s="149"/>
      <c r="ATU132" s="149"/>
      <c r="ATV132" s="149"/>
      <c r="ATW132" s="149"/>
      <c r="ATX132" s="149"/>
      <c r="ATY132" s="149"/>
      <c r="ATZ132" s="149"/>
      <c r="AUA132" s="149"/>
      <c r="AUB132" s="149"/>
      <c r="AUC132" s="149"/>
      <c r="AUD132" s="149"/>
      <c r="AUE132" s="149"/>
      <c r="AUF132" s="149"/>
      <c r="AUG132" s="149"/>
      <c r="AUH132" s="149"/>
      <c r="AUI132" s="149"/>
      <c r="AUJ132" s="149"/>
      <c r="AUK132" s="149"/>
      <c r="AUL132" s="149"/>
      <c r="AUM132" s="149"/>
      <c r="AUN132" s="149"/>
      <c r="AUO132" s="149"/>
      <c r="AUP132" s="149"/>
      <c r="AUQ132" s="149"/>
      <c r="AUR132" s="149"/>
      <c r="AUS132" s="149"/>
      <c r="AUT132" s="149"/>
      <c r="AUU132" s="149"/>
      <c r="AUV132" s="149"/>
      <c r="AUW132" s="149"/>
      <c r="AUX132" s="149"/>
      <c r="AUY132" s="149"/>
      <c r="AUZ132" s="149"/>
      <c r="AVA132" s="149"/>
      <c r="AVB132" s="149"/>
      <c r="AVC132" s="149"/>
      <c r="AVD132" s="149"/>
      <c r="AVE132" s="149"/>
      <c r="AVF132" s="149"/>
      <c r="AVG132" s="149"/>
      <c r="AVH132" s="149"/>
      <c r="AVI132" s="149"/>
      <c r="AVJ132" s="149"/>
      <c r="AVK132" s="149"/>
      <c r="AVL132" s="149"/>
      <c r="AVM132" s="149"/>
      <c r="AVN132" s="149"/>
      <c r="AVO132" s="149"/>
      <c r="AVP132" s="149"/>
      <c r="AVQ132" s="149"/>
      <c r="AVR132" s="149"/>
      <c r="AVS132" s="149"/>
      <c r="AVT132" s="149"/>
      <c r="AVU132" s="149"/>
      <c r="AVV132" s="149"/>
      <c r="AVW132" s="149"/>
      <c r="AVX132" s="149"/>
      <c r="AVY132" s="149"/>
      <c r="AVZ132" s="149"/>
      <c r="AWA132" s="149"/>
      <c r="AWB132" s="149"/>
      <c r="AWC132" s="149"/>
      <c r="AWD132" s="149"/>
      <c r="AWE132" s="149"/>
      <c r="AWF132" s="149"/>
      <c r="AWG132" s="149"/>
      <c r="AWH132" s="149"/>
      <c r="AWI132" s="149"/>
      <c r="AWJ132" s="149"/>
      <c r="AWK132" s="149"/>
      <c r="AWL132" s="149"/>
      <c r="AWM132" s="149"/>
      <c r="AWN132" s="149"/>
      <c r="AWO132" s="149"/>
      <c r="AWP132" s="149"/>
      <c r="AWQ132" s="149"/>
      <c r="AWR132" s="149"/>
      <c r="AWS132" s="149"/>
      <c r="AWT132" s="149"/>
      <c r="AWU132" s="149"/>
      <c r="AWV132" s="149"/>
      <c r="AWW132" s="149"/>
      <c r="AWX132" s="149"/>
      <c r="AWY132" s="149"/>
      <c r="AWZ132" s="149"/>
      <c r="AXA132" s="149"/>
      <c r="AXB132" s="149"/>
      <c r="AXC132" s="149"/>
      <c r="AXD132" s="149"/>
      <c r="AXE132" s="149"/>
      <c r="AXF132" s="149"/>
      <c r="AXG132" s="149"/>
      <c r="AXH132" s="149"/>
      <c r="AXI132" s="149"/>
      <c r="AXJ132" s="149"/>
      <c r="AXK132" s="149"/>
      <c r="AXL132" s="149"/>
      <c r="AXM132" s="149"/>
      <c r="AXN132" s="149"/>
      <c r="AXO132" s="149"/>
      <c r="AXP132" s="149"/>
      <c r="AXQ132" s="149"/>
      <c r="AXR132" s="149"/>
      <c r="AXS132" s="149"/>
      <c r="AXT132" s="149"/>
      <c r="AXU132" s="149"/>
      <c r="AXV132" s="149"/>
      <c r="AXW132" s="149"/>
      <c r="AXX132" s="149"/>
      <c r="AXY132" s="149"/>
      <c r="AXZ132" s="149"/>
      <c r="AYA132" s="149"/>
      <c r="AYB132" s="149"/>
      <c r="AYC132" s="149"/>
      <c r="AYD132" s="149"/>
      <c r="AYE132" s="149"/>
      <c r="AYF132" s="149"/>
      <c r="AYG132" s="149"/>
      <c r="AYH132" s="149"/>
      <c r="AYI132" s="149"/>
      <c r="AYJ132" s="149"/>
      <c r="AYK132" s="149"/>
      <c r="AYL132" s="149"/>
      <c r="AYM132" s="149"/>
      <c r="AYN132" s="149"/>
      <c r="AYO132" s="149"/>
      <c r="AYP132" s="149"/>
      <c r="AYQ132" s="149"/>
      <c r="AYR132" s="149"/>
      <c r="AYS132" s="149"/>
      <c r="AYT132" s="149"/>
      <c r="AYU132" s="149"/>
      <c r="AYV132" s="149"/>
      <c r="AYW132" s="149"/>
      <c r="AYX132" s="149"/>
      <c r="AYY132" s="149"/>
      <c r="AYZ132" s="149"/>
      <c r="AZA132" s="149"/>
      <c r="AZB132" s="149"/>
      <c r="AZC132" s="149"/>
      <c r="AZD132" s="149"/>
      <c r="AZE132" s="149"/>
      <c r="AZF132" s="149"/>
      <c r="AZG132" s="149"/>
      <c r="AZH132" s="149"/>
      <c r="AZI132" s="149"/>
      <c r="AZJ132" s="149"/>
      <c r="AZK132" s="149"/>
      <c r="AZL132" s="149"/>
      <c r="AZM132" s="149"/>
      <c r="AZN132" s="149"/>
      <c r="AZO132" s="149"/>
      <c r="AZP132" s="149"/>
      <c r="AZQ132" s="149"/>
      <c r="AZR132" s="149"/>
      <c r="AZS132" s="149"/>
      <c r="AZT132" s="149"/>
      <c r="AZU132" s="149"/>
      <c r="AZV132" s="149"/>
      <c r="AZW132" s="149"/>
      <c r="AZX132" s="149"/>
      <c r="AZY132" s="149"/>
      <c r="AZZ132" s="149"/>
      <c r="BAA132" s="149"/>
      <c r="BAB132" s="149"/>
      <c r="BAC132" s="149"/>
      <c r="BAD132" s="149"/>
      <c r="BAE132" s="149"/>
      <c r="BAF132" s="149"/>
      <c r="BAG132" s="149"/>
      <c r="BAH132" s="149"/>
      <c r="BAI132" s="149"/>
      <c r="BAJ132" s="149"/>
      <c r="BAK132" s="149"/>
      <c r="BAL132" s="149"/>
      <c r="BAM132" s="149"/>
      <c r="BAN132" s="149"/>
      <c r="BAO132" s="149"/>
      <c r="BAP132" s="149"/>
      <c r="BAQ132" s="149"/>
      <c r="BAR132" s="149"/>
      <c r="BAS132" s="149"/>
      <c r="BAT132" s="149"/>
      <c r="BAU132" s="149"/>
      <c r="BAV132" s="149"/>
      <c r="BAW132" s="149"/>
      <c r="BAX132" s="149"/>
      <c r="BAY132" s="149"/>
      <c r="BAZ132" s="149"/>
      <c r="BBA132" s="149"/>
      <c r="BBB132" s="149"/>
      <c r="BBC132" s="149"/>
      <c r="BBD132" s="149"/>
      <c r="BBE132" s="149"/>
      <c r="BBF132" s="149"/>
      <c r="BBG132" s="149"/>
      <c r="BBH132" s="149"/>
      <c r="BBI132" s="149"/>
      <c r="BBJ132" s="149"/>
      <c r="BBK132" s="149"/>
      <c r="BBL132" s="149"/>
      <c r="BBM132" s="149"/>
      <c r="BBN132" s="149"/>
      <c r="BBO132" s="149"/>
      <c r="BBP132" s="149"/>
      <c r="BBQ132" s="149"/>
      <c r="BBR132" s="149"/>
      <c r="BBS132" s="149"/>
      <c r="BBT132" s="149"/>
      <c r="BBU132" s="149"/>
      <c r="BBV132" s="149"/>
      <c r="BBW132" s="149"/>
      <c r="BBX132" s="149"/>
      <c r="BBY132" s="149"/>
      <c r="BBZ132" s="149"/>
      <c r="BCA132" s="149"/>
      <c r="BCB132" s="149"/>
      <c r="BCC132" s="149"/>
      <c r="BCD132" s="149"/>
      <c r="BCE132" s="149"/>
      <c r="BCF132" s="149"/>
      <c r="BCG132" s="149"/>
      <c r="BCH132" s="149"/>
      <c r="BCI132" s="149"/>
      <c r="BCJ132" s="149"/>
      <c r="BCK132" s="149"/>
      <c r="BCL132" s="149"/>
      <c r="BCM132" s="149"/>
      <c r="BCN132" s="149"/>
      <c r="BCO132" s="149"/>
      <c r="BCP132" s="149"/>
      <c r="BCQ132" s="149"/>
      <c r="BCR132" s="149"/>
      <c r="BCS132" s="149"/>
      <c r="BCT132" s="149"/>
      <c r="BCU132" s="149"/>
      <c r="BCV132" s="149"/>
      <c r="BCW132" s="149"/>
      <c r="BCX132" s="149"/>
      <c r="BCY132" s="149"/>
      <c r="BCZ132" s="149"/>
      <c r="BDA132" s="149"/>
      <c r="BDB132" s="149"/>
      <c r="BDC132" s="149"/>
      <c r="BDD132" s="149"/>
      <c r="BDE132" s="149"/>
      <c r="BDF132" s="149"/>
      <c r="BDG132" s="149"/>
      <c r="BDH132" s="149"/>
      <c r="BDI132" s="149"/>
      <c r="BDJ132" s="149"/>
      <c r="BDK132" s="149"/>
      <c r="BDL132" s="149"/>
      <c r="BDM132" s="149"/>
      <c r="BDN132" s="149"/>
      <c r="BDO132" s="149"/>
      <c r="BDP132" s="149"/>
      <c r="BDQ132" s="149"/>
      <c r="BDR132" s="149"/>
      <c r="BDS132" s="149"/>
      <c r="BDT132" s="149"/>
      <c r="BDU132" s="149"/>
      <c r="BDV132" s="149"/>
      <c r="BDW132" s="149"/>
      <c r="BDX132" s="149"/>
      <c r="BDY132" s="149"/>
      <c r="BDZ132" s="149"/>
      <c r="BEA132" s="149"/>
      <c r="BEB132" s="149"/>
      <c r="BEC132" s="149"/>
      <c r="BED132" s="149"/>
      <c r="BEE132" s="149"/>
      <c r="BEF132" s="149"/>
      <c r="BEG132" s="149"/>
      <c r="BEH132" s="149"/>
      <c r="BEI132" s="149"/>
      <c r="BEJ132" s="149"/>
      <c r="BEK132" s="149"/>
      <c r="BEL132" s="149"/>
      <c r="BEM132" s="149"/>
      <c r="BEN132" s="149"/>
      <c r="BEO132" s="149"/>
      <c r="BEP132" s="149"/>
      <c r="BEQ132" s="149"/>
      <c r="BER132" s="149"/>
      <c r="BES132" s="149"/>
      <c r="BET132" s="149"/>
      <c r="BEU132" s="149"/>
      <c r="BEV132" s="149"/>
      <c r="BEW132" s="149"/>
      <c r="BEX132" s="149"/>
      <c r="BEY132" s="149"/>
      <c r="BEZ132" s="149"/>
      <c r="BFA132" s="149"/>
      <c r="BFB132" s="149"/>
      <c r="BFC132" s="149"/>
      <c r="BFD132" s="149"/>
      <c r="BFE132" s="149"/>
      <c r="BFF132" s="149"/>
      <c r="BFG132" s="149"/>
      <c r="BFH132" s="149"/>
      <c r="BFI132" s="149"/>
      <c r="BFJ132" s="149"/>
      <c r="BFK132" s="149"/>
      <c r="BFL132" s="149"/>
      <c r="BFM132" s="149"/>
      <c r="BFN132" s="149"/>
      <c r="BFO132" s="149"/>
      <c r="BFP132" s="149"/>
      <c r="BFQ132" s="149"/>
      <c r="BFR132" s="149"/>
      <c r="BFS132" s="149"/>
      <c r="BFT132" s="149"/>
      <c r="BFU132" s="149"/>
      <c r="BFV132" s="149"/>
      <c r="BFW132" s="149"/>
      <c r="BFX132" s="149"/>
      <c r="BFY132" s="149"/>
      <c r="BFZ132" s="149"/>
      <c r="BGA132" s="149"/>
      <c r="BGB132" s="149"/>
      <c r="BGC132" s="149"/>
      <c r="BGD132" s="149"/>
      <c r="BGE132" s="149"/>
      <c r="BGF132" s="149"/>
      <c r="BGG132" s="149"/>
      <c r="BGH132" s="149"/>
      <c r="BGI132" s="149"/>
      <c r="BGJ132" s="149"/>
      <c r="BGK132" s="149"/>
      <c r="BGL132" s="149"/>
      <c r="BGM132" s="149"/>
      <c r="BGN132" s="149"/>
      <c r="BGO132" s="149"/>
      <c r="BGP132" s="149"/>
      <c r="BGQ132" s="149"/>
      <c r="BGR132" s="149"/>
      <c r="BGS132" s="149"/>
      <c r="BGT132" s="149"/>
      <c r="BGU132" s="149"/>
      <c r="BGV132" s="149"/>
      <c r="BGW132" s="149"/>
      <c r="BGX132" s="149"/>
      <c r="BGY132" s="149"/>
      <c r="BGZ132" s="149"/>
      <c r="BHA132" s="149"/>
      <c r="BHB132" s="149"/>
      <c r="BHC132" s="149"/>
      <c r="BHD132" s="149"/>
      <c r="BHE132" s="149"/>
      <c r="BHF132" s="149"/>
      <c r="BHG132" s="149"/>
      <c r="BHH132" s="149"/>
      <c r="BHI132" s="149"/>
      <c r="BHJ132" s="149"/>
      <c r="BHK132" s="149"/>
      <c r="BHL132" s="149"/>
      <c r="BHM132" s="149"/>
      <c r="BHN132" s="149"/>
      <c r="BHO132" s="149"/>
      <c r="BHP132" s="149"/>
      <c r="BHQ132" s="149"/>
      <c r="BHR132" s="149"/>
      <c r="BHS132" s="149"/>
      <c r="BHT132" s="149"/>
      <c r="BHU132" s="149"/>
      <c r="BHV132" s="149"/>
      <c r="BHW132" s="149"/>
      <c r="BHX132" s="149"/>
      <c r="BHY132" s="149"/>
      <c r="BHZ132" s="149"/>
      <c r="BIA132" s="149"/>
      <c r="BIB132" s="149"/>
      <c r="BIC132" s="149"/>
      <c r="BID132" s="149"/>
      <c r="BIE132" s="149"/>
      <c r="BIF132" s="149"/>
      <c r="BIG132" s="149"/>
      <c r="BIH132" s="149"/>
      <c r="BII132" s="149"/>
      <c r="BIJ132" s="149"/>
      <c r="BIK132" s="149"/>
      <c r="BIL132" s="149"/>
      <c r="BIM132" s="149"/>
      <c r="BIN132" s="149"/>
      <c r="BIO132" s="149"/>
      <c r="BIP132" s="149"/>
      <c r="BIQ132" s="149"/>
      <c r="BIR132" s="149"/>
      <c r="BIS132" s="149"/>
      <c r="BIT132" s="149"/>
      <c r="BIU132" s="149"/>
      <c r="BIV132" s="149"/>
      <c r="BIW132" s="149"/>
      <c r="BIX132" s="149"/>
      <c r="BIY132" s="149"/>
      <c r="BIZ132" s="149"/>
      <c r="BJA132" s="149"/>
      <c r="BJB132" s="149"/>
      <c r="BJC132" s="149"/>
      <c r="BJD132" s="149"/>
      <c r="BJE132" s="149"/>
      <c r="BJF132" s="149"/>
      <c r="BJG132" s="149"/>
      <c r="BJH132" s="149"/>
      <c r="BJI132" s="149"/>
      <c r="BJJ132" s="149"/>
      <c r="BJK132" s="149"/>
      <c r="BJL132" s="149"/>
      <c r="BJM132" s="149"/>
      <c r="BJN132" s="149"/>
      <c r="BJO132" s="149"/>
      <c r="BJP132" s="149"/>
      <c r="BJQ132" s="149"/>
      <c r="BJR132" s="149"/>
      <c r="BJS132" s="149"/>
      <c r="BJT132" s="149"/>
      <c r="BJU132" s="149"/>
      <c r="BJV132" s="149"/>
      <c r="BJW132" s="149"/>
      <c r="BJX132" s="149"/>
      <c r="BJY132" s="149"/>
      <c r="BJZ132" s="149"/>
      <c r="BKA132" s="149"/>
      <c r="BKB132" s="149"/>
      <c r="BKC132" s="149"/>
      <c r="BKD132" s="149"/>
      <c r="BKE132" s="149"/>
      <c r="BKF132" s="149"/>
      <c r="BKG132" s="149"/>
      <c r="BKH132" s="149"/>
      <c r="BKI132" s="149"/>
      <c r="BKJ132" s="149"/>
      <c r="BKK132" s="149"/>
      <c r="BKL132" s="149"/>
      <c r="BKM132" s="149"/>
      <c r="BKN132" s="149"/>
      <c r="BKO132" s="149"/>
      <c r="BKP132" s="149"/>
      <c r="BKQ132" s="149"/>
      <c r="BKR132" s="149"/>
      <c r="BKS132" s="149"/>
      <c r="BKT132" s="149"/>
      <c r="BKU132" s="149"/>
      <c r="BKV132" s="149"/>
      <c r="BKW132" s="149"/>
      <c r="BKX132" s="149"/>
      <c r="BKY132" s="149"/>
      <c r="BKZ132" s="149"/>
      <c r="BLA132" s="149"/>
      <c r="BLB132" s="149"/>
      <c r="BLC132" s="149"/>
      <c r="BLD132" s="149"/>
      <c r="BLE132" s="149"/>
      <c r="BLF132" s="149"/>
      <c r="BLG132" s="149"/>
      <c r="BLH132" s="149"/>
      <c r="BLI132" s="149"/>
      <c r="BLJ132" s="149"/>
      <c r="BLK132" s="149"/>
      <c r="BLL132" s="149"/>
      <c r="BLM132" s="149"/>
      <c r="BLN132" s="149"/>
      <c r="BLO132" s="149"/>
      <c r="BLP132" s="149"/>
      <c r="BLQ132" s="149"/>
      <c r="BLR132" s="149"/>
      <c r="BLS132" s="149"/>
      <c r="BLT132" s="149"/>
      <c r="BLU132" s="149"/>
      <c r="BLV132" s="149"/>
      <c r="BLW132" s="149"/>
      <c r="BLX132" s="149"/>
      <c r="BLY132" s="149"/>
      <c r="BLZ132" s="149"/>
      <c r="BMA132" s="149"/>
      <c r="BMB132" s="149"/>
      <c r="BMC132" s="149"/>
      <c r="BMD132" s="149"/>
      <c r="BME132" s="149"/>
      <c r="BMF132" s="149"/>
      <c r="BMG132" s="149"/>
      <c r="BMH132" s="149"/>
      <c r="BMI132" s="149"/>
      <c r="BMJ132" s="149"/>
      <c r="BMK132" s="149"/>
      <c r="BML132" s="149"/>
      <c r="BMM132" s="149"/>
      <c r="BMN132" s="149"/>
      <c r="BMO132" s="149"/>
      <c r="BMP132" s="149"/>
      <c r="BMQ132" s="149"/>
      <c r="BMR132" s="149"/>
      <c r="BMS132" s="149"/>
      <c r="BMT132" s="149"/>
      <c r="BMU132" s="149"/>
      <c r="BMV132" s="149"/>
      <c r="BMW132" s="149"/>
      <c r="BMX132" s="149"/>
      <c r="BMY132" s="149"/>
      <c r="BMZ132" s="149"/>
      <c r="BNA132" s="149"/>
      <c r="BNB132" s="149"/>
      <c r="BNC132" s="149"/>
      <c r="BND132" s="149"/>
      <c r="BNE132" s="149"/>
      <c r="BNF132" s="149"/>
      <c r="BNG132" s="149"/>
      <c r="BNH132" s="149"/>
      <c r="BNI132" s="149"/>
      <c r="BNJ132" s="149"/>
      <c r="BNK132" s="149"/>
      <c r="BNL132" s="149"/>
      <c r="BNM132" s="149"/>
      <c r="BNN132" s="149"/>
      <c r="BNO132" s="149"/>
      <c r="BNP132" s="149"/>
      <c r="BNQ132" s="149"/>
      <c r="BNR132" s="149"/>
      <c r="BNS132" s="149"/>
      <c r="BNT132" s="149"/>
      <c r="BNU132" s="149"/>
      <c r="BNV132" s="149"/>
      <c r="BNW132" s="149"/>
      <c r="BNX132" s="149"/>
      <c r="BNY132" s="149"/>
      <c r="BNZ132" s="149"/>
      <c r="BOA132" s="149"/>
      <c r="BOB132" s="149"/>
      <c r="BOC132" s="149"/>
      <c r="BOD132" s="149"/>
      <c r="BOE132" s="149"/>
      <c r="BOF132" s="149"/>
      <c r="BOG132" s="149"/>
      <c r="BOH132" s="149"/>
      <c r="BOI132" s="149"/>
      <c r="BOJ132" s="149"/>
      <c r="BOK132" s="149"/>
      <c r="BOL132" s="149"/>
      <c r="BOM132" s="149"/>
      <c r="BON132" s="149"/>
      <c r="BOO132" s="149"/>
      <c r="BOP132" s="149"/>
      <c r="BOQ132" s="149"/>
      <c r="BOR132" s="149"/>
      <c r="BOS132" s="149"/>
      <c r="BOT132" s="149"/>
      <c r="BOU132" s="149"/>
      <c r="BOV132" s="149"/>
      <c r="BOW132" s="149"/>
      <c r="BOX132" s="149"/>
      <c r="BOY132" s="149"/>
      <c r="BOZ132" s="149"/>
      <c r="BPA132" s="149"/>
      <c r="BPB132" s="149"/>
      <c r="BPC132" s="149"/>
      <c r="BPD132" s="149"/>
      <c r="BPE132" s="149"/>
      <c r="BPF132" s="149"/>
      <c r="BPG132" s="149"/>
      <c r="BPH132" s="149"/>
      <c r="BPI132" s="149"/>
      <c r="BPJ132" s="149"/>
      <c r="BPK132" s="149"/>
      <c r="BPL132" s="149"/>
      <c r="BPM132" s="149"/>
      <c r="BPN132" s="149"/>
      <c r="BPO132" s="149"/>
      <c r="BPP132" s="149"/>
      <c r="BPQ132" s="149"/>
      <c r="BPR132" s="149"/>
      <c r="BPS132" s="149"/>
      <c r="BPT132" s="149"/>
      <c r="BPU132" s="149"/>
      <c r="BPV132" s="149"/>
      <c r="BPW132" s="149"/>
      <c r="BPX132" s="149"/>
      <c r="BPY132" s="149"/>
      <c r="BPZ132" s="149"/>
      <c r="BQA132" s="149"/>
      <c r="BQB132" s="149"/>
      <c r="BQC132" s="149"/>
      <c r="BQD132" s="149"/>
      <c r="BQE132" s="149"/>
      <c r="BQF132" s="149"/>
      <c r="BQG132" s="149"/>
      <c r="BQH132" s="149"/>
      <c r="BQI132" s="149"/>
      <c r="BQJ132" s="149"/>
      <c r="BQK132" s="149"/>
      <c r="BQL132" s="149"/>
      <c r="BQM132" s="149"/>
      <c r="BQN132" s="149"/>
      <c r="BQO132" s="149"/>
      <c r="BQP132" s="149"/>
      <c r="BQQ132" s="149"/>
      <c r="BQR132" s="149"/>
      <c r="BQS132" s="149"/>
      <c r="BQT132" s="149"/>
      <c r="BQU132" s="149"/>
      <c r="BQV132" s="149"/>
      <c r="BQW132" s="149"/>
      <c r="BQX132" s="149"/>
      <c r="BQY132" s="149"/>
      <c r="BQZ132" s="149"/>
      <c r="BRA132" s="149"/>
      <c r="BRB132" s="149"/>
      <c r="BRC132" s="149"/>
      <c r="BRD132" s="149"/>
      <c r="BRE132" s="149"/>
      <c r="BRF132" s="149"/>
      <c r="BRG132" s="149"/>
      <c r="BRH132" s="149"/>
      <c r="BRI132" s="149"/>
      <c r="BRJ132" s="149"/>
      <c r="BRK132" s="149"/>
      <c r="BRL132" s="149"/>
      <c r="BRM132" s="149"/>
      <c r="BRN132" s="149"/>
      <c r="BRO132" s="149"/>
      <c r="BRP132" s="149"/>
      <c r="BRQ132" s="149"/>
      <c r="BRR132" s="149"/>
      <c r="BRS132" s="149"/>
      <c r="BRT132" s="149"/>
      <c r="BRU132" s="149"/>
      <c r="BRV132" s="149"/>
      <c r="BRW132" s="149"/>
      <c r="BRX132" s="149"/>
      <c r="BRY132" s="149"/>
      <c r="BRZ132" s="149"/>
      <c r="BSA132" s="149"/>
      <c r="BSB132" s="149"/>
      <c r="BSC132" s="149"/>
      <c r="BSD132" s="149"/>
      <c r="BSE132" s="149"/>
      <c r="BSF132" s="149"/>
      <c r="BSG132" s="149"/>
      <c r="BSH132" s="149"/>
      <c r="BSI132" s="149"/>
      <c r="BSJ132" s="149"/>
      <c r="BSK132" s="149"/>
      <c r="BSL132" s="149"/>
      <c r="BSM132" s="149"/>
      <c r="BSN132" s="149"/>
      <c r="BSO132" s="149"/>
      <c r="BSP132" s="149"/>
      <c r="BSQ132" s="149"/>
      <c r="BSR132" s="149"/>
      <c r="BSS132" s="149"/>
      <c r="BST132" s="149"/>
      <c r="BSU132" s="149"/>
      <c r="BSV132" s="149"/>
      <c r="BSW132" s="149"/>
      <c r="BSX132" s="149"/>
      <c r="BSY132" s="149"/>
      <c r="BSZ132" s="149"/>
      <c r="BTA132" s="149"/>
      <c r="BTB132" s="149"/>
      <c r="BTC132" s="149"/>
      <c r="BTD132" s="149"/>
      <c r="BTE132" s="149"/>
      <c r="BTF132" s="149"/>
      <c r="BTG132" s="149"/>
      <c r="BTH132" s="149"/>
      <c r="BTI132" s="149"/>
      <c r="BTJ132" s="149"/>
      <c r="BTK132" s="149"/>
      <c r="BTL132" s="149"/>
      <c r="BTM132" s="149"/>
      <c r="BTN132" s="149"/>
      <c r="BTO132" s="149"/>
      <c r="BTP132" s="149"/>
      <c r="BTQ132" s="149"/>
      <c r="BTR132" s="149"/>
      <c r="BTS132" s="149"/>
      <c r="BTT132" s="149"/>
      <c r="BTU132" s="149"/>
      <c r="BTV132" s="149"/>
      <c r="BTW132" s="149"/>
      <c r="BTX132" s="149"/>
      <c r="BTY132" s="149"/>
      <c r="BTZ132" s="149"/>
      <c r="BUA132" s="149"/>
      <c r="BUB132" s="149"/>
      <c r="BUC132" s="149"/>
      <c r="BUD132" s="149"/>
      <c r="BUE132" s="149"/>
      <c r="BUF132" s="149"/>
      <c r="BUG132" s="149"/>
      <c r="BUH132" s="149"/>
      <c r="BUI132" s="149"/>
      <c r="BUJ132" s="149"/>
      <c r="BUK132" s="149"/>
      <c r="BUL132" s="149"/>
      <c r="BUM132" s="149"/>
      <c r="BUN132" s="149"/>
      <c r="BUO132" s="149"/>
      <c r="BUP132" s="149"/>
      <c r="BUQ132" s="149"/>
      <c r="BUR132" s="149"/>
      <c r="BUS132" s="149"/>
      <c r="BUT132" s="149"/>
      <c r="BUU132" s="149"/>
      <c r="BUV132" s="149"/>
      <c r="BUW132" s="149"/>
      <c r="BUX132" s="149"/>
      <c r="BUY132" s="149"/>
      <c r="BUZ132" s="149"/>
      <c r="BVA132" s="149"/>
      <c r="BVB132" s="149"/>
      <c r="BVC132" s="149"/>
      <c r="BVD132" s="149"/>
      <c r="BVE132" s="149"/>
      <c r="BVF132" s="149"/>
      <c r="BVG132" s="149"/>
      <c r="BVH132" s="149"/>
      <c r="BVI132" s="149"/>
      <c r="BVJ132" s="149"/>
      <c r="BVK132" s="149"/>
      <c r="BVL132" s="149"/>
      <c r="BVM132" s="149"/>
      <c r="BVN132" s="149"/>
      <c r="BVO132" s="149"/>
      <c r="BVP132" s="149"/>
      <c r="BVQ132" s="149"/>
      <c r="BVR132" s="149"/>
      <c r="BVS132" s="149"/>
      <c r="BVT132" s="149"/>
      <c r="BVU132" s="149"/>
      <c r="BVV132" s="149"/>
      <c r="BVW132" s="149"/>
      <c r="BVX132" s="149"/>
      <c r="BVY132" s="149"/>
      <c r="BVZ132" s="149"/>
      <c r="BWA132" s="149"/>
      <c r="BWB132" s="149"/>
      <c r="BWC132" s="149"/>
      <c r="BWD132" s="149"/>
      <c r="BWE132" s="149"/>
      <c r="BWF132" s="149"/>
      <c r="BWG132" s="149"/>
      <c r="BWH132" s="149"/>
      <c r="BWI132" s="149"/>
      <c r="BWJ132" s="149"/>
      <c r="BWK132" s="149"/>
      <c r="BWL132" s="149"/>
      <c r="BWM132" s="149"/>
      <c r="BWN132" s="149"/>
      <c r="BWO132" s="149"/>
      <c r="BWP132" s="149"/>
      <c r="BWQ132" s="149"/>
      <c r="BWR132" s="149"/>
      <c r="BWS132" s="149"/>
      <c r="BWT132" s="149"/>
      <c r="BWU132" s="149"/>
      <c r="BWV132" s="149"/>
      <c r="BWW132" s="149"/>
      <c r="BWX132" s="149"/>
      <c r="BWY132" s="149"/>
      <c r="BWZ132" s="149"/>
      <c r="BXA132" s="149"/>
      <c r="BXB132" s="149"/>
      <c r="BXC132" s="149"/>
      <c r="BXD132" s="149"/>
      <c r="BXE132" s="149"/>
      <c r="BXF132" s="149"/>
      <c r="BXG132" s="149"/>
      <c r="BXH132" s="149"/>
      <c r="BXI132" s="149"/>
      <c r="BXJ132" s="149"/>
      <c r="BXK132" s="149"/>
      <c r="BXL132" s="149"/>
      <c r="BXM132" s="149"/>
      <c r="BXN132" s="149"/>
      <c r="BXO132" s="149"/>
      <c r="BXP132" s="149"/>
      <c r="BXQ132" s="149"/>
      <c r="BXR132" s="149"/>
      <c r="BXS132" s="149"/>
      <c r="BXT132" s="149"/>
      <c r="BXU132" s="149"/>
      <c r="BXV132" s="149"/>
      <c r="BXW132" s="149"/>
      <c r="BXX132" s="149"/>
      <c r="BXY132" s="149"/>
      <c r="BXZ132" s="149"/>
      <c r="BYA132" s="149"/>
      <c r="BYB132" s="149"/>
      <c r="BYC132" s="149"/>
      <c r="BYD132" s="149"/>
      <c r="BYE132" s="149"/>
      <c r="BYF132" s="149"/>
      <c r="BYG132" s="149"/>
      <c r="BYH132" s="149"/>
      <c r="BYI132" s="149"/>
      <c r="BYJ132" s="149"/>
      <c r="BYK132" s="149"/>
      <c r="BYL132" s="149"/>
      <c r="BYM132" s="149"/>
      <c r="BYN132" s="149"/>
      <c r="BYO132" s="149"/>
      <c r="BYP132" s="149"/>
      <c r="BYQ132" s="149"/>
      <c r="BYR132" s="149"/>
      <c r="BYS132" s="149"/>
      <c r="BYT132" s="149"/>
      <c r="BYU132" s="149"/>
      <c r="BYV132" s="149"/>
      <c r="BYW132" s="149"/>
      <c r="BYX132" s="149"/>
      <c r="BYY132" s="149"/>
      <c r="BYZ132" s="149"/>
      <c r="BZA132" s="149"/>
      <c r="BZB132" s="149"/>
      <c r="BZC132" s="149"/>
      <c r="BZD132" s="149"/>
      <c r="BZE132" s="149"/>
      <c r="BZF132" s="149"/>
      <c r="BZG132" s="149"/>
      <c r="BZH132" s="149"/>
      <c r="BZI132" s="149"/>
      <c r="BZJ132" s="149"/>
      <c r="BZK132" s="149"/>
      <c r="BZL132" s="149"/>
      <c r="BZM132" s="149"/>
      <c r="BZN132" s="149"/>
      <c r="BZO132" s="149"/>
      <c r="BZP132" s="149"/>
      <c r="BZQ132" s="149"/>
      <c r="BZR132" s="149"/>
      <c r="BZS132" s="149"/>
      <c r="BZT132" s="149"/>
      <c r="BZU132" s="149"/>
      <c r="BZV132" s="149"/>
      <c r="BZW132" s="149"/>
      <c r="BZX132" s="149"/>
      <c r="BZY132" s="149"/>
      <c r="BZZ132" s="149"/>
      <c r="CAA132" s="149"/>
      <c r="CAB132" s="149"/>
      <c r="CAC132" s="149"/>
      <c r="CAD132" s="149"/>
      <c r="CAE132" s="149"/>
      <c r="CAF132" s="149"/>
      <c r="CAG132" s="149"/>
      <c r="CAH132" s="149"/>
      <c r="CAI132" s="149"/>
      <c r="CAJ132" s="149"/>
      <c r="CAK132" s="149"/>
      <c r="CAL132" s="149"/>
      <c r="CAM132" s="149"/>
      <c r="CAN132" s="149"/>
      <c r="CAO132" s="149"/>
      <c r="CAP132" s="149"/>
      <c r="CAQ132" s="149"/>
      <c r="CAR132" s="149"/>
      <c r="CAS132" s="149"/>
      <c r="CAT132" s="149"/>
      <c r="CAU132" s="149"/>
      <c r="CAV132" s="149"/>
      <c r="CAW132" s="149"/>
      <c r="CAX132" s="149"/>
      <c r="CAY132" s="149"/>
      <c r="CAZ132" s="149"/>
      <c r="CBA132" s="149"/>
      <c r="CBB132" s="149"/>
      <c r="CBC132" s="149"/>
      <c r="CBD132" s="149"/>
      <c r="CBE132" s="149"/>
      <c r="CBF132" s="149"/>
      <c r="CBG132" s="149"/>
      <c r="CBH132" s="149"/>
      <c r="CBI132" s="149"/>
      <c r="CBJ132" s="149"/>
      <c r="CBK132" s="149"/>
      <c r="CBL132" s="149"/>
      <c r="CBM132" s="149"/>
      <c r="CBN132" s="149"/>
      <c r="CBO132" s="149"/>
      <c r="CBP132" s="149"/>
      <c r="CBQ132" s="149"/>
      <c r="CBR132" s="149"/>
      <c r="CBS132" s="149"/>
      <c r="CBT132" s="149"/>
      <c r="CBU132" s="149"/>
      <c r="CBV132" s="149"/>
      <c r="CBW132" s="149"/>
      <c r="CBX132" s="149"/>
      <c r="CBY132" s="149"/>
      <c r="CBZ132" s="149"/>
      <c r="CCA132" s="149"/>
      <c r="CCB132" s="149"/>
      <c r="CCC132" s="149"/>
      <c r="CCD132" s="149"/>
      <c r="CCE132" s="149"/>
      <c r="CCF132" s="149"/>
      <c r="CCG132" s="149"/>
      <c r="CCH132" s="149"/>
      <c r="CCI132" s="149"/>
      <c r="CCJ132" s="149"/>
      <c r="CCK132" s="149"/>
      <c r="CCL132" s="149"/>
      <c r="CCM132" s="149"/>
      <c r="CCN132" s="149"/>
      <c r="CCO132" s="149"/>
      <c r="CCP132" s="149"/>
      <c r="CCQ132" s="149"/>
      <c r="CCR132" s="149"/>
      <c r="CCS132" s="149"/>
      <c r="CCT132" s="149"/>
      <c r="CCU132" s="149"/>
      <c r="CCV132" s="149"/>
      <c r="CCW132" s="149"/>
      <c r="CCX132" s="149"/>
      <c r="CCY132" s="149"/>
      <c r="CCZ132" s="149"/>
      <c r="CDA132" s="149"/>
      <c r="CDB132" s="149"/>
      <c r="CDC132" s="149"/>
      <c r="CDD132" s="149"/>
      <c r="CDE132" s="149"/>
      <c r="CDF132" s="149"/>
      <c r="CDG132" s="149"/>
      <c r="CDH132" s="149"/>
      <c r="CDI132" s="149"/>
      <c r="CDJ132" s="149"/>
      <c r="CDK132" s="149"/>
      <c r="CDL132" s="149"/>
      <c r="CDM132" s="149"/>
      <c r="CDN132" s="149"/>
      <c r="CDO132" s="149"/>
      <c r="CDP132" s="149"/>
      <c r="CDQ132" s="149"/>
      <c r="CDR132" s="149"/>
      <c r="CDS132" s="149"/>
      <c r="CDT132" s="149"/>
      <c r="CDU132" s="149"/>
      <c r="CDV132" s="149"/>
      <c r="CDW132" s="149"/>
      <c r="CDX132" s="149"/>
      <c r="CDY132" s="149"/>
      <c r="CDZ132" s="149"/>
      <c r="CEA132" s="149"/>
      <c r="CEB132" s="149"/>
      <c r="CEC132" s="149"/>
      <c r="CED132" s="149"/>
      <c r="CEE132" s="149"/>
      <c r="CEF132" s="149"/>
      <c r="CEG132" s="149"/>
      <c r="CEH132" s="149"/>
      <c r="CEI132" s="149"/>
      <c r="CEJ132" s="149"/>
      <c r="CEK132" s="149"/>
      <c r="CEL132" s="149"/>
      <c r="CEM132" s="149"/>
      <c r="CEN132" s="149"/>
      <c r="CEO132" s="149"/>
      <c r="CEP132" s="149"/>
      <c r="CEQ132" s="149"/>
      <c r="CER132" s="149"/>
      <c r="CES132" s="149"/>
      <c r="CET132" s="149"/>
      <c r="CEU132" s="149"/>
      <c r="CEV132" s="149"/>
      <c r="CEW132" s="149"/>
      <c r="CEX132" s="149"/>
      <c r="CEY132" s="149"/>
      <c r="CEZ132" s="149"/>
      <c r="CFA132" s="149"/>
      <c r="CFB132" s="149"/>
      <c r="CFC132" s="149"/>
      <c r="CFD132" s="149"/>
      <c r="CFE132" s="149"/>
      <c r="CFF132" s="149"/>
      <c r="CFG132" s="149"/>
      <c r="CFH132" s="149"/>
      <c r="CFI132" s="149"/>
      <c r="CFJ132" s="149"/>
      <c r="CFK132" s="149"/>
      <c r="CFL132" s="149"/>
      <c r="CFM132" s="149"/>
      <c r="CFN132" s="149"/>
      <c r="CFO132" s="149"/>
      <c r="CFP132" s="149"/>
      <c r="CFQ132" s="149"/>
      <c r="CFR132" s="149"/>
      <c r="CFS132" s="149"/>
      <c r="CFT132" s="149"/>
      <c r="CFU132" s="149"/>
      <c r="CFV132" s="149"/>
      <c r="CFW132" s="149"/>
      <c r="CFX132" s="149"/>
      <c r="CFY132" s="149"/>
      <c r="CFZ132" s="149"/>
      <c r="CGA132" s="149"/>
      <c r="CGB132" s="149"/>
      <c r="CGC132" s="149"/>
      <c r="CGD132" s="149"/>
      <c r="CGE132" s="149"/>
      <c r="CGF132" s="149"/>
      <c r="CGG132" s="149"/>
      <c r="CGH132" s="149"/>
      <c r="CGI132" s="149"/>
      <c r="CGJ132" s="149"/>
      <c r="CGK132" s="149"/>
      <c r="CGL132" s="149"/>
      <c r="CGM132" s="149"/>
      <c r="CGN132" s="149"/>
      <c r="CGO132" s="149"/>
      <c r="CGP132" s="149"/>
      <c r="CGQ132" s="149"/>
      <c r="CGR132" s="149"/>
      <c r="CGS132" s="149"/>
      <c r="CGT132" s="149"/>
      <c r="CGU132" s="149"/>
      <c r="CGV132" s="149"/>
      <c r="CGW132" s="149"/>
      <c r="CGX132" s="149"/>
      <c r="CGY132" s="149"/>
      <c r="CGZ132" s="149"/>
      <c r="CHA132" s="149"/>
      <c r="CHB132" s="149"/>
      <c r="CHC132" s="149"/>
      <c r="CHD132" s="149"/>
      <c r="CHE132" s="149"/>
      <c r="CHF132" s="149"/>
      <c r="CHG132" s="149"/>
      <c r="CHH132" s="149"/>
      <c r="CHI132" s="149"/>
      <c r="CHJ132" s="149"/>
      <c r="CHK132" s="149"/>
      <c r="CHL132" s="149"/>
      <c r="CHM132" s="149"/>
      <c r="CHN132" s="149"/>
      <c r="CHO132" s="149"/>
      <c r="CHP132" s="149"/>
      <c r="CHQ132" s="149"/>
      <c r="CHR132" s="149"/>
      <c r="CHS132" s="149"/>
      <c r="CHT132" s="149"/>
      <c r="CHU132" s="149"/>
      <c r="CHV132" s="149"/>
      <c r="CHW132" s="149"/>
      <c r="CHX132" s="149"/>
      <c r="CHY132" s="149"/>
      <c r="CHZ132" s="149"/>
      <c r="CIA132" s="149"/>
      <c r="CIB132" s="149"/>
      <c r="CIC132" s="149"/>
      <c r="CID132" s="149"/>
      <c r="CIE132" s="149"/>
      <c r="CIF132" s="149"/>
      <c r="CIG132" s="149"/>
      <c r="CIH132" s="149"/>
      <c r="CII132" s="149"/>
      <c r="CIJ132" s="149"/>
      <c r="CIK132" s="149"/>
      <c r="CIL132" s="149"/>
      <c r="CIM132" s="149"/>
      <c r="CIN132" s="149"/>
      <c r="CIO132" s="149"/>
      <c r="CIP132" s="149"/>
      <c r="CIQ132" s="149"/>
      <c r="CIR132" s="149"/>
      <c r="CIS132" s="149"/>
      <c r="CIT132" s="149"/>
      <c r="CIU132" s="149"/>
      <c r="CIV132" s="149"/>
      <c r="CIW132" s="149"/>
      <c r="CIX132" s="149"/>
      <c r="CIY132" s="149"/>
      <c r="CIZ132" s="149"/>
      <c r="CJA132" s="149"/>
      <c r="CJB132" s="149"/>
      <c r="CJC132" s="149"/>
      <c r="CJD132" s="149"/>
      <c r="CJE132" s="149"/>
      <c r="CJF132" s="149"/>
      <c r="CJG132" s="149"/>
      <c r="CJH132" s="149"/>
      <c r="CJI132" s="149"/>
      <c r="CJJ132" s="149"/>
      <c r="CJK132" s="149"/>
      <c r="CJL132" s="149"/>
      <c r="CJM132" s="149"/>
      <c r="CJN132" s="149"/>
      <c r="CJO132" s="149"/>
      <c r="CJP132" s="149"/>
      <c r="CJQ132" s="149"/>
      <c r="CJR132" s="149"/>
      <c r="CJS132" s="149"/>
      <c r="CJT132" s="149"/>
      <c r="CJU132" s="149"/>
      <c r="CJV132" s="149"/>
      <c r="CJW132" s="149"/>
      <c r="CJX132" s="149"/>
      <c r="CJY132" s="149"/>
      <c r="CJZ132" s="149"/>
      <c r="CKA132" s="149"/>
      <c r="CKB132" s="149"/>
      <c r="CKC132" s="149"/>
      <c r="CKD132" s="149"/>
      <c r="CKE132" s="149"/>
      <c r="CKF132" s="149"/>
      <c r="CKG132" s="149"/>
      <c r="CKH132" s="149"/>
      <c r="CKI132" s="149"/>
      <c r="CKJ132" s="149"/>
      <c r="CKK132" s="149"/>
      <c r="CKL132" s="149"/>
      <c r="CKM132" s="149"/>
      <c r="CKN132" s="149"/>
      <c r="CKO132" s="149"/>
      <c r="CKP132" s="149"/>
      <c r="CKQ132" s="149"/>
      <c r="CKR132" s="149"/>
      <c r="CKS132" s="149"/>
      <c r="CKT132" s="149"/>
      <c r="CKU132" s="149"/>
      <c r="CKV132" s="149"/>
      <c r="CKW132" s="149"/>
      <c r="CKX132" s="149"/>
      <c r="CKY132" s="149"/>
      <c r="CKZ132" s="149"/>
      <c r="CLA132" s="149"/>
      <c r="CLB132" s="149"/>
      <c r="CLC132" s="149"/>
      <c r="CLD132" s="149"/>
      <c r="CLE132" s="149"/>
      <c r="CLF132" s="149"/>
      <c r="CLG132" s="149"/>
      <c r="CLH132" s="149"/>
      <c r="CLI132" s="149"/>
      <c r="CLJ132" s="149"/>
      <c r="CLK132" s="149"/>
      <c r="CLL132" s="149"/>
      <c r="CLM132" s="149"/>
      <c r="CLN132" s="149"/>
      <c r="CLO132" s="149"/>
      <c r="CLP132" s="149"/>
      <c r="CLQ132" s="149"/>
      <c r="CLR132" s="149"/>
      <c r="CLS132" s="149"/>
      <c r="CLT132" s="149"/>
      <c r="CLU132" s="149"/>
      <c r="CLV132" s="149"/>
      <c r="CLW132" s="149"/>
      <c r="CLX132" s="149"/>
      <c r="CLY132" s="149"/>
      <c r="CLZ132" s="149"/>
      <c r="CMA132" s="149"/>
      <c r="CMB132" s="149"/>
      <c r="CMC132" s="149"/>
      <c r="CMD132" s="149"/>
      <c r="CME132" s="149"/>
      <c r="CMF132" s="149"/>
      <c r="CMG132" s="149"/>
      <c r="CMH132" s="149"/>
      <c r="CMI132" s="149"/>
      <c r="CMJ132" s="149"/>
      <c r="CMK132" s="149"/>
      <c r="CML132" s="149"/>
      <c r="CMM132" s="149"/>
      <c r="CMN132" s="149"/>
      <c r="CMO132" s="149"/>
      <c r="CMP132" s="149"/>
      <c r="CMQ132" s="149"/>
      <c r="CMR132" s="149"/>
      <c r="CMS132" s="149"/>
      <c r="CMT132" s="149"/>
      <c r="CMU132" s="149"/>
      <c r="CMV132" s="149"/>
      <c r="CMW132" s="149"/>
      <c r="CMX132" s="149"/>
      <c r="CMY132" s="149"/>
      <c r="CMZ132" s="149"/>
      <c r="CNA132" s="149"/>
      <c r="CNB132" s="149"/>
      <c r="CNC132" s="149"/>
      <c r="CND132" s="149"/>
      <c r="CNE132" s="149"/>
      <c r="CNF132" s="149"/>
      <c r="CNG132" s="149"/>
      <c r="CNH132" s="149"/>
      <c r="CNI132" s="149"/>
      <c r="CNJ132" s="149"/>
      <c r="CNK132" s="149"/>
      <c r="CNL132" s="149"/>
      <c r="CNM132" s="149"/>
      <c r="CNN132" s="149"/>
      <c r="CNO132" s="149"/>
      <c r="CNP132" s="149"/>
      <c r="CNQ132" s="149"/>
      <c r="CNR132" s="149"/>
      <c r="CNS132" s="149"/>
      <c r="CNT132" s="149"/>
      <c r="CNU132" s="149"/>
      <c r="CNV132" s="149"/>
      <c r="CNW132" s="149"/>
      <c r="CNX132" s="149"/>
      <c r="CNY132" s="149"/>
      <c r="CNZ132" s="149"/>
      <c r="COA132" s="149"/>
      <c r="COB132" s="149"/>
      <c r="COC132" s="149"/>
      <c r="COD132" s="149"/>
      <c r="COE132" s="149"/>
      <c r="COF132" s="149"/>
      <c r="COG132" s="149"/>
      <c r="COH132" s="149"/>
      <c r="COI132" s="149"/>
      <c r="COJ132" s="149"/>
      <c r="COK132" s="149"/>
      <c r="COL132" s="149"/>
      <c r="COM132" s="149"/>
      <c r="CON132" s="149"/>
      <c r="COO132" s="149"/>
      <c r="COP132" s="149"/>
      <c r="COQ132" s="149"/>
      <c r="COR132" s="149"/>
      <c r="COS132" s="149"/>
      <c r="COT132" s="149"/>
      <c r="COU132" s="149"/>
      <c r="COV132" s="149"/>
      <c r="COW132" s="149"/>
      <c r="COX132" s="149"/>
      <c r="COY132" s="149"/>
      <c r="COZ132" s="149"/>
      <c r="CPA132" s="149"/>
      <c r="CPB132" s="149"/>
      <c r="CPC132" s="149"/>
      <c r="CPD132" s="149"/>
      <c r="CPE132" s="149"/>
      <c r="CPF132" s="149"/>
      <c r="CPG132" s="149"/>
      <c r="CPH132" s="149"/>
      <c r="CPI132" s="149"/>
      <c r="CPJ132" s="149"/>
      <c r="CPK132" s="149"/>
      <c r="CPL132" s="149"/>
      <c r="CPM132" s="149"/>
      <c r="CPN132" s="149"/>
      <c r="CPO132" s="149"/>
      <c r="CPP132" s="149"/>
      <c r="CPQ132" s="149"/>
      <c r="CPR132" s="149"/>
      <c r="CPS132" s="149"/>
      <c r="CPT132" s="149"/>
      <c r="CPU132" s="149"/>
      <c r="CPV132" s="149"/>
      <c r="CPW132" s="149"/>
      <c r="CPX132" s="149"/>
      <c r="CPY132" s="149"/>
      <c r="CPZ132" s="149"/>
      <c r="CQA132" s="149"/>
      <c r="CQB132" s="149"/>
      <c r="CQC132" s="149"/>
      <c r="CQD132" s="149"/>
      <c r="CQE132" s="149"/>
      <c r="CQF132" s="149"/>
      <c r="CQG132" s="149"/>
      <c r="CQH132" s="149"/>
      <c r="CQI132" s="149"/>
      <c r="CQJ132" s="149"/>
      <c r="CQK132" s="149"/>
      <c r="CQL132" s="149"/>
      <c r="CQM132" s="149"/>
      <c r="CQN132" s="149"/>
      <c r="CQO132" s="149"/>
      <c r="CQP132" s="149"/>
      <c r="CQQ132" s="149"/>
      <c r="CQR132" s="149"/>
      <c r="CQS132" s="149"/>
      <c r="CQT132" s="149"/>
      <c r="CQU132" s="149"/>
      <c r="CQV132" s="149"/>
      <c r="CQW132" s="149"/>
      <c r="CQX132" s="149"/>
      <c r="CQY132" s="149"/>
      <c r="CQZ132" s="149"/>
      <c r="CRA132" s="149"/>
      <c r="CRB132" s="149"/>
      <c r="CRC132" s="149"/>
      <c r="CRD132" s="149"/>
      <c r="CRE132" s="149"/>
      <c r="CRF132" s="149"/>
      <c r="CRG132" s="149"/>
      <c r="CRH132" s="149"/>
      <c r="CRI132" s="149"/>
      <c r="CRJ132" s="149"/>
      <c r="CRK132" s="149"/>
      <c r="CRL132" s="149"/>
      <c r="CRM132" s="149"/>
      <c r="CRN132" s="149"/>
      <c r="CRO132" s="149"/>
      <c r="CRP132" s="149"/>
      <c r="CRQ132" s="149"/>
      <c r="CRR132" s="149"/>
      <c r="CRS132" s="149"/>
      <c r="CRT132" s="149"/>
      <c r="CRU132" s="149"/>
      <c r="CRV132" s="149"/>
      <c r="CRW132" s="149"/>
      <c r="CRX132" s="149"/>
      <c r="CRY132" s="149"/>
      <c r="CRZ132" s="149"/>
      <c r="CSA132" s="149"/>
      <c r="CSB132" s="149"/>
      <c r="CSC132" s="149"/>
      <c r="CSD132" s="149"/>
      <c r="CSE132" s="149"/>
      <c r="CSF132" s="149"/>
      <c r="CSG132" s="149"/>
      <c r="CSH132" s="149"/>
      <c r="CSI132" s="149"/>
      <c r="CSJ132" s="149"/>
      <c r="CSK132" s="149"/>
      <c r="CSL132" s="149"/>
      <c r="CSM132" s="149"/>
      <c r="CSN132" s="149"/>
      <c r="CSO132" s="149"/>
      <c r="CSP132" s="149"/>
      <c r="CSQ132" s="149"/>
      <c r="CSR132" s="149"/>
      <c r="CSS132" s="149"/>
      <c r="CST132" s="149"/>
      <c r="CSU132" s="149"/>
      <c r="CSV132" s="149"/>
      <c r="CSW132" s="149"/>
      <c r="CSX132" s="149"/>
      <c r="CSY132" s="149"/>
      <c r="CSZ132" s="149"/>
      <c r="CTA132" s="149"/>
      <c r="CTB132" s="149"/>
      <c r="CTC132" s="149"/>
      <c r="CTD132" s="149"/>
      <c r="CTE132" s="149"/>
      <c r="CTF132" s="149"/>
      <c r="CTG132" s="149"/>
      <c r="CTH132" s="149"/>
      <c r="CTI132" s="149"/>
      <c r="CTJ132" s="149"/>
      <c r="CTK132" s="149"/>
      <c r="CTL132" s="149"/>
      <c r="CTM132" s="149"/>
      <c r="CTN132" s="149"/>
      <c r="CTO132" s="149"/>
      <c r="CTP132" s="149"/>
      <c r="CTQ132" s="149"/>
      <c r="CTR132" s="149"/>
      <c r="CTS132" s="149"/>
      <c r="CTT132" s="149"/>
      <c r="CTU132" s="149"/>
      <c r="CTV132" s="149"/>
      <c r="CTW132" s="149"/>
      <c r="CTX132" s="149"/>
      <c r="CTY132" s="149"/>
      <c r="CTZ132" s="149"/>
      <c r="CUA132" s="149"/>
      <c r="CUB132" s="149"/>
      <c r="CUC132" s="149"/>
      <c r="CUD132" s="149"/>
      <c r="CUE132" s="149"/>
      <c r="CUF132" s="149"/>
      <c r="CUG132" s="149"/>
      <c r="CUH132" s="149"/>
      <c r="CUI132" s="149"/>
      <c r="CUJ132" s="149"/>
      <c r="CUK132" s="149"/>
      <c r="CUL132" s="149"/>
      <c r="CUM132" s="149"/>
      <c r="CUN132" s="149"/>
      <c r="CUO132" s="149"/>
      <c r="CUP132" s="149"/>
      <c r="CUQ132" s="149"/>
      <c r="CUR132" s="149"/>
      <c r="CUS132" s="149"/>
      <c r="CUT132" s="149"/>
      <c r="CUU132" s="149"/>
      <c r="CUV132" s="149"/>
      <c r="CUW132" s="149"/>
      <c r="CUX132" s="149"/>
      <c r="CUY132" s="149"/>
      <c r="CUZ132" s="149"/>
      <c r="CVA132" s="149"/>
      <c r="CVB132" s="149"/>
      <c r="CVC132" s="149"/>
      <c r="CVD132" s="149"/>
      <c r="CVE132" s="149"/>
      <c r="CVF132" s="149"/>
      <c r="CVG132" s="149"/>
      <c r="CVH132" s="149"/>
      <c r="CVI132" s="149"/>
      <c r="CVJ132" s="149"/>
      <c r="CVK132" s="149"/>
      <c r="CVL132" s="149"/>
      <c r="CVM132" s="149"/>
      <c r="CVN132" s="149"/>
      <c r="CVO132" s="149"/>
      <c r="CVP132" s="149"/>
      <c r="CVQ132" s="149"/>
      <c r="CVR132" s="149"/>
      <c r="CVS132" s="149"/>
      <c r="CVT132" s="149"/>
      <c r="CVU132" s="149"/>
      <c r="CVV132" s="149"/>
      <c r="CVW132" s="149"/>
      <c r="CVX132" s="149"/>
      <c r="CVY132" s="149"/>
      <c r="CVZ132" s="149"/>
      <c r="CWA132" s="149"/>
      <c r="CWB132" s="149"/>
      <c r="CWC132" s="149"/>
      <c r="CWD132" s="149"/>
      <c r="CWE132" s="149"/>
      <c r="CWF132" s="149"/>
      <c r="CWG132" s="149"/>
      <c r="CWH132" s="149"/>
      <c r="CWI132" s="149"/>
      <c r="CWJ132" s="149"/>
      <c r="CWK132" s="149"/>
      <c r="CWL132" s="149"/>
      <c r="CWM132" s="149"/>
      <c r="CWN132" s="149"/>
      <c r="CWO132" s="149"/>
      <c r="CWP132" s="149"/>
      <c r="CWQ132" s="149"/>
      <c r="CWR132" s="149"/>
      <c r="CWS132" s="149"/>
      <c r="CWT132" s="149"/>
      <c r="CWU132" s="149"/>
      <c r="CWV132" s="149"/>
      <c r="CWW132" s="149"/>
      <c r="CWX132" s="149"/>
      <c r="CWY132" s="149"/>
      <c r="CWZ132" s="149"/>
      <c r="CXA132" s="149"/>
      <c r="CXB132" s="149"/>
      <c r="CXC132" s="149"/>
      <c r="CXD132" s="149"/>
      <c r="CXE132" s="149"/>
      <c r="CXF132" s="149"/>
      <c r="CXG132" s="149"/>
      <c r="CXH132" s="149"/>
      <c r="CXI132" s="149"/>
      <c r="CXJ132" s="149"/>
      <c r="CXK132" s="149"/>
      <c r="CXL132" s="149"/>
      <c r="CXM132" s="149"/>
      <c r="CXN132" s="149"/>
      <c r="CXO132" s="149"/>
      <c r="CXP132" s="149"/>
      <c r="CXQ132" s="149"/>
      <c r="CXR132" s="149"/>
      <c r="CXS132" s="149"/>
      <c r="CXT132" s="149"/>
      <c r="CXU132" s="149"/>
      <c r="CXV132" s="149"/>
      <c r="CXW132" s="149"/>
      <c r="CXX132" s="149"/>
      <c r="CXY132" s="149"/>
      <c r="CXZ132" s="149"/>
      <c r="CYA132" s="149"/>
      <c r="CYB132" s="149"/>
      <c r="CYC132" s="149"/>
      <c r="CYD132" s="149"/>
      <c r="CYE132" s="149"/>
      <c r="CYF132" s="149"/>
      <c r="CYG132" s="149"/>
      <c r="CYH132" s="149"/>
      <c r="CYI132" s="149"/>
      <c r="CYJ132" s="149"/>
      <c r="CYK132" s="149"/>
      <c r="CYL132" s="149"/>
      <c r="CYM132" s="149"/>
      <c r="CYN132" s="149"/>
      <c r="CYO132" s="149"/>
      <c r="CYP132" s="149"/>
      <c r="CYQ132" s="149"/>
      <c r="CYR132" s="149"/>
      <c r="CYS132" s="149"/>
      <c r="CYT132" s="149"/>
      <c r="CYU132" s="149"/>
      <c r="CYV132" s="149"/>
      <c r="CYW132" s="149"/>
      <c r="CYX132" s="149"/>
      <c r="CYY132" s="149"/>
      <c r="CYZ132" s="149"/>
      <c r="CZA132" s="149"/>
      <c r="CZB132" s="149"/>
      <c r="CZC132" s="149"/>
      <c r="CZD132" s="149"/>
      <c r="CZE132" s="149"/>
      <c r="CZF132" s="149"/>
      <c r="CZG132" s="149"/>
      <c r="CZH132" s="149"/>
      <c r="CZI132" s="149"/>
      <c r="CZJ132" s="149"/>
      <c r="CZK132" s="149"/>
      <c r="CZL132" s="149"/>
      <c r="CZM132" s="149"/>
      <c r="CZN132" s="149"/>
      <c r="CZO132" s="149"/>
      <c r="CZP132" s="149"/>
      <c r="CZQ132" s="149"/>
      <c r="CZR132" s="149"/>
      <c r="CZS132" s="149"/>
      <c r="CZT132" s="149"/>
      <c r="CZU132" s="149"/>
      <c r="CZV132" s="149"/>
      <c r="CZW132" s="149"/>
      <c r="CZX132" s="149"/>
      <c r="CZY132" s="149"/>
      <c r="CZZ132" s="149"/>
      <c r="DAA132" s="149"/>
      <c r="DAB132" s="149"/>
      <c r="DAC132" s="149"/>
      <c r="DAD132" s="149"/>
      <c r="DAE132" s="149"/>
      <c r="DAF132" s="149"/>
      <c r="DAG132" s="149"/>
      <c r="DAH132" s="149"/>
      <c r="DAI132" s="149"/>
      <c r="DAJ132" s="149"/>
      <c r="DAK132" s="149"/>
      <c r="DAL132" s="149"/>
      <c r="DAM132" s="149"/>
      <c r="DAN132" s="149"/>
      <c r="DAO132" s="149"/>
      <c r="DAP132" s="149"/>
      <c r="DAQ132" s="149"/>
      <c r="DAR132" s="149"/>
      <c r="DAS132" s="149"/>
      <c r="DAT132" s="149"/>
      <c r="DAU132" s="149"/>
      <c r="DAV132" s="149"/>
      <c r="DAW132" s="149"/>
      <c r="DAX132" s="149"/>
      <c r="DAY132" s="149"/>
      <c r="DAZ132" s="149"/>
      <c r="DBA132" s="149"/>
      <c r="DBB132" s="149"/>
      <c r="DBC132" s="149"/>
      <c r="DBD132" s="149"/>
      <c r="DBE132" s="149"/>
      <c r="DBF132" s="149"/>
      <c r="DBG132" s="149"/>
      <c r="DBH132" s="149"/>
      <c r="DBI132" s="149"/>
      <c r="DBJ132" s="149"/>
      <c r="DBK132" s="149"/>
      <c r="DBL132" s="149"/>
      <c r="DBM132" s="149"/>
      <c r="DBN132" s="149"/>
      <c r="DBO132" s="149"/>
      <c r="DBP132" s="149"/>
      <c r="DBQ132" s="149"/>
      <c r="DBR132" s="149"/>
      <c r="DBS132" s="149"/>
      <c r="DBT132" s="149"/>
      <c r="DBU132" s="149"/>
      <c r="DBV132" s="149"/>
      <c r="DBW132" s="149"/>
      <c r="DBX132" s="149"/>
      <c r="DBY132" s="149"/>
      <c r="DBZ132" s="149"/>
      <c r="DCA132" s="149"/>
      <c r="DCB132" s="149"/>
      <c r="DCC132" s="149"/>
      <c r="DCD132" s="149"/>
      <c r="DCE132" s="149"/>
      <c r="DCF132" s="149"/>
      <c r="DCG132" s="149"/>
      <c r="DCH132" s="149"/>
      <c r="DCI132" s="149"/>
      <c r="DCJ132" s="149"/>
      <c r="DCK132" s="149"/>
      <c r="DCL132" s="149"/>
      <c r="DCM132" s="149"/>
      <c r="DCN132" s="149"/>
      <c r="DCO132" s="149"/>
      <c r="DCP132" s="149"/>
      <c r="DCQ132" s="149"/>
      <c r="DCR132" s="149"/>
      <c r="DCS132" s="149"/>
      <c r="DCT132" s="149"/>
      <c r="DCU132" s="149"/>
      <c r="DCV132" s="149"/>
      <c r="DCW132" s="149"/>
      <c r="DCX132" s="149"/>
      <c r="DCY132" s="149"/>
      <c r="DCZ132" s="149"/>
      <c r="DDA132" s="149"/>
      <c r="DDB132" s="149"/>
      <c r="DDC132" s="149"/>
      <c r="DDD132" s="149"/>
      <c r="DDE132" s="149"/>
      <c r="DDF132" s="149"/>
      <c r="DDG132" s="149"/>
      <c r="DDH132" s="149"/>
      <c r="DDI132" s="149"/>
      <c r="DDJ132" s="149"/>
      <c r="DDK132" s="149"/>
      <c r="DDL132" s="149"/>
      <c r="DDM132" s="149"/>
      <c r="DDN132" s="149"/>
      <c r="DDO132" s="149"/>
      <c r="DDP132" s="149"/>
      <c r="DDQ132" s="149"/>
      <c r="DDR132" s="149"/>
      <c r="DDS132" s="149"/>
      <c r="DDT132" s="149"/>
      <c r="DDU132" s="149"/>
      <c r="DDV132" s="149"/>
      <c r="DDW132" s="149"/>
      <c r="DDX132" s="149"/>
      <c r="DDY132" s="149"/>
      <c r="DDZ132" s="149"/>
      <c r="DEA132" s="149"/>
      <c r="DEB132" s="149"/>
      <c r="DEC132" s="149"/>
      <c r="DED132" s="149"/>
      <c r="DEE132" s="149"/>
      <c r="DEF132" s="149"/>
      <c r="DEG132" s="149"/>
      <c r="DEH132" s="149"/>
      <c r="DEI132" s="149"/>
      <c r="DEJ132" s="149"/>
      <c r="DEK132" s="149"/>
      <c r="DEL132" s="149"/>
      <c r="DEM132" s="149"/>
      <c r="DEN132" s="149"/>
      <c r="DEO132" s="149"/>
      <c r="DEP132" s="149"/>
      <c r="DEQ132" s="149"/>
      <c r="DER132" s="149"/>
      <c r="DES132" s="149"/>
      <c r="DET132" s="149"/>
      <c r="DEU132" s="149"/>
      <c r="DEV132" s="149"/>
      <c r="DEW132" s="149"/>
      <c r="DEX132" s="149"/>
      <c r="DEY132" s="149"/>
      <c r="DEZ132" s="149"/>
      <c r="DFA132" s="149"/>
      <c r="DFB132" s="149"/>
      <c r="DFC132" s="149"/>
      <c r="DFD132" s="149"/>
      <c r="DFE132" s="149"/>
      <c r="DFF132" s="149"/>
      <c r="DFG132" s="149"/>
      <c r="DFH132" s="149"/>
      <c r="DFI132" s="149"/>
      <c r="DFJ132" s="149"/>
      <c r="DFK132" s="149"/>
      <c r="DFL132" s="149"/>
      <c r="DFM132" s="149"/>
      <c r="DFN132" s="149"/>
      <c r="DFO132" s="149"/>
      <c r="DFP132" s="149"/>
      <c r="DFQ132" s="149"/>
      <c r="DFR132" s="149"/>
      <c r="DFS132" s="149"/>
      <c r="DFT132" s="149"/>
      <c r="DFU132" s="149"/>
      <c r="DFV132" s="149"/>
      <c r="DFW132" s="149"/>
      <c r="DFX132" s="149"/>
      <c r="DFY132" s="149"/>
      <c r="DFZ132" s="149"/>
      <c r="DGA132" s="149"/>
      <c r="DGB132" s="149"/>
      <c r="DGC132" s="149"/>
      <c r="DGD132" s="149"/>
      <c r="DGE132" s="149"/>
      <c r="DGF132" s="149"/>
      <c r="DGG132" s="149"/>
      <c r="DGH132" s="149"/>
      <c r="DGI132" s="149"/>
      <c r="DGJ132" s="149"/>
      <c r="DGK132" s="149"/>
      <c r="DGL132" s="149"/>
      <c r="DGM132" s="149"/>
      <c r="DGN132" s="149"/>
      <c r="DGO132" s="149"/>
      <c r="DGP132" s="149"/>
      <c r="DGQ132" s="149"/>
      <c r="DGR132" s="149"/>
      <c r="DGS132" s="149"/>
      <c r="DGT132" s="149"/>
      <c r="DGU132" s="149"/>
      <c r="DGV132" s="149"/>
      <c r="DGW132" s="149"/>
      <c r="DGX132" s="149"/>
      <c r="DGY132" s="149"/>
      <c r="DGZ132" s="149"/>
      <c r="DHA132" s="149"/>
      <c r="DHB132" s="149"/>
      <c r="DHC132" s="149"/>
      <c r="DHD132" s="149"/>
      <c r="DHE132" s="149"/>
      <c r="DHF132" s="149"/>
      <c r="DHG132" s="149"/>
      <c r="DHH132" s="149"/>
      <c r="DHI132" s="149"/>
      <c r="DHJ132" s="149"/>
      <c r="DHK132" s="149"/>
      <c r="DHL132" s="149"/>
      <c r="DHM132" s="149"/>
      <c r="DHN132" s="149"/>
      <c r="DHO132" s="149"/>
      <c r="DHP132" s="149"/>
      <c r="DHQ132" s="149"/>
      <c r="DHR132" s="149"/>
      <c r="DHS132" s="149"/>
      <c r="DHT132" s="149"/>
      <c r="DHU132" s="149"/>
      <c r="DHV132" s="149"/>
      <c r="DHW132" s="149"/>
      <c r="DHX132" s="149"/>
      <c r="DHY132" s="149"/>
      <c r="DHZ132" s="149"/>
      <c r="DIA132" s="149"/>
      <c r="DIB132" s="149"/>
      <c r="DIC132" s="149"/>
      <c r="DID132" s="149"/>
      <c r="DIE132" s="149"/>
      <c r="DIF132" s="149"/>
      <c r="DIG132" s="149"/>
      <c r="DIH132" s="149"/>
      <c r="DII132" s="149"/>
      <c r="DIJ132" s="149"/>
      <c r="DIK132" s="149"/>
      <c r="DIL132" s="149"/>
      <c r="DIM132" s="149"/>
      <c r="DIN132" s="149"/>
      <c r="DIO132" s="149"/>
      <c r="DIP132" s="149"/>
      <c r="DIQ132" s="149"/>
      <c r="DIR132" s="149"/>
      <c r="DIS132" s="149"/>
      <c r="DIT132" s="149"/>
      <c r="DIU132" s="149"/>
      <c r="DIV132" s="149"/>
      <c r="DIW132" s="149"/>
      <c r="DIX132" s="149"/>
      <c r="DIY132" s="149"/>
      <c r="DIZ132" s="149"/>
      <c r="DJA132" s="149"/>
      <c r="DJB132" s="149"/>
      <c r="DJC132" s="149"/>
      <c r="DJD132" s="149"/>
      <c r="DJE132" s="149"/>
      <c r="DJF132" s="149"/>
      <c r="DJG132" s="149"/>
      <c r="DJH132" s="149"/>
      <c r="DJI132" s="149"/>
      <c r="DJJ132" s="149"/>
      <c r="DJK132" s="149"/>
      <c r="DJL132" s="149"/>
      <c r="DJM132" s="149"/>
      <c r="DJN132" s="149"/>
      <c r="DJO132" s="149"/>
      <c r="DJP132" s="149"/>
      <c r="DJQ132" s="149"/>
      <c r="DJR132" s="149"/>
      <c r="DJS132" s="149"/>
      <c r="DJT132" s="149"/>
      <c r="DJU132" s="149"/>
      <c r="DJV132" s="149"/>
      <c r="DJW132" s="149"/>
      <c r="DJX132" s="149"/>
      <c r="DJY132" s="149"/>
      <c r="DJZ132" s="149"/>
      <c r="DKA132" s="149"/>
      <c r="DKB132" s="149"/>
      <c r="DKC132" s="149"/>
      <c r="DKD132" s="149"/>
      <c r="DKE132" s="149"/>
      <c r="DKF132" s="149"/>
      <c r="DKG132" s="149"/>
      <c r="DKH132" s="149"/>
      <c r="DKI132" s="149"/>
      <c r="DKJ132" s="149"/>
      <c r="DKK132" s="149"/>
      <c r="DKL132" s="149"/>
      <c r="DKM132" s="149"/>
      <c r="DKN132" s="149"/>
      <c r="DKO132" s="149"/>
      <c r="DKP132" s="149"/>
      <c r="DKQ132" s="149"/>
      <c r="DKR132" s="149"/>
      <c r="DKS132" s="149"/>
      <c r="DKT132" s="149"/>
      <c r="DKU132" s="149"/>
      <c r="DKV132" s="149"/>
      <c r="DKW132" s="149"/>
      <c r="DKX132" s="149"/>
      <c r="DKY132" s="149"/>
      <c r="DKZ132" s="149"/>
      <c r="DLA132" s="149"/>
      <c r="DLB132" s="149"/>
      <c r="DLC132" s="149"/>
      <c r="DLD132" s="149"/>
      <c r="DLE132" s="149"/>
      <c r="DLF132" s="149"/>
      <c r="DLG132" s="149"/>
      <c r="DLH132" s="149"/>
      <c r="DLI132" s="149"/>
      <c r="DLJ132" s="149"/>
      <c r="DLK132" s="149"/>
      <c r="DLL132" s="149"/>
      <c r="DLM132" s="149"/>
      <c r="DLN132" s="149"/>
      <c r="DLO132" s="149"/>
      <c r="DLP132" s="149"/>
      <c r="DLQ132" s="149"/>
      <c r="DLR132" s="149"/>
      <c r="DLS132" s="149"/>
      <c r="DLT132" s="149"/>
      <c r="DLU132" s="149"/>
      <c r="DLV132" s="149"/>
      <c r="DLW132" s="149"/>
      <c r="DLX132" s="149"/>
      <c r="DLY132" s="149"/>
      <c r="DLZ132" s="149"/>
      <c r="DMA132" s="149"/>
      <c r="DMB132" s="149"/>
      <c r="DMC132" s="149"/>
      <c r="DMD132" s="149"/>
      <c r="DME132" s="149"/>
      <c r="DMF132" s="149"/>
      <c r="DMG132" s="149"/>
      <c r="DMH132" s="149"/>
      <c r="DMI132" s="149"/>
      <c r="DMJ132" s="149"/>
      <c r="DMK132" s="149"/>
      <c r="DML132" s="149"/>
      <c r="DMM132" s="149"/>
      <c r="DMN132" s="149"/>
      <c r="DMO132" s="149"/>
      <c r="DMP132" s="149"/>
      <c r="DMQ132" s="149"/>
      <c r="DMR132" s="149"/>
      <c r="DMS132" s="149"/>
      <c r="DMT132" s="149"/>
      <c r="DMU132" s="149"/>
      <c r="DMV132" s="149"/>
      <c r="DMW132" s="149"/>
      <c r="DMX132" s="149"/>
      <c r="DMY132" s="149"/>
      <c r="DMZ132" s="149"/>
      <c r="DNA132" s="149"/>
      <c r="DNB132" s="149"/>
      <c r="DNC132" s="149"/>
      <c r="DND132" s="149"/>
      <c r="DNE132" s="149"/>
      <c r="DNF132" s="149"/>
      <c r="DNG132" s="149"/>
      <c r="DNH132" s="149"/>
      <c r="DNI132" s="149"/>
      <c r="DNJ132" s="149"/>
      <c r="DNK132" s="149"/>
      <c r="DNL132" s="149"/>
      <c r="DNM132" s="149"/>
      <c r="DNN132" s="149"/>
      <c r="DNO132" s="149"/>
      <c r="DNP132" s="149"/>
      <c r="DNQ132" s="149"/>
      <c r="DNR132" s="149"/>
      <c r="DNS132" s="149"/>
      <c r="DNT132" s="149"/>
      <c r="DNU132" s="149"/>
      <c r="DNV132" s="149"/>
      <c r="DNW132" s="149"/>
      <c r="DNX132" s="149"/>
      <c r="DNY132" s="149"/>
      <c r="DNZ132" s="149"/>
      <c r="DOA132" s="149"/>
      <c r="DOB132" s="149"/>
      <c r="DOC132" s="149"/>
      <c r="DOD132" s="149"/>
      <c r="DOE132" s="149"/>
      <c r="DOF132" s="149"/>
      <c r="DOG132" s="149"/>
      <c r="DOH132" s="149"/>
      <c r="DOI132" s="149"/>
      <c r="DOJ132" s="149"/>
      <c r="DOK132" s="149"/>
      <c r="DOL132" s="149"/>
      <c r="DOM132" s="149"/>
      <c r="DON132" s="149"/>
      <c r="DOO132" s="149"/>
      <c r="DOP132" s="149"/>
      <c r="DOQ132" s="149"/>
      <c r="DOR132" s="149"/>
      <c r="DOS132" s="149"/>
      <c r="DOT132" s="149"/>
      <c r="DOU132" s="149"/>
      <c r="DOV132" s="149"/>
      <c r="DOW132" s="149"/>
      <c r="DOX132" s="149"/>
      <c r="DOY132" s="149"/>
      <c r="DOZ132" s="149"/>
      <c r="DPA132" s="149"/>
      <c r="DPB132" s="149"/>
      <c r="DPC132" s="149"/>
      <c r="DPD132" s="149"/>
      <c r="DPE132" s="149"/>
      <c r="DPF132" s="149"/>
      <c r="DPG132" s="149"/>
      <c r="DPH132" s="149"/>
      <c r="DPI132" s="149"/>
      <c r="DPJ132" s="149"/>
      <c r="DPK132" s="149"/>
      <c r="DPL132" s="149"/>
      <c r="DPM132" s="149"/>
      <c r="DPN132" s="149"/>
      <c r="DPO132" s="149"/>
      <c r="DPP132" s="149"/>
      <c r="DPQ132" s="149"/>
      <c r="DPR132" s="149"/>
      <c r="DPS132" s="149"/>
      <c r="DPT132" s="149"/>
      <c r="DPU132" s="149"/>
      <c r="DPV132" s="149"/>
      <c r="DPW132" s="149"/>
      <c r="DPX132" s="149"/>
      <c r="DPY132" s="149"/>
      <c r="DPZ132" s="149"/>
      <c r="DQA132" s="149"/>
      <c r="DQB132" s="149"/>
      <c r="DQC132" s="149"/>
      <c r="DQD132" s="149"/>
      <c r="DQE132" s="149"/>
      <c r="DQF132" s="149"/>
      <c r="DQG132" s="149"/>
      <c r="DQH132" s="149"/>
      <c r="DQI132" s="149"/>
      <c r="DQJ132" s="149"/>
      <c r="DQK132" s="149"/>
      <c r="DQL132" s="149"/>
      <c r="DQM132" s="149"/>
      <c r="DQN132" s="149"/>
      <c r="DQO132" s="149"/>
      <c r="DQP132" s="149"/>
      <c r="DQQ132" s="149"/>
      <c r="DQR132" s="149"/>
      <c r="DQS132" s="149"/>
      <c r="DQT132" s="149"/>
      <c r="DQU132" s="149"/>
      <c r="DQV132" s="149"/>
      <c r="DQW132" s="149"/>
      <c r="DQX132" s="149"/>
      <c r="DQY132" s="149"/>
      <c r="DQZ132" s="149"/>
      <c r="DRA132" s="149"/>
      <c r="DRB132" s="149"/>
      <c r="DRC132" s="149"/>
      <c r="DRD132" s="149"/>
      <c r="DRE132" s="149"/>
      <c r="DRF132" s="149"/>
      <c r="DRG132" s="149"/>
      <c r="DRH132" s="149"/>
      <c r="DRI132" s="149"/>
      <c r="DRJ132" s="149"/>
      <c r="DRK132" s="149"/>
      <c r="DRL132" s="149"/>
      <c r="DRM132" s="149"/>
      <c r="DRN132" s="149"/>
      <c r="DRO132" s="149"/>
      <c r="DRP132" s="149"/>
      <c r="DRQ132" s="149"/>
      <c r="DRR132" s="149"/>
      <c r="DRS132" s="149"/>
      <c r="DRT132" s="149"/>
      <c r="DRU132" s="149"/>
      <c r="DRV132" s="149"/>
      <c r="DRW132" s="149"/>
      <c r="DRX132" s="149"/>
      <c r="DRY132" s="149"/>
      <c r="DRZ132" s="149"/>
      <c r="DSA132" s="149"/>
      <c r="DSB132" s="149"/>
      <c r="DSC132" s="149"/>
      <c r="DSD132" s="149"/>
      <c r="DSE132" s="149"/>
      <c r="DSF132" s="149"/>
      <c r="DSG132" s="149"/>
      <c r="DSH132" s="149"/>
      <c r="DSI132" s="149"/>
      <c r="DSJ132" s="149"/>
      <c r="DSK132" s="149"/>
      <c r="DSL132" s="149"/>
      <c r="DSM132" s="149"/>
      <c r="DSN132" s="149"/>
      <c r="DSO132" s="149"/>
      <c r="DSP132" s="149"/>
      <c r="DSQ132" s="149"/>
      <c r="DSR132" s="149"/>
      <c r="DSS132" s="149"/>
      <c r="DST132" s="149"/>
      <c r="DSU132" s="149"/>
      <c r="DSV132" s="149"/>
      <c r="DSW132" s="149"/>
      <c r="DSX132" s="149"/>
      <c r="DSY132" s="149"/>
      <c r="DSZ132" s="149"/>
      <c r="DTA132" s="149"/>
      <c r="DTB132" s="149"/>
      <c r="DTC132" s="149"/>
      <c r="DTD132" s="149"/>
      <c r="DTE132" s="149"/>
      <c r="DTF132" s="149"/>
      <c r="DTG132" s="149"/>
      <c r="DTH132" s="149"/>
      <c r="DTI132" s="149"/>
      <c r="DTJ132" s="149"/>
      <c r="DTK132" s="149"/>
      <c r="DTL132" s="149"/>
      <c r="DTM132" s="149"/>
      <c r="DTN132" s="149"/>
      <c r="DTO132" s="149"/>
      <c r="DTP132" s="149"/>
      <c r="DTQ132" s="149"/>
      <c r="DTR132" s="149"/>
      <c r="DTS132" s="149"/>
      <c r="DTT132" s="149"/>
      <c r="DTU132" s="149"/>
      <c r="DTV132" s="149"/>
      <c r="DTW132" s="149"/>
      <c r="DTX132" s="149"/>
      <c r="DTY132" s="149"/>
      <c r="DTZ132" s="149"/>
      <c r="DUA132" s="149"/>
      <c r="DUB132" s="149"/>
      <c r="DUC132" s="149"/>
      <c r="DUD132" s="149"/>
      <c r="DUE132" s="149"/>
      <c r="DUF132" s="149"/>
      <c r="DUG132" s="149"/>
      <c r="DUH132" s="149"/>
      <c r="DUI132" s="149"/>
      <c r="DUJ132" s="149"/>
      <c r="DUK132" s="149"/>
      <c r="DUL132" s="149"/>
      <c r="DUM132" s="149"/>
      <c r="DUN132" s="149"/>
      <c r="DUO132" s="149"/>
      <c r="DUP132" s="149"/>
      <c r="DUQ132" s="149"/>
      <c r="DUR132" s="149"/>
      <c r="DUS132" s="149"/>
      <c r="DUT132" s="149"/>
      <c r="DUU132" s="149"/>
      <c r="DUV132" s="149"/>
      <c r="DUW132" s="149"/>
      <c r="DUX132" s="149"/>
      <c r="DUY132" s="149"/>
      <c r="DUZ132" s="149"/>
      <c r="DVA132" s="149"/>
      <c r="DVB132" s="149"/>
      <c r="DVC132" s="149"/>
      <c r="DVD132" s="149"/>
      <c r="DVE132" s="149"/>
      <c r="DVF132" s="149"/>
      <c r="DVG132" s="149"/>
      <c r="DVH132" s="149"/>
      <c r="DVI132" s="149"/>
      <c r="DVJ132" s="149"/>
      <c r="DVK132" s="149"/>
      <c r="DVL132" s="149"/>
      <c r="DVM132" s="149"/>
      <c r="DVN132" s="149"/>
      <c r="DVO132" s="149"/>
      <c r="DVP132" s="149"/>
      <c r="DVQ132" s="149"/>
      <c r="DVR132" s="149"/>
      <c r="DVS132" s="149"/>
      <c r="DVT132" s="149"/>
      <c r="DVU132" s="149"/>
      <c r="DVV132" s="149"/>
      <c r="DVW132" s="149"/>
      <c r="DVX132" s="149"/>
      <c r="DVY132" s="149"/>
      <c r="DVZ132" s="149"/>
      <c r="DWA132" s="149"/>
      <c r="DWB132" s="149"/>
      <c r="DWC132" s="149"/>
      <c r="DWD132" s="149"/>
      <c r="DWE132" s="149"/>
      <c r="DWF132" s="149"/>
      <c r="DWG132" s="149"/>
      <c r="DWH132" s="149"/>
      <c r="DWI132" s="149"/>
      <c r="DWJ132" s="149"/>
      <c r="DWK132" s="149"/>
      <c r="DWL132" s="149"/>
      <c r="DWM132" s="149"/>
      <c r="DWN132" s="149"/>
      <c r="DWO132" s="149"/>
      <c r="DWP132" s="149"/>
      <c r="DWQ132" s="149"/>
      <c r="DWR132" s="149"/>
      <c r="DWS132" s="149"/>
      <c r="DWT132" s="149"/>
      <c r="DWU132" s="149"/>
      <c r="DWV132" s="149"/>
      <c r="DWW132" s="149"/>
      <c r="DWX132" s="149"/>
      <c r="DWY132" s="149"/>
      <c r="DWZ132" s="149"/>
      <c r="DXA132" s="149"/>
      <c r="DXB132" s="149"/>
      <c r="DXC132" s="149"/>
      <c r="DXD132" s="149"/>
      <c r="DXE132" s="149"/>
      <c r="DXF132" s="149"/>
      <c r="DXG132" s="149"/>
      <c r="DXH132" s="149"/>
      <c r="DXI132" s="149"/>
      <c r="DXJ132" s="149"/>
      <c r="DXK132" s="149"/>
      <c r="DXL132" s="149"/>
      <c r="DXM132" s="149"/>
      <c r="DXN132" s="149"/>
      <c r="DXO132" s="149"/>
      <c r="DXP132" s="149"/>
      <c r="DXQ132" s="149"/>
      <c r="DXR132" s="149"/>
      <c r="DXS132" s="149"/>
      <c r="DXT132" s="149"/>
      <c r="DXU132" s="149"/>
      <c r="DXV132" s="149"/>
      <c r="DXW132" s="149"/>
      <c r="DXX132" s="149"/>
      <c r="DXY132" s="149"/>
      <c r="DXZ132" s="149"/>
      <c r="DYA132" s="149"/>
      <c r="DYB132" s="149"/>
      <c r="DYC132" s="149"/>
      <c r="DYD132" s="149"/>
      <c r="DYE132" s="149"/>
      <c r="DYF132" s="149"/>
      <c r="DYG132" s="149"/>
      <c r="DYH132" s="149"/>
      <c r="DYI132" s="149"/>
      <c r="DYJ132" s="149"/>
      <c r="DYK132" s="149"/>
      <c r="DYL132" s="149"/>
      <c r="DYM132" s="149"/>
      <c r="DYN132" s="149"/>
      <c r="DYO132" s="149"/>
      <c r="DYP132" s="149"/>
      <c r="DYQ132" s="149"/>
      <c r="DYR132" s="149"/>
      <c r="DYS132" s="149"/>
      <c r="DYT132" s="149"/>
      <c r="DYU132" s="149"/>
      <c r="DYV132" s="149"/>
      <c r="DYW132" s="149"/>
      <c r="DYX132" s="149"/>
      <c r="DYY132" s="149"/>
      <c r="DYZ132" s="149"/>
      <c r="DZA132" s="149"/>
      <c r="DZB132" s="149"/>
      <c r="DZC132" s="149"/>
      <c r="DZD132" s="149"/>
      <c r="DZE132" s="149"/>
      <c r="DZF132" s="149"/>
      <c r="DZG132" s="149"/>
      <c r="DZH132" s="149"/>
      <c r="DZI132" s="149"/>
      <c r="DZJ132" s="149"/>
      <c r="DZK132" s="149"/>
      <c r="DZL132" s="149"/>
      <c r="DZM132" s="149"/>
      <c r="DZN132" s="149"/>
      <c r="DZO132" s="149"/>
      <c r="DZP132" s="149"/>
      <c r="DZQ132" s="149"/>
      <c r="DZR132" s="149"/>
      <c r="DZS132" s="149"/>
      <c r="DZT132" s="149"/>
      <c r="DZU132" s="149"/>
      <c r="DZV132" s="149"/>
      <c r="DZW132" s="149"/>
      <c r="DZX132" s="149"/>
      <c r="DZY132" s="149"/>
      <c r="DZZ132" s="149"/>
      <c r="EAA132" s="149"/>
      <c r="EAB132" s="149"/>
      <c r="EAC132" s="149"/>
      <c r="EAD132" s="149"/>
      <c r="EAE132" s="149"/>
      <c r="EAF132" s="149"/>
      <c r="EAG132" s="149"/>
      <c r="EAH132" s="149"/>
      <c r="EAI132" s="149"/>
      <c r="EAJ132" s="149"/>
      <c r="EAK132" s="149"/>
      <c r="EAL132" s="149"/>
      <c r="EAM132" s="149"/>
      <c r="EAN132" s="149"/>
      <c r="EAO132" s="149"/>
      <c r="EAP132" s="149"/>
      <c r="EAQ132" s="149"/>
      <c r="EAR132" s="149"/>
      <c r="EAS132" s="149"/>
      <c r="EAT132" s="149"/>
      <c r="EAU132" s="149"/>
      <c r="EAV132" s="149"/>
      <c r="EAW132" s="149"/>
      <c r="EAX132" s="149"/>
      <c r="EAY132" s="149"/>
      <c r="EAZ132" s="149"/>
      <c r="EBA132" s="149"/>
      <c r="EBB132" s="149"/>
      <c r="EBC132" s="149"/>
      <c r="EBD132" s="149"/>
      <c r="EBE132" s="149"/>
      <c r="EBF132" s="149"/>
      <c r="EBG132" s="149"/>
      <c r="EBH132" s="149"/>
      <c r="EBI132" s="149"/>
      <c r="EBJ132" s="149"/>
      <c r="EBK132" s="149"/>
      <c r="EBL132" s="149"/>
      <c r="EBM132" s="149"/>
      <c r="EBN132" s="149"/>
      <c r="EBO132" s="149"/>
      <c r="EBP132" s="149"/>
      <c r="EBQ132" s="149"/>
      <c r="EBR132" s="149"/>
      <c r="EBS132" s="149"/>
      <c r="EBT132" s="149"/>
      <c r="EBU132" s="149"/>
      <c r="EBV132" s="149"/>
      <c r="EBW132" s="149"/>
      <c r="EBX132" s="149"/>
      <c r="EBY132" s="149"/>
      <c r="EBZ132" s="149"/>
      <c r="ECA132" s="149"/>
      <c r="ECB132" s="149"/>
      <c r="ECC132" s="149"/>
      <c r="ECD132" s="149"/>
      <c r="ECE132" s="149"/>
      <c r="ECF132" s="149"/>
      <c r="ECG132" s="149"/>
      <c r="ECH132" s="149"/>
      <c r="ECI132" s="149"/>
      <c r="ECJ132" s="149"/>
      <c r="ECK132" s="149"/>
      <c r="ECL132" s="149"/>
      <c r="ECM132" s="149"/>
      <c r="ECN132" s="149"/>
      <c r="ECO132" s="149"/>
      <c r="ECP132" s="149"/>
      <c r="ECQ132" s="149"/>
      <c r="ECR132" s="149"/>
      <c r="ECS132" s="149"/>
      <c r="ECT132" s="149"/>
      <c r="ECU132" s="149"/>
      <c r="ECV132" s="149"/>
      <c r="ECW132" s="149"/>
      <c r="ECX132" s="149"/>
      <c r="ECY132" s="149"/>
      <c r="ECZ132" s="149"/>
      <c r="EDA132" s="149"/>
      <c r="EDB132" s="149"/>
      <c r="EDC132" s="149"/>
      <c r="EDD132" s="149"/>
      <c r="EDE132" s="149"/>
      <c r="EDF132" s="149"/>
      <c r="EDG132" s="149"/>
      <c r="EDH132" s="149"/>
      <c r="EDI132" s="149"/>
      <c r="EDJ132" s="149"/>
      <c r="EDK132" s="149"/>
      <c r="EDL132" s="149"/>
      <c r="EDM132" s="149"/>
      <c r="EDN132" s="149"/>
      <c r="EDO132" s="149"/>
      <c r="EDP132" s="149"/>
      <c r="EDQ132" s="149"/>
      <c r="EDR132" s="149"/>
      <c r="EDS132" s="149"/>
      <c r="EDT132" s="149"/>
      <c r="EDU132" s="149"/>
      <c r="EDV132" s="149"/>
      <c r="EDW132" s="149"/>
      <c r="EDX132" s="149"/>
      <c r="EDY132" s="149"/>
      <c r="EDZ132" s="149"/>
      <c r="EEA132" s="149"/>
      <c r="EEB132" s="149"/>
      <c r="EEC132" s="149"/>
      <c r="EED132" s="149"/>
      <c r="EEE132" s="149"/>
      <c r="EEF132" s="149"/>
      <c r="EEG132" s="149"/>
      <c r="EEH132" s="149"/>
      <c r="EEI132" s="149"/>
      <c r="EEJ132" s="149"/>
      <c r="EEK132" s="149"/>
      <c r="EEL132" s="149"/>
      <c r="EEM132" s="149"/>
      <c r="EEN132" s="149"/>
      <c r="EEO132" s="149"/>
      <c r="EEP132" s="149"/>
      <c r="EEQ132" s="149"/>
      <c r="EER132" s="149"/>
      <c r="EES132" s="149"/>
      <c r="EET132" s="149"/>
      <c r="EEU132" s="149"/>
      <c r="EEV132" s="149"/>
      <c r="EEW132" s="149"/>
      <c r="EEX132" s="149"/>
      <c r="EEY132" s="149"/>
      <c r="EEZ132" s="149"/>
      <c r="EFA132" s="149"/>
      <c r="EFB132" s="149"/>
      <c r="EFC132" s="149"/>
      <c r="EFD132" s="149"/>
      <c r="EFE132" s="149"/>
      <c r="EFF132" s="149"/>
      <c r="EFG132" s="149"/>
      <c r="EFH132" s="149"/>
      <c r="EFI132" s="149"/>
      <c r="EFJ132" s="149"/>
      <c r="EFK132" s="149"/>
      <c r="EFL132" s="149"/>
      <c r="EFM132" s="149"/>
      <c r="EFN132" s="149"/>
      <c r="EFO132" s="149"/>
      <c r="EFP132" s="149"/>
      <c r="EFQ132" s="149"/>
      <c r="EFR132" s="149"/>
      <c r="EFS132" s="149"/>
      <c r="EFT132" s="149"/>
      <c r="EFU132" s="149"/>
      <c r="EFV132" s="149"/>
      <c r="EFW132" s="149"/>
      <c r="EFX132" s="149"/>
      <c r="EFY132" s="149"/>
      <c r="EFZ132" s="149"/>
      <c r="EGA132" s="149"/>
      <c r="EGB132" s="149"/>
      <c r="EGC132" s="149"/>
      <c r="EGD132" s="149"/>
      <c r="EGE132" s="149"/>
      <c r="EGF132" s="149"/>
      <c r="EGG132" s="149"/>
      <c r="EGH132" s="149"/>
      <c r="EGI132" s="149"/>
      <c r="EGJ132" s="149"/>
      <c r="EGK132" s="149"/>
      <c r="EGL132" s="149"/>
      <c r="EGM132" s="149"/>
      <c r="EGN132" s="149"/>
      <c r="EGO132" s="149"/>
      <c r="EGP132" s="149"/>
      <c r="EGQ132" s="149"/>
      <c r="EGR132" s="149"/>
      <c r="EGS132" s="149"/>
      <c r="EGT132" s="149"/>
      <c r="EGU132" s="149"/>
      <c r="EGV132" s="149"/>
      <c r="EGW132" s="149"/>
      <c r="EGX132" s="149"/>
      <c r="EGY132" s="149"/>
      <c r="EGZ132" s="149"/>
      <c r="EHA132" s="149"/>
      <c r="EHB132" s="149"/>
      <c r="EHC132" s="149"/>
      <c r="EHD132" s="149"/>
      <c r="EHE132" s="149"/>
      <c r="EHF132" s="149"/>
      <c r="EHG132" s="149"/>
      <c r="EHH132" s="149"/>
      <c r="EHI132" s="149"/>
      <c r="EHJ132" s="149"/>
      <c r="EHK132" s="149"/>
      <c r="EHL132" s="149"/>
      <c r="EHM132" s="149"/>
      <c r="EHN132" s="149"/>
      <c r="EHO132" s="149"/>
      <c r="EHP132" s="149"/>
      <c r="EHQ132" s="149"/>
      <c r="EHR132" s="149"/>
      <c r="EHS132" s="149"/>
      <c r="EHT132" s="149"/>
      <c r="EHU132" s="149"/>
      <c r="EHV132" s="149"/>
      <c r="EHW132" s="149"/>
      <c r="EHX132" s="149"/>
      <c r="EHY132" s="149"/>
      <c r="EHZ132" s="149"/>
      <c r="EIA132" s="149"/>
      <c r="EIB132" s="149"/>
      <c r="EIC132" s="149"/>
      <c r="EID132" s="149"/>
      <c r="EIE132" s="149"/>
      <c r="EIF132" s="149"/>
      <c r="EIG132" s="149"/>
      <c r="EIH132" s="149"/>
      <c r="EII132" s="149"/>
      <c r="EIJ132" s="149"/>
      <c r="EIK132" s="149"/>
      <c r="EIL132" s="149"/>
      <c r="EIM132" s="149"/>
      <c r="EIN132" s="149"/>
      <c r="EIO132" s="149"/>
      <c r="EIP132" s="149"/>
      <c r="EIQ132" s="149"/>
      <c r="EIR132" s="149"/>
      <c r="EIS132" s="149"/>
      <c r="EIT132" s="149"/>
      <c r="EIU132" s="149"/>
      <c r="EIV132" s="149"/>
      <c r="EIW132" s="149"/>
      <c r="EIX132" s="149"/>
      <c r="EIY132" s="149"/>
      <c r="EIZ132" s="149"/>
      <c r="EJA132" s="149"/>
      <c r="EJB132" s="149"/>
      <c r="EJC132" s="149"/>
      <c r="EJD132" s="149"/>
      <c r="EJE132" s="149"/>
      <c r="EJF132" s="149"/>
      <c r="EJG132" s="149"/>
      <c r="EJH132" s="149"/>
      <c r="EJI132" s="149"/>
      <c r="EJJ132" s="149"/>
      <c r="EJK132" s="149"/>
      <c r="EJL132" s="149"/>
      <c r="EJM132" s="149"/>
      <c r="EJN132" s="149"/>
      <c r="EJO132" s="149"/>
      <c r="EJP132" s="149"/>
      <c r="EJQ132" s="149"/>
      <c r="EJR132" s="149"/>
      <c r="EJS132" s="149"/>
      <c r="EJT132" s="149"/>
      <c r="EJU132" s="149"/>
      <c r="EJV132" s="149"/>
      <c r="EJW132" s="149"/>
      <c r="EJX132" s="149"/>
      <c r="EJY132" s="149"/>
      <c r="EJZ132" s="149"/>
      <c r="EKA132" s="149"/>
      <c r="EKB132" s="149"/>
      <c r="EKC132" s="149"/>
      <c r="EKD132" s="149"/>
      <c r="EKE132" s="149"/>
      <c r="EKF132" s="149"/>
      <c r="EKG132" s="149"/>
      <c r="EKH132" s="149"/>
      <c r="EKI132" s="149"/>
      <c r="EKJ132" s="149"/>
      <c r="EKK132" s="149"/>
      <c r="EKL132" s="149"/>
      <c r="EKM132" s="149"/>
      <c r="EKN132" s="149"/>
      <c r="EKO132" s="149"/>
      <c r="EKP132" s="149"/>
      <c r="EKQ132" s="149"/>
      <c r="EKR132" s="149"/>
      <c r="EKS132" s="149"/>
      <c r="EKT132" s="149"/>
      <c r="EKU132" s="149"/>
      <c r="EKV132" s="149"/>
      <c r="EKW132" s="149"/>
      <c r="EKX132" s="149"/>
      <c r="EKY132" s="149"/>
      <c r="EKZ132" s="149"/>
      <c r="ELA132" s="149"/>
      <c r="ELB132" s="149"/>
      <c r="ELC132" s="149"/>
      <c r="ELD132" s="149"/>
      <c r="ELE132" s="149"/>
      <c r="ELF132" s="149"/>
      <c r="ELG132" s="149"/>
      <c r="ELH132" s="149"/>
      <c r="ELI132" s="149"/>
      <c r="ELJ132" s="149"/>
      <c r="ELK132" s="149"/>
      <c r="ELL132" s="149"/>
      <c r="ELM132" s="149"/>
      <c r="ELN132" s="149"/>
      <c r="ELO132" s="149"/>
      <c r="ELP132" s="149"/>
      <c r="ELQ132" s="149"/>
      <c r="ELR132" s="149"/>
      <c r="ELS132" s="149"/>
      <c r="ELT132" s="149"/>
      <c r="ELU132" s="149"/>
      <c r="ELV132" s="149"/>
      <c r="ELW132" s="149"/>
      <c r="ELX132" s="149"/>
      <c r="ELY132" s="149"/>
      <c r="ELZ132" s="149"/>
      <c r="EMA132" s="149"/>
      <c r="EMB132" s="149"/>
      <c r="EMC132" s="149"/>
      <c r="EMD132" s="149"/>
      <c r="EME132" s="149"/>
      <c r="EMF132" s="149"/>
      <c r="EMG132" s="149"/>
      <c r="EMH132" s="149"/>
      <c r="EMI132" s="149"/>
      <c r="EMJ132" s="149"/>
      <c r="EMK132" s="149"/>
      <c r="EML132" s="149"/>
      <c r="EMM132" s="149"/>
      <c r="EMN132" s="149"/>
      <c r="EMO132" s="149"/>
      <c r="EMP132" s="149"/>
      <c r="EMQ132" s="149"/>
      <c r="EMR132" s="149"/>
      <c r="EMS132" s="149"/>
      <c r="EMT132" s="149"/>
      <c r="EMU132" s="149"/>
      <c r="EMV132" s="149"/>
      <c r="EMW132" s="149"/>
      <c r="EMX132" s="149"/>
      <c r="EMY132" s="149"/>
      <c r="EMZ132" s="149"/>
      <c r="ENA132" s="149"/>
      <c r="ENB132" s="149"/>
      <c r="ENC132" s="149"/>
      <c r="END132" s="149"/>
      <c r="ENE132" s="149"/>
      <c r="ENF132" s="149"/>
      <c r="ENG132" s="149"/>
      <c r="ENH132" s="149"/>
      <c r="ENI132" s="149"/>
      <c r="ENJ132" s="149"/>
      <c r="ENK132" s="149"/>
      <c r="ENL132" s="149"/>
      <c r="ENM132" s="149"/>
      <c r="ENN132" s="149"/>
      <c r="ENO132" s="149"/>
      <c r="ENP132" s="149"/>
      <c r="ENQ132" s="149"/>
      <c r="ENR132" s="149"/>
      <c r="ENS132" s="149"/>
      <c r="ENT132" s="149"/>
      <c r="ENU132" s="149"/>
      <c r="ENV132" s="149"/>
      <c r="ENW132" s="149"/>
      <c r="ENX132" s="149"/>
      <c r="ENY132" s="149"/>
      <c r="ENZ132" s="149"/>
      <c r="EOA132" s="149"/>
      <c r="EOB132" s="149"/>
      <c r="EOC132" s="149"/>
      <c r="EOD132" s="149"/>
      <c r="EOE132" s="149"/>
      <c r="EOF132" s="149"/>
      <c r="EOG132" s="149"/>
      <c r="EOH132" s="149"/>
      <c r="EOI132" s="149"/>
      <c r="EOJ132" s="149"/>
      <c r="EOK132" s="149"/>
      <c r="EOL132" s="149"/>
      <c r="EOM132" s="149"/>
      <c r="EON132" s="149"/>
      <c r="EOO132" s="149"/>
      <c r="EOP132" s="149"/>
      <c r="EOQ132" s="149"/>
      <c r="EOR132" s="149"/>
      <c r="EOS132" s="149"/>
      <c r="EOT132" s="149"/>
      <c r="EOU132" s="149"/>
      <c r="EOV132" s="149"/>
      <c r="EOW132" s="149"/>
      <c r="EOX132" s="149"/>
      <c r="EOY132" s="149"/>
      <c r="EOZ132" s="149"/>
      <c r="EPA132" s="149"/>
      <c r="EPB132" s="149"/>
      <c r="EPC132" s="149"/>
      <c r="EPD132" s="149"/>
      <c r="EPE132" s="149"/>
      <c r="EPF132" s="149"/>
      <c r="EPG132" s="149"/>
      <c r="EPH132" s="149"/>
      <c r="EPI132" s="149"/>
      <c r="EPJ132" s="149"/>
      <c r="EPK132" s="149"/>
      <c r="EPL132" s="149"/>
      <c r="EPM132" s="149"/>
      <c r="EPN132" s="149"/>
      <c r="EPO132" s="149"/>
      <c r="EPP132" s="149"/>
      <c r="EPQ132" s="149"/>
      <c r="EPR132" s="149"/>
      <c r="EPS132" s="149"/>
      <c r="EPT132" s="149"/>
      <c r="EPU132" s="149"/>
      <c r="EPV132" s="149"/>
      <c r="EPW132" s="149"/>
      <c r="EPX132" s="149"/>
      <c r="EPY132" s="149"/>
      <c r="EPZ132" s="149"/>
      <c r="EQA132" s="149"/>
      <c r="EQB132" s="149"/>
      <c r="EQC132" s="149"/>
      <c r="EQD132" s="149"/>
      <c r="EQE132" s="149"/>
      <c r="EQF132" s="149"/>
      <c r="EQG132" s="149"/>
      <c r="EQH132" s="149"/>
      <c r="EQI132" s="149"/>
      <c r="EQJ132" s="149"/>
      <c r="EQK132" s="149"/>
      <c r="EQL132" s="149"/>
      <c r="EQM132" s="149"/>
      <c r="EQN132" s="149"/>
      <c r="EQO132" s="149"/>
      <c r="EQP132" s="149"/>
      <c r="EQQ132" s="149"/>
      <c r="EQR132" s="149"/>
      <c r="EQS132" s="149"/>
      <c r="EQT132" s="149"/>
      <c r="EQU132" s="149"/>
      <c r="EQV132" s="149"/>
      <c r="EQW132" s="149"/>
      <c r="EQX132" s="149"/>
      <c r="EQY132" s="149"/>
      <c r="EQZ132" s="149"/>
      <c r="ERA132" s="149"/>
      <c r="ERB132" s="149"/>
      <c r="ERC132" s="149"/>
      <c r="ERD132" s="149"/>
      <c r="ERE132" s="149"/>
      <c r="ERF132" s="149"/>
      <c r="ERG132" s="149"/>
      <c r="ERH132" s="149"/>
      <c r="ERI132" s="149"/>
      <c r="ERJ132" s="149"/>
      <c r="ERK132" s="149"/>
      <c r="ERL132" s="149"/>
      <c r="ERM132" s="149"/>
      <c r="ERN132" s="149"/>
      <c r="ERO132" s="149"/>
      <c r="ERP132" s="149"/>
      <c r="ERQ132" s="149"/>
      <c r="ERR132" s="149"/>
      <c r="ERS132" s="149"/>
      <c r="ERT132" s="149"/>
      <c r="ERU132" s="149"/>
      <c r="ERV132" s="149"/>
      <c r="ERW132" s="149"/>
      <c r="ERX132" s="149"/>
      <c r="ERY132" s="149"/>
      <c r="ERZ132" s="149"/>
      <c r="ESA132" s="149"/>
      <c r="ESB132" s="149"/>
      <c r="ESC132" s="149"/>
      <c r="ESD132" s="149"/>
      <c r="ESE132" s="149"/>
      <c r="ESF132" s="149"/>
      <c r="ESG132" s="149"/>
      <c r="ESH132" s="149"/>
      <c r="ESI132" s="149"/>
      <c r="ESJ132" s="149"/>
      <c r="ESK132" s="149"/>
      <c r="ESL132" s="149"/>
      <c r="ESM132" s="149"/>
      <c r="ESN132" s="149"/>
      <c r="ESO132" s="149"/>
      <c r="ESP132" s="149"/>
      <c r="ESQ132" s="149"/>
      <c r="ESR132" s="149"/>
      <c r="ESS132" s="149"/>
      <c r="EST132" s="149"/>
      <c r="ESU132" s="149"/>
      <c r="ESV132" s="149"/>
      <c r="ESW132" s="149"/>
      <c r="ESX132" s="149"/>
      <c r="ESY132" s="149"/>
      <c r="ESZ132" s="149"/>
      <c r="ETA132" s="149"/>
      <c r="ETB132" s="149"/>
      <c r="ETC132" s="149"/>
      <c r="ETD132" s="149"/>
      <c r="ETE132" s="149"/>
      <c r="ETF132" s="149"/>
      <c r="ETG132" s="149"/>
      <c r="ETH132" s="149"/>
      <c r="ETI132" s="149"/>
      <c r="ETJ132" s="149"/>
      <c r="ETK132" s="149"/>
      <c r="ETL132" s="149"/>
      <c r="ETM132" s="149"/>
      <c r="ETN132" s="149"/>
      <c r="ETO132" s="149"/>
      <c r="ETP132" s="149"/>
      <c r="ETQ132" s="149"/>
      <c r="ETR132" s="149"/>
      <c r="ETS132" s="149"/>
      <c r="ETT132" s="149"/>
      <c r="ETU132" s="149"/>
      <c r="ETV132" s="149"/>
      <c r="ETW132" s="149"/>
      <c r="ETX132" s="149"/>
      <c r="ETY132" s="149"/>
      <c r="ETZ132" s="149"/>
      <c r="EUA132" s="149"/>
      <c r="EUB132" s="149"/>
      <c r="EUC132" s="149"/>
      <c r="EUD132" s="149"/>
      <c r="EUE132" s="149"/>
      <c r="EUF132" s="149"/>
      <c r="EUG132" s="149"/>
      <c r="EUH132" s="149"/>
      <c r="EUI132" s="149"/>
      <c r="EUJ132" s="149"/>
      <c r="EUK132" s="149"/>
      <c r="EUL132" s="149"/>
      <c r="EUM132" s="149"/>
      <c r="EUN132" s="149"/>
      <c r="EUO132" s="149"/>
      <c r="EUP132" s="149"/>
      <c r="EUQ132" s="149"/>
      <c r="EUR132" s="149"/>
      <c r="EUS132" s="149"/>
      <c r="EUT132" s="149"/>
      <c r="EUU132" s="149"/>
      <c r="EUV132" s="149"/>
      <c r="EUW132" s="149"/>
      <c r="EUX132" s="149"/>
      <c r="EUY132" s="149"/>
      <c r="EUZ132" s="149"/>
      <c r="EVA132" s="149"/>
      <c r="EVB132" s="149"/>
      <c r="EVC132" s="149"/>
      <c r="EVD132" s="149"/>
      <c r="EVE132" s="149"/>
      <c r="EVF132" s="149"/>
      <c r="EVG132" s="149"/>
      <c r="EVH132" s="149"/>
      <c r="EVI132" s="149"/>
      <c r="EVJ132" s="149"/>
      <c r="EVK132" s="149"/>
      <c r="EVL132" s="149"/>
      <c r="EVM132" s="149"/>
      <c r="EVN132" s="149"/>
      <c r="EVO132" s="149"/>
      <c r="EVP132" s="149"/>
      <c r="EVQ132" s="149"/>
      <c r="EVR132" s="149"/>
      <c r="EVS132" s="149"/>
      <c r="EVT132" s="149"/>
      <c r="EVU132" s="149"/>
      <c r="EVV132" s="149"/>
      <c r="EVW132" s="149"/>
      <c r="EVX132" s="149"/>
      <c r="EVY132" s="149"/>
      <c r="EVZ132" s="149"/>
      <c r="EWA132" s="149"/>
      <c r="EWB132" s="149"/>
      <c r="EWC132" s="149"/>
      <c r="EWD132" s="149"/>
      <c r="EWE132" s="149"/>
      <c r="EWF132" s="149"/>
      <c r="EWG132" s="149"/>
      <c r="EWH132" s="149"/>
      <c r="EWI132" s="149"/>
      <c r="EWJ132" s="149"/>
      <c r="EWK132" s="149"/>
      <c r="EWL132" s="149"/>
      <c r="EWM132" s="149"/>
      <c r="EWN132" s="149"/>
      <c r="EWO132" s="149"/>
      <c r="EWP132" s="149"/>
      <c r="EWQ132" s="149"/>
      <c r="EWR132" s="149"/>
      <c r="EWS132" s="149"/>
      <c r="EWT132" s="149"/>
      <c r="EWU132" s="149"/>
      <c r="EWV132" s="149"/>
      <c r="EWW132" s="149"/>
      <c r="EWX132" s="149"/>
      <c r="EWY132" s="149"/>
      <c r="EWZ132" s="149"/>
      <c r="EXA132" s="149"/>
      <c r="EXB132" s="149"/>
      <c r="EXC132" s="149"/>
      <c r="EXD132" s="149"/>
      <c r="EXE132" s="149"/>
      <c r="EXF132" s="149"/>
      <c r="EXG132" s="149"/>
      <c r="EXH132" s="149"/>
      <c r="EXI132" s="149"/>
      <c r="EXJ132" s="149"/>
      <c r="EXK132" s="149"/>
      <c r="EXL132" s="149"/>
      <c r="EXM132" s="149"/>
      <c r="EXN132" s="149"/>
      <c r="EXO132" s="149"/>
      <c r="EXP132" s="149"/>
      <c r="EXQ132" s="149"/>
      <c r="EXR132" s="149"/>
      <c r="EXS132" s="149"/>
      <c r="EXT132" s="149"/>
      <c r="EXU132" s="149"/>
      <c r="EXV132" s="149"/>
      <c r="EXW132" s="149"/>
      <c r="EXX132" s="149"/>
      <c r="EXY132" s="149"/>
      <c r="EXZ132" s="149"/>
      <c r="EYA132" s="149"/>
      <c r="EYB132" s="149"/>
      <c r="EYC132" s="149"/>
      <c r="EYD132" s="149"/>
      <c r="EYE132" s="149"/>
      <c r="EYF132" s="149"/>
      <c r="EYG132" s="149"/>
      <c r="EYH132" s="149"/>
      <c r="EYI132" s="149"/>
      <c r="EYJ132" s="149"/>
      <c r="EYK132" s="149"/>
      <c r="EYL132" s="149"/>
      <c r="EYM132" s="149"/>
      <c r="EYN132" s="149"/>
      <c r="EYO132" s="149"/>
      <c r="EYP132" s="149"/>
      <c r="EYQ132" s="149"/>
      <c r="EYR132" s="149"/>
      <c r="EYS132" s="149"/>
      <c r="EYT132" s="149"/>
      <c r="EYU132" s="149"/>
      <c r="EYV132" s="149"/>
      <c r="EYW132" s="149"/>
      <c r="EYX132" s="149"/>
      <c r="EYY132" s="149"/>
      <c r="EYZ132" s="149"/>
      <c r="EZA132" s="149"/>
      <c r="EZB132" s="149"/>
      <c r="EZC132" s="149"/>
      <c r="EZD132" s="149"/>
      <c r="EZE132" s="149"/>
      <c r="EZF132" s="149"/>
      <c r="EZG132" s="149"/>
      <c r="EZH132" s="149"/>
      <c r="EZI132" s="149"/>
      <c r="EZJ132" s="149"/>
      <c r="EZK132" s="149"/>
      <c r="EZL132" s="149"/>
      <c r="EZM132" s="149"/>
      <c r="EZN132" s="149"/>
      <c r="EZO132" s="149"/>
      <c r="EZP132" s="149"/>
      <c r="EZQ132" s="149"/>
      <c r="EZR132" s="149"/>
      <c r="EZS132" s="149"/>
      <c r="EZT132" s="149"/>
      <c r="EZU132" s="149"/>
      <c r="EZV132" s="149"/>
      <c r="EZW132" s="149"/>
      <c r="EZX132" s="149"/>
      <c r="EZY132" s="149"/>
      <c r="EZZ132" s="149"/>
      <c r="FAA132" s="149"/>
      <c r="FAB132" s="149"/>
      <c r="FAC132" s="149"/>
      <c r="FAD132" s="149"/>
      <c r="FAE132" s="149"/>
      <c r="FAF132" s="149"/>
      <c r="FAG132" s="149"/>
      <c r="FAH132" s="149"/>
      <c r="FAI132" s="149"/>
      <c r="FAJ132" s="149"/>
      <c r="FAK132" s="149"/>
      <c r="FAL132" s="149"/>
      <c r="FAM132" s="149"/>
      <c r="FAN132" s="149"/>
      <c r="FAO132" s="149"/>
      <c r="FAP132" s="149"/>
      <c r="FAQ132" s="149"/>
      <c r="FAR132" s="149"/>
      <c r="FAS132" s="149"/>
      <c r="FAT132" s="149"/>
      <c r="FAU132" s="149"/>
      <c r="FAV132" s="149"/>
      <c r="FAW132" s="149"/>
      <c r="FAX132" s="149"/>
      <c r="FAY132" s="149"/>
      <c r="FAZ132" s="149"/>
      <c r="FBA132" s="149"/>
      <c r="FBB132" s="149"/>
      <c r="FBC132" s="149"/>
      <c r="FBD132" s="149"/>
      <c r="FBE132" s="149"/>
      <c r="FBF132" s="149"/>
      <c r="FBG132" s="149"/>
      <c r="FBH132" s="149"/>
      <c r="FBI132" s="149"/>
      <c r="FBJ132" s="149"/>
      <c r="FBK132" s="149"/>
      <c r="FBL132" s="149"/>
      <c r="FBM132" s="149"/>
      <c r="FBN132" s="149"/>
      <c r="FBO132" s="149"/>
      <c r="FBP132" s="149"/>
      <c r="FBQ132" s="149"/>
      <c r="FBR132" s="149"/>
      <c r="FBS132" s="149"/>
      <c r="FBT132" s="149"/>
      <c r="FBU132" s="149"/>
      <c r="FBV132" s="149"/>
      <c r="FBW132" s="149"/>
      <c r="FBX132" s="149"/>
      <c r="FBY132" s="149"/>
      <c r="FBZ132" s="149"/>
      <c r="FCA132" s="149"/>
      <c r="FCB132" s="149"/>
      <c r="FCC132" s="149"/>
      <c r="FCD132" s="149"/>
      <c r="FCE132" s="149"/>
      <c r="FCF132" s="149"/>
      <c r="FCG132" s="149"/>
      <c r="FCH132" s="149"/>
      <c r="FCI132" s="149"/>
      <c r="FCJ132" s="149"/>
      <c r="FCK132" s="149"/>
      <c r="FCL132" s="149"/>
      <c r="FCM132" s="149"/>
      <c r="FCN132" s="149"/>
      <c r="FCO132" s="149"/>
      <c r="FCP132" s="149"/>
      <c r="FCQ132" s="149"/>
      <c r="FCR132" s="149"/>
      <c r="FCS132" s="149"/>
      <c r="FCT132" s="149"/>
      <c r="FCU132" s="149"/>
      <c r="FCV132" s="149"/>
      <c r="FCW132" s="149"/>
      <c r="FCX132" s="149"/>
      <c r="FCY132" s="149"/>
      <c r="FCZ132" s="149"/>
      <c r="FDA132" s="149"/>
      <c r="FDB132" s="149"/>
      <c r="FDC132" s="149"/>
      <c r="FDD132" s="149"/>
      <c r="FDE132" s="149"/>
      <c r="FDF132" s="149"/>
      <c r="FDG132" s="149"/>
      <c r="FDH132" s="149"/>
      <c r="FDI132" s="149"/>
      <c r="FDJ132" s="149"/>
      <c r="FDK132" s="149"/>
      <c r="FDL132" s="149"/>
      <c r="FDM132" s="149"/>
      <c r="FDN132" s="149"/>
      <c r="FDO132" s="149"/>
      <c r="FDP132" s="149"/>
      <c r="FDQ132" s="149"/>
      <c r="FDR132" s="149"/>
      <c r="FDS132" s="149"/>
      <c r="FDT132" s="149"/>
      <c r="FDU132" s="149"/>
      <c r="FDV132" s="149"/>
      <c r="FDW132" s="149"/>
      <c r="FDX132" s="149"/>
      <c r="FDY132" s="149"/>
      <c r="FDZ132" s="149"/>
      <c r="FEA132" s="149"/>
      <c r="FEB132" s="149"/>
      <c r="FEC132" s="149"/>
      <c r="FED132" s="149"/>
      <c r="FEE132" s="149"/>
      <c r="FEF132" s="149"/>
      <c r="FEG132" s="149"/>
      <c r="FEH132" s="149"/>
      <c r="FEI132" s="149"/>
      <c r="FEJ132" s="149"/>
      <c r="FEK132" s="149"/>
      <c r="FEL132" s="149"/>
      <c r="FEM132" s="149"/>
      <c r="FEN132" s="149"/>
      <c r="FEO132" s="149"/>
      <c r="FEP132" s="149"/>
      <c r="FEQ132" s="149"/>
      <c r="FER132" s="149"/>
      <c r="FES132" s="149"/>
      <c r="FET132" s="149"/>
      <c r="FEU132" s="149"/>
      <c r="FEV132" s="149"/>
      <c r="FEW132" s="149"/>
      <c r="FEX132" s="149"/>
      <c r="FEY132" s="149"/>
      <c r="FEZ132" s="149"/>
      <c r="FFA132" s="149"/>
      <c r="FFB132" s="149"/>
      <c r="FFC132" s="149"/>
      <c r="FFD132" s="149"/>
      <c r="FFE132" s="149"/>
      <c r="FFF132" s="149"/>
      <c r="FFG132" s="149"/>
      <c r="FFH132" s="149"/>
      <c r="FFI132" s="149"/>
      <c r="FFJ132" s="149"/>
      <c r="FFK132" s="149"/>
      <c r="FFL132" s="149"/>
      <c r="FFM132" s="149"/>
      <c r="FFN132" s="149"/>
      <c r="FFO132" s="149"/>
      <c r="FFP132" s="149"/>
      <c r="FFQ132" s="149"/>
      <c r="FFR132" s="149"/>
      <c r="FFS132" s="149"/>
      <c r="FFT132" s="149"/>
      <c r="FFU132" s="149"/>
      <c r="FFV132" s="149"/>
      <c r="FFW132" s="149"/>
      <c r="FFX132" s="149"/>
      <c r="FFY132" s="149"/>
      <c r="FFZ132" s="149"/>
      <c r="FGA132" s="149"/>
      <c r="FGB132" s="149"/>
      <c r="FGC132" s="149"/>
      <c r="FGD132" s="149"/>
      <c r="FGE132" s="149"/>
      <c r="FGF132" s="149"/>
      <c r="FGG132" s="149"/>
      <c r="FGH132" s="149"/>
      <c r="FGI132" s="149"/>
      <c r="FGJ132" s="149"/>
      <c r="FGK132" s="149"/>
      <c r="FGL132" s="149"/>
      <c r="FGM132" s="149"/>
      <c r="FGN132" s="149"/>
      <c r="FGO132" s="149"/>
      <c r="FGP132" s="149"/>
      <c r="FGQ132" s="149"/>
      <c r="FGR132" s="149"/>
      <c r="FGS132" s="149"/>
      <c r="FGT132" s="149"/>
      <c r="FGU132" s="149"/>
      <c r="FGV132" s="149"/>
      <c r="FGW132" s="149"/>
      <c r="FGX132" s="149"/>
      <c r="FGY132" s="149"/>
      <c r="FGZ132" s="149"/>
      <c r="FHA132" s="149"/>
      <c r="FHB132" s="149"/>
      <c r="FHC132" s="149"/>
      <c r="FHD132" s="149"/>
      <c r="FHE132" s="149"/>
      <c r="FHF132" s="149"/>
      <c r="FHG132" s="149"/>
      <c r="FHH132" s="149"/>
      <c r="FHI132" s="149"/>
      <c r="FHJ132" s="149"/>
      <c r="FHK132" s="149"/>
      <c r="FHL132" s="149"/>
      <c r="FHM132" s="149"/>
      <c r="FHN132" s="149"/>
      <c r="FHO132" s="149"/>
      <c r="FHP132" s="149"/>
      <c r="FHQ132" s="149"/>
      <c r="FHR132" s="149"/>
      <c r="FHS132" s="149"/>
      <c r="FHT132" s="149"/>
      <c r="FHU132" s="149"/>
      <c r="FHV132" s="149"/>
      <c r="FHW132" s="149"/>
      <c r="FHX132" s="149"/>
      <c r="FHY132" s="149"/>
      <c r="FHZ132" s="149"/>
      <c r="FIA132" s="149"/>
      <c r="FIB132" s="149"/>
      <c r="FIC132" s="149"/>
      <c r="FID132" s="149"/>
      <c r="FIE132" s="149"/>
      <c r="FIF132" s="149"/>
      <c r="FIG132" s="149"/>
      <c r="FIH132" s="149"/>
      <c r="FII132" s="149"/>
      <c r="FIJ132" s="149"/>
      <c r="FIK132" s="149"/>
      <c r="FIL132" s="149"/>
      <c r="FIM132" s="149"/>
      <c r="FIN132" s="149"/>
      <c r="FIO132" s="149"/>
      <c r="FIP132" s="149"/>
      <c r="FIQ132" s="149"/>
      <c r="FIR132" s="149"/>
      <c r="FIS132" s="149"/>
      <c r="FIT132" s="149"/>
      <c r="FIU132" s="149"/>
      <c r="FIV132" s="149"/>
      <c r="FIW132" s="149"/>
      <c r="FIX132" s="149"/>
      <c r="FIY132" s="149"/>
      <c r="FIZ132" s="149"/>
      <c r="FJA132" s="149"/>
      <c r="FJB132" s="149"/>
      <c r="FJC132" s="149"/>
      <c r="FJD132" s="149"/>
      <c r="FJE132" s="149"/>
      <c r="FJF132" s="149"/>
      <c r="FJG132" s="149"/>
      <c r="FJH132" s="149"/>
      <c r="FJI132" s="149"/>
      <c r="FJJ132" s="149"/>
      <c r="FJK132" s="149"/>
      <c r="FJL132" s="149"/>
      <c r="FJM132" s="149"/>
      <c r="FJN132" s="149"/>
      <c r="FJO132" s="149"/>
      <c r="FJP132" s="149"/>
      <c r="FJQ132" s="149"/>
      <c r="FJR132" s="149"/>
      <c r="FJS132" s="149"/>
      <c r="FJT132" s="149"/>
      <c r="FJU132" s="149"/>
      <c r="FJV132" s="149"/>
      <c r="FJW132" s="149"/>
      <c r="FJX132" s="149"/>
      <c r="FJY132" s="149"/>
      <c r="FJZ132" s="149"/>
      <c r="FKA132" s="149"/>
      <c r="FKB132" s="149"/>
      <c r="FKC132" s="149"/>
      <c r="FKD132" s="149"/>
      <c r="FKE132" s="149"/>
      <c r="FKF132" s="149"/>
      <c r="FKG132" s="149"/>
      <c r="FKH132" s="149"/>
      <c r="FKI132" s="149"/>
      <c r="FKJ132" s="149"/>
      <c r="FKK132" s="149"/>
      <c r="FKL132" s="149"/>
      <c r="FKM132" s="149"/>
      <c r="FKN132" s="149"/>
      <c r="FKO132" s="149"/>
      <c r="FKP132" s="149"/>
      <c r="FKQ132" s="149"/>
      <c r="FKR132" s="149"/>
      <c r="FKS132" s="149"/>
      <c r="FKT132" s="149"/>
      <c r="FKU132" s="149"/>
      <c r="FKV132" s="149"/>
      <c r="FKW132" s="149"/>
      <c r="FKX132" s="149"/>
      <c r="FKY132" s="149"/>
      <c r="FKZ132" s="149"/>
      <c r="FLA132" s="149"/>
      <c r="FLB132" s="149"/>
      <c r="FLC132" s="149"/>
      <c r="FLD132" s="149"/>
      <c r="FLE132" s="149"/>
      <c r="FLF132" s="149"/>
      <c r="FLG132" s="149"/>
      <c r="FLH132" s="149"/>
      <c r="FLI132" s="149"/>
      <c r="FLJ132" s="149"/>
      <c r="FLK132" s="149"/>
      <c r="FLL132" s="149"/>
      <c r="FLM132" s="149"/>
      <c r="FLN132" s="149"/>
      <c r="FLO132" s="149"/>
      <c r="FLP132" s="149"/>
      <c r="FLQ132" s="149"/>
      <c r="FLR132" s="149"/>
      <c r="FLS132" s="149"/>
      <c r="FLT132" s="149"/>
      <c r="FLU132" s="149"/>
      <c r="FLV132" s="149"/>
      <c r="FLW132" s="149"/>
      <c r="FLX132" s="149"/>
      <c r="FLY132" s="149"/>
      <c r="FLZ132" s="149"/>
      <c r="FMA132" s="149"/>
      <c r="FMB132" s="149"/>
      <c r="FMC132" s="149"/>
      <c r="FMD132" s="149"/>
      <c r="FME132" s="149"/>
      <c r="FMF132" s="149"/>
      <c r="FMG132" s="149"/>
      <c r="FMH132" s="149"/>
      <c r="FMI132" s="149"/>
      <c r="FMJ132" s="149"/>
      <c r="FMK132" s="149"/>
      <c r="FML132" s="149"/>
      <c r="FMM132" s="149"/>
      <c r="FMN132" s="149"/>
      <c r="FMO132" s="149"/>
      <c r="FMP132" s="149"/>
      <c r="FMQ132" s="149"/>
      <c r="FMR132" s="149"/>
      <c r="FMS132" s="149"/>
      <c r="FMT132" s="149"/>
      <c r="FMU132" s="149"/>
      <c r="FMV132" s="149"/>
      <c r="FMW132" s="149"/>
      <c r="FMX132" s="149"/>
      <c r="FMY132" s="149"/>
      <c r="FMZ132" s="149"/>
      <c r="FNA132" s="149"/>
      <c r="FNB132" s="149"/>
      <c r="FNC132" s="149"/>
      <c r="FND132" s="149"/>
      <c r="FNE132" s="149"/>
      <c r="FNF132" s="149"/>
      <c r="FNG132" s="149"/>
      <c r="FNH132" s="149"/>
      <c r="FNI132" s="149"/>
      <c r="FNJ132" s="149"/>
      <c r="FNK132" s="149"/>
      <c r="FNL132" s="149"/>
      <c r="FNM132" s="149"/>
      <c r="FNN132" s="149"/>
      <c r="FNO132" s="149"/>
      <c r="FNP132" s="149"/>
      <c r="FNQ132" s="149"/>
      <c r="FNR132" s="149"/>
      <c r="FNS132" s="149"/>
      <c r="FNT132" s="149"/>
      <c r="FNU132" s="149"/>
      <c r="FNV132" s="149"/>
      <c r="FNW132" s="149"/>
      <c r="FNX132" s="149"/>
      <c r="FNY132" s="149"/>
      <c r="FNZ132" s="149"/>
      <c r="FOA132" s="149"/>
      <c r="FOB132" s="149"/>
      <c r="FOC132" s="149"/>
      <c r="FOD132" s="149"/>
      <c r="FOE132" s="149"/>
      <c r="FOF132" s="149"/>
      <c r="FOG132" s="149"/>
      <c r="FOH132" s="149"/>
      <c r="FOI132" s="149"/>
      <c r="FOJ132" s="149"/>
      <c r="FOK132" s="149"/>
      <c r="FOL132" s="149"/>
      <c r="FOM132" s="149"/>
      <c r="FON132" s="149"/>
      <c r="FOO132" s="149"/>
      <c r="FOP132" s="149"/>
      <c r="FOQ132" s="149"/>
      <c r="FOR132" s="149"/>
      <c r="FOS132" s="149"/>
      <c r="FOT132" s="149"/>
      <c r="FOU132" s="149"/>
      <c r="FOV132" s="149"/>
      <c r="FOW132" s="149"/>
      <c r="FOX132" s="149"/>
      <c r="FOY132" s="149"/>
      <c r="FOZ132" s="149"/>
      <c r="FPA132" s="149"/>
      <c r="FPB132" s="149"/>
      <c r="FPC132" s="149"/>
      <c r="FPD132" s="149"/>
      <c r="FPE132" s="149"/>
      <c r="FPF132" s="149"/>
      <c r="FPG132" s="149"/>
      <c r="FPH132" s="149"/>
      <c r="FPI132" s="149"/>
      <c r="FPJ132" s="149"/>
      <c r="FPK132" s="149"/>
      <c r="FPL132" s="149"/>
      <c r="FPM132" s="149"/>
      <c r="FPN132" s="149"/>
      <c r="FPO132" s="149"/>
      <c r="FPP132" s="149"/>
      <c r="FPQ132" s="149"/>
      <c r="FPR132" s="149"/>
      <c r="FPS132" s="149"/>
      <c r="FPT132" s="149"/>
      <c r="FPU132" s="149"/>
      <c r="FPV132" s="149"/>
      <c r="FPW132" s="149"/>
      <c r="FPX132" s="149"/>
      <c r="FPY132" s="149"/>
      <c r="FPZ132" s="149"/>
      <c r="FQA132" s="149"/>
      <c r="FQB132" s="149"/>
      <c r="FQC132" s="149"/>
      <c r="FQD132" s="149"/>
      <c r="FQE132" s="149"/>
      <c r="FQF132" s="149"/>
      <c r="FQG132" s="149"/>
      <c r="FQH132" s="149"/>
      <c r="FQI132" s="149"/>
      <c r="FQJ132" s="149"/>
      <c r="FQK132" s="149"/>
      <c r="FQL132" s="149"/>
      <c r="FQM132" s="149"/>
      <c r="FQN132" s="149"/>
      <c r="FQO132" s="149"/>
      <c r="FQP132" s="149"/>
      <c r="FQQ132" s="149"/>
      <c r="FQR132" s="149"/>
      <c r="FQS132" s="149"/>
      <c r="FQT132" s="149"/>
      <c r="FQU132" s="149"/>
      <c r="FQV132" s="149"/>
      <c r="FQW132" s="149"/>
      <c r="FQX132" s="149"/>
      <c r="FQY132" s="149"/>
      <c r="FQZ132" s="149"/>
      <c r="FRA132" s="149"/>
      <c r="FRB132" s="149"/>
      <c r="FRC132" s="149"/>
      <c r="FRD132" s="149"/>
      <c r="FRE132" s="149"/>
      <c r="FRF132" s="149"/>
      <c r="FRG132" s="149"/>
      <c r="FRH132" s="149"/>
      <c r="FRI132" s="149"/>
      <c r="FRJ132" s="149"/>
      <c r="FRK132" s="149"/>
      <c r="FRL132" s="149"/>
      <c r="FRM132" s="149"/>
      <c r="FRN132" s="149"/>
      <c r="FRO132" s="149"/>
      <c r="FRP132" s="149"/>
      <c r="FRQ132" s="149"/>
      <c r="FRR132" s="149"/>
      <c r="FRS132" s="149"/>
      <c r="FRT132" s="149"/>
      <c r="FRU132" s="149"/>
      <c r="FRV132" s="149"/>
      <c r="FRW132" s="149"/>
      <c r="FRX132" s="149"/>
      <c r="FRY132" s="149"/>
      <c r="FRZ132" s="149"/>
      <c r="FSA132" s="149"/>
      <c r="FSB132" s="149"/>
      <c r="FSC132" s="149"/>
      <c r="FSD132" s="149"/>
      <c r="FSE132" s="149"/>
      <c r="FSF132" s="149"/>
      <c r="FSG132" s="149"/>
      <c r="FSH132" s="149"/>
      <c r="FSI132" s="149"/>
      <c r="FSJ132" s="149"/>
      <c r="FSK132" s="149"/>
      <c r="FSL132" s="149"/>
      <c r="FSM132" s="149"/>
      <c r="FSN132" s="149"/>
      <c r="FSO132" s="149"/>
      <c r="FSP132" s="149"/>
      <c r="FSQ132" s="149"/>
      <c r="FSR132" s="149"/>
      <c r="FSS132" s="149"/>
      <c r="FST132" s="149"/>
      <c r="FSU132" s="149"/>
      <c r="FSV132" s="149"/>
      <c r="FSW132" s="149"/>
      <c r="FSX132" s="149"/>
      <c r="FSY132" s="149"/>
      <c r="FSZ132" s="149"/>
      <c r="FTA132" s="149"/>
      <c r="FTB132" s="149"/>
      <c r="FTC132" s="149"/>
      <c r="FTD132" s="149"/>
      <c r="FTE132" s="149"/>
      <c r="FTF132" s="149"/>
      <c r="FTG132" s="149"/>
      <c r="FTH132" s="149"/>
      <c r="FTI132" s="149"/>
      <c r="FTJ132" s="149"/>
      <c r="FTK132" s="149"/>
      <c r="FTL132" s="149"/>
      <c r="FTM132" s="149"/>
      <c r="FTN132" s="149"/>
      <c r="FTO132" s="149"/>
      <c r="FTP132" s="149"/>
      <c r="FTQ132" s="149"/>
      <c r="FTR132" s="149"/>
      <c r="FTS132" s="149"/>
      <c r="FTT132" s="149"/>
      <c r="FTU132" s="149"/>
      <c r="FTV132" s="149"/>
      <c r="FTW132" s="149"/>
      <c r="FTX132" s="149"/>
      <c r="FTY132" s="149"/>
      <c r="FTZ132" s="149"/>
      <c r="FUA132" s="149"/>
      <c r="FUB132" s="149"/>
      <c r="FUC132" s="149"/>
      <c r="FUD132" s="149"/>
      <c r="FUE132" s="149"/>
      <c r="FUF132" s="149"/>
      <c r="FUG132" s="149"/>
      <c r="FUH132" s="149"/>
      <c r="FUI132" s="149"/>
      <c r="FUJ132" s="149"/>
      <c r="FUK132" s="149"/>
      <c r="FUL132" s="149"/>
      <c r="FUM132" s="149"/>
      <c r="FUN132" s="149"/>
      <c r="FUO132" s="149"/>
      <c r="FUP132" s="149"/>
      <c r="FUQ132" s="149"/>
      <c r="FUR132" s="149"/>
      <c r="FUS132" s="149"/>
      <c r="FUT132" s="149"/>
      <c r="FUU132" s="149"/>
      <c r="FUV132" s="149"/>
      <c r="FUW132" s="149"/>
      <c r="FUX132" s="149"/>
      <c r="FUY132" s="149"/>
      <c r="FUZ132" s="149"/>
      <c r="FVA132" s="149"/>
      <c r="FVB132" s="149"/>
      <c r="FVC132" s="149"/>
      <c r="FVD132" s="149"/>
      <c r="FVE132" s="149"/>
      <c r="FVF132" s="149"/>
      <c r="FVG132" s="149"/>
      <c r="FVH132" s="149"/>
      <c r="FVI132" s="149"/>
      <c r="FVJ132" s="149"/>
      <c r="FVK132" s="149"/>
      <c r="FVL132" s="149"/>
      <c r="FVM132" s="149"/>
      <c r="FVN132" s="149"/>
      <c r="FVO132" s="149"/>
      <c r="FVP132" s="149"/>
      <c r="FVQ132" s="149"/>
      <c r="FVR132" s="149"/>
      <c r="FVS132" s="149"/>
      <c r="FVT132" s="149"/>
      <c r="FVU132" s="149"/>
      <c r="FVV132" s="149"/>
      <c r="FVW132" s="149"/>
      <c r="FVX132" s="149"/>
      <c r="FVY132" s="149"/>
      <c r="FVZ132" s="149"/>
      <c r="FWA132" s="149"/>
      <c r="FWB132" s="149"/>
      <c r="FWC132" s="149"/>
      <c r="FWD132" s="149"/>
      <c r="FWE132" s="149"/>
      <c r="FWF132" s="149"/>
      <c r="FWG132" s="149"/>
      <c r="FWH132" s="149"/>
      <c r="FWI132" s="149"/>
      <c r="FWJ132" s="149"/>
      <c r="FWK132" s="149"/>
      <c r="FWL132" s="149"/>
      <c r="FWM132" s="149"/>
      <c r="FWN132" s="149"/>
      <c r="FWO132" s="149"/>
      <c r="FWP132" s="149"/>
      <c r="FWQ132" s="149"/>
      <c r="FWR132" s="149"/>
      <c r="FWS132" s="149"/>
      <c r="FWT132" s="149"/>
      <c r="FWU132" s="149"/>
      <c r="FWV132" s="149"/>
      <c r="FWW132" s="149"/>
      <c r="FWX132" s="149"/>
      <c r="FWY132" s="149"/>
      <c r="FWZ132" s="149"/>
      <c r="FXA132" s="149"/>
      <c r="FXB132" s="149"/>
      <c r="FXC132" s="149"/>
      <c r="FXD132" s="149"/>
      <c r="FXE132" s="149"/>
      <c r="FXF132" s="149"/>
      <c r="FXG132" s="149"/>
      <c r="FXH132" s="149"/>
      <c r="FXI132" s="149"/>
      <c r="FXJ132" s="149"/>
      <c r="FXK132" s="149"/>
      <c r="FXL132" s="149"/>
      <c r="FXM132" s="149"/>
      <c r="FXN132" s="149"/>
      <c r="FXO132" s="149"/>
      <c r="FXP132" s="149"/>
      <c r="FXQ132" s="149"/>
      <c r="FXR132" s="149"/>
      <c r="FXS132" s="149"/>
      <c r="FXT132" s="149"/>
      <c r="FXU132" s="149"/>
      <c r="FXV132" s="149"/>
      <c r="FXW132" s="149"/>
      <c r="FXX132" s="149"/>
      <c r="FXY132" s="149"/>
      <c r="FXZ132" s="149"/>
      <c r="FYA132" s="149"/>
      <c r="FYB132" s="149"/>
      <c r="FYC132" s="149"/>
      <c r="FYD132" s="149"/>
      <c r="FYE132" s="149"/>
      <c r="FYF132" s="149"/>
      <c r="FYG132" s="149"/>
      <c r="FYH132" s="149"/>
      <c r="FYI132" s="149"/>
      <c r="FYJ132" s="149"/>
      <c r="FYK132" s="149"/>
      <c r="FYL132" s="149"/>
      <c r="FYM132" s="149"/>
      <c r="FYN132" s="149"/>
      <c r="FYO132" s="149"/>
      <c r="FYP132" s="149"/>
      <c r="FYQ132" s="149"/>
      <c r="FYR132" s="149"/>
      <c r="FYS132" s="149"/>
      <c r="FYT132" s="149"/>
      <c r="FYU132" s="149"/>
      <c r="FYV132" s="149"/>
      <c r="FYW132" s="149"/>
      <c r="FYX132" s="149"/>
      <c r="FYY132" s="149"/>
      <c r="FYZ132" s="149"/>
      <c r="FZA132" s="149"/>
      <c r="FZB132" s="149"/>
      <c r="FZC132" s="149"/>
      <c r="FZD132" s="149"/>
      <c r="FZE132" s="149"/>
      <c r="FZF132" s="149"/>
      <c r="FZG132" s="149"/>
      <c r="FZH132" s="149"/>
      <c r="FZI132" s="149"/>
      <c r="FZJ132" s="149"/>
      <c r="FZK132" s="149"/>
      <c r="FZL132" s="149"/>
      <c r="FZM132" s="149"/>
      <c r="FZN132" s="149"/>
      <c r="FZO132" s="149"/>
      <c r="FZP132" s="149"/>
      <c r="FZQ132" s="149"/>
      <c r="FZR132" s="149"/>
      <c r="FZS132" s="149"/>
      <c r="FZT132" s="149"/>
      <c r="FZU132" s="149"/>
      <c r="FZV132" s="149"/>
      <c r="FZW132" s="149"/>
      <c r="FZX132" s="149"/>
      <c r="FZY132" s="149"/>
      <c r="FZZ132" s="149"/>
      <c r="GAA132" s="149"/>
      <c r="GAB132" s="149"/>
      <c r="GAC132" s="149"/>
      <c r="GAD132" s="149"/>
      <c r="GAE132" s="149"/>
      <c r="GAF132" s="149"/>
      <c r="GAG132" s="149"/>
      <c r="GAH132" s="149"/>
      <c r="GAI132" s="149"/>
      <c r="GAJ132" s="149"/>
      <c r="GAK132" s="149"/>
      <c r="GAL132" s="149"/>
      <c r="GAM132" s="149"/>
      <c r="GAN132" s="149"/>
      <c r="GAO132" s="149"/>
      <c r="GAP132" s="149"/>
      <c r="GAQ132" s="149"/>
      <c r="GAR132" s="149"/>
      <c r="GAS132" s="149"/>
      <c r="GAT132" s="149"/>
      <c r="GAU132" s="149"/>
      <c r="GAV132" s="149"/>
      <c r="GAW132" s="149"/>
      <c r="GAX132" s="149"/>
      <c r="GAY132" s="149"/>
      <c r="GAZ132" s="149"/>
      <c r="GBA132" s="149"/>
      <c r="GBB132" s="149"/>
      <c r="GBC132" s="149"/>
      <c r="GBD132" s="149"/>
      <c r="GBE132" s="149"/>
      <c r="GBF132" s="149"/>
      <c r="GBG132" s="149"/>
      <c r="GBH132" s="149"/>
      <c r="GBI132" s="149"/>
      <c r="GBJ132" s="149"/>
      <c r="GBK132" s="149"/>
      <c r="GBL132" s="149"/>
      <c r="GBM132" s="149"/>
      <c r="GBN132" s="149"/>
      <c r="GBO132" s="149"/>
      <c r="GBP132" s="149"/>
      <c r="GBQ132" s="149"/>
      <c r="GBR132" s="149"/>
      <c r="GBS132" s="149"/>
      <c r="GBT132" s="149"/>
      <c r="GBU132" s="149"/>
      <c r="GBV132" s="149"/>
      <c r="GBW132" s="149"/>
      <c r="GBX132" s="149"/>
      <c r="GBY132" s="149"/>
      <c r="GBZ132" s="149"/>
      <c r="GCA132" s="149"/>
      <c r="GCB132" s="149"/>
      <c r="GCC132" s="149"/>
      <c r="GCD132" s="149"/>
      <c r="GCE132" s="149"/>
      <c r="GCF132" s="149"/>
      <c r="GCG132" s="149"/>
      <c r="GCH132" s="149"/>
      <c r="GCI132" s="149"/>
      <c r="GCJ132" s="149"/>
      <c r="GCK132" s="149"/>
      <c r="GCL132" s="149"/>
      <c r="GCM132" s="149"/>
      <c r="GCN132" s="149"/>
      <c r="GCO132" s="149"/>
      <c r="GCP132" s="149"/>
      <c r="GCQ132" s="149"/>
      <c r="GCR132" s="149"/>
      <c r="GCS132" s="149"/>
      <c r="GCT132" s="149"/>
      <c r="GCU132" s="149"/>
      <c r="GCV132" s="149"/>
      <c r="GCW132" s="149"/>
      <c r="GCX132" s="149"/>
      <c r="GCY132" s="149"/>
      <c r="GCZ132" s="149"/>
      <c r="GDA132" s="149"/>
      <c r="GDB132" s="149"/>
      <c r="GDC132" s="149"/>
      <c r="GDD132" s="149"/>
      <c r="GDE132" s="149"/>
      <c r="GDF132" s="149"/>
      <c r="GDG132" s="149"/>
      <c r="GDH132" s="149"/>
      <c r="GDI132" s="149"/>
      <c r="GDJ132" s="149"/>
      <c r="GDK132" s="149"/>
      <c r="GDL132" s="149"/>
      <c r="GDM132" s="149"/>
      <c r="GDN132" s="149"/>
      <c r="GDO132" s="149"/>
      <c r="GDP132" s="149"/>
      <c r="GDQ132" s="149"/>
      <c r="GDR132" s="149"/>
      <c r="GDS132" s="149"/>
      <c r="GDT132" s="149"/>
      <c r="GDU132" s="149"/>
      <c r="GDV132" s="149"/>
      <c r="GDW132" s="149"/>
      <c r="GDX132" s="149"/>
      <c r="GDY132" s="149"/>
      <c r="GDZ132" s="149"/>
      <c r="GEA132" s="149"/>
      <c r="GEB132" s="149"/>
      <c r="GEC132" s="149"/>
      <c r="GED132" s="149"/>
      <c r="GEE132" s="149"/>
      <c r="GEF132" s="149"/>
      <c r="GEG132" s="149"/>
      <c r="GEH132" s="149"/>
      <c r="GEI132" s="149"/>
      <c r="GEJ132" s="149"/>
      <c r="GEK132" s="149"/>
      <c r="GEL132" s="149"/>
      <c r="GEM132" s="149"/>
      <c r="GEN132" s="149"/>
      <c r="GEO132" s="149"/>
      <c r="GEP132" s="149"/>
      <c r="GEQ132" s="149"/>
      <c r="GER132" s="149"/>
      <c r="GES132" s="149"/>
      <c r="GET132" s="149"/>
      <c r="GEU132" s="149"/>
      <c r="GEV132" s="149"/>
      <c r="GEW132" s="149"/>
      <c r="GEX132" s="149"/>
      <c r="GEY132" s="149"/>
      <c r="GEZ132" s="149"/>
      <c r="GFA132" s="149"/>
      <c r="GFB132" s="149"/>
      <c r="GFC132" s="149"/>
      <c r="GFD132" s="149"/>
      <c r="GFE132" s="149"/>
      <c r="GFF132" s="149"/>
      <c r="GFG132" s="149"/>
      <c r="GFH132" s="149"/>
      <c r="GFI132" s="149"/>
      <c r="GFJ132" s="149"/>
      <c r="GFK132" s="149"/>
      <c r="GFL132" s="149"/>
      <c r="GFM132" s="149"/>
      <c r="GFN132" s="149"/>
      <c r="GFO132" s="149"/>
      <c r="GFP132" s="149"/>
      <c r="GFQ132" s="149"/>
      <c r="GFR132" s="149"/>
      <c r="GFS132" s="149"/>
      <c r="GFT132" s="149"/>
      <c r="GFU132" s="149"/>
      <c r="GFV132" s="149"/>
      <c r="GFW132" s="149"/>
      <c r="GFX132" s="149"/>
      <c r="GFY132" s="149"/>
      <c r="GFZ132" s="149"/>
      <c r="GGA132" s="149"/>
      <c r="GGB132" s="149"/>
      <c r="GGC132" s="149"/>
      <c r="GGD132" s="149"/>
      <c r="GGE132" s="149"/>
      <c r="GGF132" s="149"/>
      <c r="GGG132" s="149"/>
      <c r="GGH132" s="149"/>
      <c r="GGI132" s="149"/>
      <c r="GGJ132" s="149"/>
      <c r="GGK132" s="149"/>
      <c r="GGL132" s="149"/>
      <c r="GGM132" s="149"/>
      <c r="GGN132" s="149"/>
      <c r="GGO132" s="149"/>
      <c r="GGP132" s="149"/>
      <c r="GGQ132" s="149"/>
      <c r="GGR132" s="149"/>
      <c r="GGS132" s="149"/>
      <c r="GGT132" s="149"/>
      <c r="GGU132" s="149"/>
      <c r="GGV132" s="149"/>
      <c r="GGW132" s="149"/>
      <c r="GGX132" s="149"/>
      <c r="GGY132" s="149"/>
      <c r="GGZ132" s="149"/>
      <c r="GHA132" s="149"/>
      <c r="GHB132" s="149"/>
      <c r="GHC132" s="149"/>
      <c r="GHD132" s="149"/>
      <c r="GHE132" s="149"/>
      <c r="GHF132" s="149"/>
      <c r="GHG132" s="149"/>
      <c r="GHH132" s="149"/>
      <c r="GHI132" s="149"/>
      <c r="GHJ132" s="149"/>
      <c r="GHK132" s="149"/>
      <c r="GHL132" s="149"/>
      <c r="GHM132" s="149"/>
      <c r="GHN132" s="149"/>
      <c r="GHO132" s="149"/>
      <c r="GHP132" s="149"/>
      <c r="GHQ132" s="149"/>
      <c r="GHR132" s="149"/>
      <c r="GHS132" s="149"/>
      <c r="GHT132" s="149"/>
      <c r="GHU132" s="149"/>
      <c r="GHV132" s="149"/>
      <c r="GHW132" s="149"/>
      <c r="GHX132" s="149"/>
      <c r="GHY132" s="149"/>
      <c r="GHZ132" s="149"/>
      <c r="GIA132" s="149"/>
      <c r="GIB132" s="149"/>
      <c r="GIC132" s="149"/>
      <c r="GID132" s="149"/>
      <c r="GIE132" s="149"/>
      <c r="GIF132" s="149"/>
      <c r="GIG132" s="149"/>
      <c r="GIH132" s="149"/>
      <c r="GII132" s="149"/>
      <c r="GIJ132" s="149"/>
      <c r="GIK132" s="149"/>
      <c r="GIL132" s="149"/>
      <c r="GIM132" s="149"/>
      <c r="GIN132" s="149"/>
      <c r="GIO132" s="149"/>
      <c r="GIP132" s="149"/>
      <c r="GIQ132" s="149"/>
      <c r="GIR132" s="149"/>
      <c r="GIS132" s="149"/>
      <c r="GIT132" s="149"/>
      <c r="GIU132" s="149"/>
      <c r="GIV132" s="149"/>
      <c r="GIW132" s="149"/>
      <c r="GIX132" s="149"/>
      <c r="GIY132" s="149"/>
      <c r="GIZ132" s="149"/>
      <c r="GJA132" s="149"/>
      <c r="GJB132" s="149"/>
      <c r="GJC132" s="149"/>
      <c r="GJD132" s="149"/>
      <c r="GJE132" s="149"/>
      <c r="GJF132" s="149"/>
      <c r="GJG132" s="149"/>
      <c r="GJH132" s="149"/>
      <c r="GJI132" s="149"/>
      <c r="GJJ132" s="149"/>
      <c r="GJK132" s="149"/>
      <c r="GJL132" s="149"/>
      <c r="GJM132" s="149"/>
      <c r="GJN132" s="149"/>
      <c r="GJO132" s="149"/>
      <c r="GJP132" s="149"/>
      <c r="GJQ132" s="149"/>
      <c r="GJR132" s="149"/>
      <c r="GJS132" s="149"/>
      <c r="GJT132" s="149"/>
      <c r="GJU132" s="149"/>
      <c r="GJV132" s="149"/>
      <c r="GJW132" s="149"/>
      <c r="GJX132" s="149"/>
      <c r="GJY132" s="149"/>
      <c r="GJZ132" s="149"/>
      <c r="GKA132" s="149"/>
      <c r="GKB132" s="149"/>
      <c r="GKC132" s="149"/>
      <c r="GKD132" s="149"/>
      <c r="GKE132" s="149"/>
      <c r="GKF132" s="149"/>
      <c r="GKG132" s="149"/>
      <c r="GKH132" s="149"/>
      <c r="GKI132" s="149"/>
      <c r="GKJ132" s="149"/>
      <c r="GKK132" s="149"/>
      <c r="GKL132" s="149"/>
      <c r="GKM132" s="149"/>
      <c r="GKN132" s="149"/>
      <c r="GKO132" s="149"/>
      <c r="GKP132" s="149"/>
      <c r="GKQ132" s="149"/>
      <c r="GKR132" s="149"/>
      <c r="GKS132" s="149"/>
      <c r="GKT132" s="149"/>
      <c r="GKU132" s="149"/>
      <c r="GKV132" s="149"/>
      <c r="GKW132" s="149"/>
      <c r="GKX132" s="149"/>
      <c r="GKY132" s="149"/>
      <c r="GKZ132" s="149"/>
      <c r="GLA132" s="149"/>
      <c r="GLB132" s="149"/>
      <c r="GLC132" s="149"/>
      <c r="GLD132" s="149"/>
      <c r="GLE132" s="149"/>
      <c r="GLF132" s="149"/>
      <c r="GLG132" s="149"/>
      <c r="GLH132" s="149"/>
      <c r="GLI132" s="149"/>
      <c r="GLJ132" s="149"/>
      <c r="GLK132" s="149"/>
      <c r="GLL132" s="149"/>
      <c r="GLM132" s="149"/>
      <c r="GLN132" s="149"/>
      <c r="GLO132" s="149"/>
      <c r="GLP132" s="149"/>
      <c r="GLQ132" s="149"/>
      <c r="GLR132" s="149"/>
      <c r="GLS132" s="149"/>
      <c r="GLT132" s="149"/>
      <c r="GLU132" s="149"/>
      <c r="GLV132" s="149"/>
      <c r="GLW132" s="149"/>
      <c r="GLX132" s="149"/>
      <c r="GLY132" s="149"/>
      <c r="GLZ132" s="149"/>
      <c r="GMA132" s="149"/>
      <c r="GMB132" s="149"/>
      <c r="GMC132" s="149"/>
      <c r="GMD132" s="149"/>
      <c r="GME132" s="149"/>
      <c r="GMF132" s="149"/>
      <c r="GMG132" s="149"/>
      <c r="GMH132" s="149"/>
      <c r="GMI132" s="149"/>
      <c r="GMJ132" s="149"/>
      <c r="GMK132" s="149"/>
      <c r="GML132" s="149"/>
      <c r="GMM132" s="149"/>
      <c r="GMN132" s="149"/>
      <c r="GMO132" s="149"/>
      <c r="GMP132" s="149"/>
      <c r="GMQ132" s="149"/>
      <c r="GMR132" s="149"/>
      <c r="GMS132" s="149"/>
      <c r="GMT132" s="149"/>
      <c r="GMU132" s="149"/>
      <c r="GMV132" s="149"/>
      <c r="GMW132" s="149"/>
      <c r="GMX132" s="149"/>
      <c r="GMY132" s="149"/>
      <c r="GMZ132" s="149"/>
      <c r="GNA132" s="149"/>
      <c r="GNB132" s="149"/>
      <c r="GNC132" s="149"/>
      <c r="GND132" s="149"/>
      <c r="GNE132" s="149"/>
      <c r="GNF132" s="149"/>
      <c r="GNG132" s="149"/>
      <c r="GNH132" s="149"/>
      <c r="GNI132" s="149"/>
      <c r="GNJ132" s="149"/>
      <c r="GNK132" s="149"/>
      <c r="GNL132" s="149"/>
      <c r="GNM132" s="149"/>
      <c r="GNN132" s="149"/>
      <c r="GNO132" s="149"/>
      <c r="GNP132" s="149"/>
      <c r="GNQ132" s="149"/>
      <c r="GNR132" s="149"/>
      <c r="GNS132" s="149"/>
      <c r="GNT132" s="149"/>
      <c r="GNU132" s="149"/>
      <c r="GNV132" s="149"/>
      <c r="GNW132" s="149"/>
      <c r="GNX132" s="149"/>
      <c r="GNY132" s="149"/>
      <c r="GNZ132" s="149"/>
      <c r="GOA132" s="149"/>
      <c r="GOB132" s="149"/>
      <c r="GOC132" s="149"/>
      <c r="GOD132" s="149"/>
      <c r="GOE132" s="149"/>
      <c r="GOF132" s="149"/>
      <c r="GOG132" s="149"/>
      <c r="GOH132" s="149"/>
      <c r="GOI132" s="149"/>
      <c r="GOJ132" s="149"/>
      <c r="GOK132" s="149"/>
      <c r="GOL132" s="149"/>
      <c r="GOM132" s="149"/>
      <c r="GON132" s="149"/>
      <c r="GOO132" s="149"/>
      <c r="GOP132" s="149"/>
      <c r="GOQ132" s="149"/>
      <c r="GOR132" s="149"/>
      <c r="GOS132" s="149"/>
      <c r="GOT132" s="149"/>
      <c r="GOU132" s="149"/>
      <c r="GOV132" s="149"/>
      <c r="GOW132" s="149"/>
      <c r="GOX132" s="149"/>
      <c r="GOY132" s="149"/>
      <c r="GOZ132" s="149"/>
      <c r="GPA132" s="149"/>
      <c r="GPB132" s="149"/>
      <c r="GPC132" s="149"/>
      <c r="GPD132" s="149"/>
      <c r="GPE132" s="149"/>
      <c r="GPF132" s="149"/>
      <c r="GPG132" s="149"/>
      <c r="GPH132" s="149"/>
      <c r="GPI132" s="149"/>
      <c r="GPJ132" s="149"/>
      <c r="GPK132" s="149"/>
      <c r="GPL132" s="149"/>
      <c r="GPM132" s="149"/>
      <c r="GPN132" s="149"/>
      <c r="GPO132" s="149"/>
      <c r="GPP132" s="149"/>
      <c r="GPQ132" s="149"/>
      <c r="GPR132" s="149"/>
      <c r="GPS132" s="149"/>
      <c r="GPT132" s="149"/>
      <c r="GPU132" s="149"/>
      <c r="GPV132" s="149"/>
      <c r="GPW132" s="149"/>
      <c r="GPX132" s="149"/>
      <c r="GPY132" s="149"/>
      <c r="GPZ132" s="149"/>
      <c r="GQA132" s="149"/>
      <c r="GQB132" s="149"/>
      <c r="GQC132" s="149"/>
      <c r="GQD132" s="149"/>
      <c r="GQE132" s="149"/>
      <c r="GQF132" s="149"/>
      <c r="GQG132" s="149"/>
      <c r="GQH132" s="149"/>
      <c r="GQI132" s="149"/>
      <c r="GQJ132" s="149"/>
      <c r="GQK132" s="149"/>
      <c r="GQL132" s="149"/>
      <c r="GQM132" s="149"/>
      <c r="GQN132" s="149"/>
      <c r="GQO132" s="149"/>
      <c r="GQP132" s="149"/>
      <c r="GQQ132" s="149"/>
      <c r="GQR132" s="149"/>
      <c r="GQS132" s="149"/>
      <c r="GQT132" s="149"/>
      <c r="GQU132" s="149"/>
      <c r="GQV132" s="149"/>
      <c r="GQW132" s="149"/>
      <c r="GQX132" s="149"/>
      <c r="GQY132" s="149"/>
      <c r="GQZ132" s="149"/>
      <c r="GRA132" s="149"/>
      <c r="GRB132" s="149"/>
      <c r="GRC132" s="149"/>
      <c r="GRD132" s="149"/>
      <c r="GRE132" s="149"/>
      <c r="GRF132" s="149"/>
      <c r="GRG132" s="149"/>
      <c r="GRH132" s="149"/>
      <c r="GRI132" s="149"/>
      <c r="GRJ132" s="149"/>
      <c r="GRK132" s="149"/>
      <c r="GRL132" s="149"/>
      <c r="GRM132" s="149"/>
      <c r="GRN132" s="149"/>
      <c r="GRO132" s="149"/>
      <c r="GRP132" s="149"/>
      <c r="GRQ132" s="149"/>
      <c r="GRR132" s="149"/>
      <c r="GRS132" s="149"/>
      <c r="GRT132" s="149"/>
      <c r="GRU132" s="149"/>
      <c r="GRV132" s="149"/>
      <c r="GRW132" s="149"/>
      <c r="GRX132" s="149"/>
      <c r="GRY132" s="149"/>
      <c r="GRZ132" s="149"/>
      <c r="GSA132" s="149"/>
      <c r="GSB132" s="149"/>
      <c r="GSC132" s="149"/>
      <c r="GSD132" s="149"/>
      <c r="GSE132" s="149"/>
      <c r="GSF132" s="149"/>
      <c r="GSG132" s="149"/>
      <c r="GSH132" s="149"/>
      <c r="GSI132" s="149"/>
      <c r="GSJ132" s="149"/>
      <c r="GSK132" s="149"/>
      <c r="GSL132" s="149"/>
      <c r="GSM132" s="149"/>
      <c r="GSN132" s="149"/>
      <c r="GSO132" s="149"/>
      <c r="GSP132" s="149"/>
      <c r="GSQ132" s="149"/>
      <c r="GSR132" s="149"/>
      <c r="GSS132" s="149"/>
      <c r="GST132" s="149"/>
      <c r="GSU132" s="149"/>
      <c r="GSV132" s="149"/>
      <c r="GSW132" s="149"/>
      <c r="GSX132" s="149"/>
      <c r="GSY132" s="149"/>
      <c r="GSZ132" s="149"/>
      <c r="GTA132" s="149"/>
      <c r="GTB132" s="149"/>
      <c r="GTC132" s="149"/>
      <c r="GTD132" s="149"/>
      <c r="GTE132" s="149"/>
      <c r="GTF132" s="149"/>
      <c r="GTG132" s="149"/>
      <c r="GTH132" s="149"/>
      <c r="GTI132" s="149"/>
      <c r="GTJ132" s="149"/>
      <c r="GTK132" s="149"/>
      <c r="GTL132" s="149"/>
      <c r="GTM132" s="149"/>
      <c r="GTN132" s="149"/>
      <c r="GTO132" s="149"/>
      <c r="GTP132" s="149"/>
      <c r="GTQ132" s="149"/>
      <c r="GTR132" s="149"/>
      <c r="GTS132" s="149"/>
      <c r="GTT132" s="149"/>
      <c r="GTU132" s="149"/>
      <c r="GTV132" s="149"/>
      <c r="GTW132" s="149"/>
      <c r="GTX132" s="149"/>
      <c r="GTY132" s="149"/>
      <c r="GTZ132" s="149"/>
      <c r="GUA132" s="149"/>
      <c r="GUB132" s="149"/>
      <c r="GUC132" s="149"/>
      <c r="GUD132" s="149"/>
      <c r="GUE132" s="149"/>
      <c r="GUF132" s="149"/>
      <c r="GUG132" s="149"/>
      <c r="GUH132" s="149"/>
      <c r="GUI132" s="149"/>
      <c r="GUJ132" s="149"/>
      <c r="GUK132" s="149"/>
      <c r="GUL132" s="149"/>
      <c r="GUM132" s="149"/>
      <c r="GUN132" s="149"/>
      <c r="GUO132" s="149"/>
      <c r="GUP132" s="149"/>
      <c r="GUQ132" s="149"/>
      <c r="GUR132" s="149"/>
      <c r="GUS132" s="149"/>
      <c r="GUT132" s="149"/>
      <c r="GUU132" s="149"/>
      <c r="GUV132" s="149"/>
      <c r="GUW132" s="149"/>
      <c r="GUX132" s="149"/>
      <c r="GUY132" s="149"/>
      <c r="GUZ132" s="149"/>
      <c r="GVA132" s="149"/>
      <c r="GVB132" s="149"/>
      <c r="GVC132" s="149"/>
      <c r="GVD132" s="149"/>
      <c r="GVE132" s="149"/>
      <c r="GVF132" s="149"/>
      <c r="GVG132" s="149"/>
      <c r="GVH132" s="149"/>
      <c r="GVI132" s="149"/>
      <c r="GVJ132" s="149"/>
      <c r="GVK132" s="149"/>
      <c r="GVL132" s="149"/>
      <c r="GVM132" s="149"/>
      <c r="GVN132" s="149"/>
      <c r="GVO132" s="149"/>
      <c r="GVP132" s="149"/>
      <c r="GVQ132" s="149"/>
      <c r="GVR132" s="149"/>
      <c r="GVS132" s="149"/>
      <c r="GVT132" s="149"/>
      <c r="GVU132" s="149"/>
      <c r="GVV132" s="149"/>
      <c r="GVW132" s="149"/>
      <c r="GVX132" s="149"/>
      <c r="GVY132" s="149"/>
      <c r="GVZ132" s="149"/>
      <c r="GWA132" s="149"/>
      <c r="GWB132" s="149"/>
      <c r="GWC132" s="149"/>
      <c r="GWD132" s="149"/>
      <c r="GWE132" s="149"/>
      <c r="GWF132" s="149"/>
      <c r="GWG132" s="149"/>
      <c r="GWH132" s="149"/>
      <c r="GWI132" s="149"/>
      <c r="GWJ132" s="149"/>
      <c r="GWK132" s="149"/>
      <c r="GWL132" s="149"/>
      <c r="GWM132" s="149"/>
      <c r="GWN132" s="149"/>
      <c r="GWO132" s="149"/>
      <c r="GWP132" s="149"/>
      <c r="GWQ132" s="149"/>
      <c r="GWR132" s="149"/>
      <c r="GWS132" s="149"/>
      <c r="GWT132" s="149"/>
      <c r="GWU132" s="149"/>
      <c r="GWV132" s="149"/>
      <c r="GWW132" s="149"/>
      <c r="GWX132" s="149"/>
      <c r="GWY132" s="149"/>
      <c r="GWZ132" s="149"/>
      <c r="GXA132" s="149"/>
      <c r="GXB132" s="149"/>
      <c r="GXC132" s="149"/>
      <c r="GXD132" s="149"/>
      <c r="GXE132" s="149"/>
      <c r="GXF132" s="149"/>
      <c r="GXG132" s="149"/>
      <c r="GXH132" s="149"/>
      <c r="GXI132" s="149"/>
      <c r="GXJ132" s="149"/>
      <c r="GXK132" s="149"/>
      <c r="GXL132" s="149"/>
      <c r="GXM132" s="149"/>
      <c r="GXN132" s="149"/>
      <c r="GXO132" s="149"/>
      <c r="GXP132" s="149"/>
      <c r="GXQ132" s="149"/>
      <c r="GXR132" s="149"/>
      <c r="GXS132" s="149"/>
      <c r="GXT132" s="149"/>
      <c r="GXU132" s="149"/>
      <c r="GXV132" s="149"/>
      <c r="GXW132" s="149"/>
      <c r="GXX132" s="149"/>
      <c r="GXY132" s="149"/>
      <c r="GXZ132" s="149"/>
      <c r="GYA132" s="149"/>
      <c r="GYB132" s="149"/>
      <c r="GYC132" s="149"/>
      <c r="GYD132" s="149"/>
      <c r="GYE132" s="149"/>
      <c r="GYF132" s="149"/>
      <c r="GYG132" s="149"/>
      <c r="GYH132" s="149"/>
      <c r="GYI132" s="149"/>
      <c r="GYJ132" s="149"/>
      <c r="GYK132" s="149"/>
      <c r="GYL132" s="149"/>
      <c r="GYM132" s="149"/>
      <c r="GYN132" s="149"/>
      <c r="GYO132" s="149"/>
      <c r="GYP132" s="149"/>
      <c r="GYQ132" s="149"/>
      <c r="GYR132" s="149"/>
      <c r="GYS132" s="149"/>
      <c r="GYT132" s="149"/>
      <c r="GYU132" s="149"/>
      <c r="GYV132" s="149"/>
      <c r="GYW132" s="149"/>
      <c r="GYX132" s="149"/>
      <c r="GYY132" s="149"/>
      <c r="GYZ132" s="149"/>
      <c r="GZA132" s="149"/>
      <c r="GZB132" s="149"/>
      <c r="GZC132" s="149"/>
      <c r="GZD132" s="149"/>
      <c r="GZE132" s="149"/>
      <c r="GZF132" s="149"/>
      <c r="GZG132" s="149"/>
      <c r="GZH132" s="149"/>
      <c r="GZI132" s="149"/>
      <c r="GZJ132" s="149"/>
      <c r="GZK132" s="149"/>
      <c r="GZL132" s="149"/>
      <c r="GZM132" s="149"/>
      <c r="GZN132" s="149"/>
      <c r="GZO132" s="149"/>
      <c r="GZP132" s="149"/>
      <c r="GZQ132" s="149"/>
      <c r="GZR132" s="149"/>
      <c r="GZS132" s="149"/>
      <c r="GZT132" s="149"/>
      <c r="GZU132" s="149"/>
      <c r="GZV132" s="149"/>
      <c r="GZW132" s="149"/>
      <c r="GZX132" s="149"/>
      <c r="GZY132" s="149"/>
      <c r="GZZ132" s="149"/>
      <c r="HAA132" s="149"/>
      <c r="HAB132" s="149"/>
      <c r="HAC132" s="149"/>
      <c r="HAD132" s="149"/>
      <c r="HAE132" s="149"/>
      <c r="HAF132" s="149"/>
      <c r="HAG132" s="149"/>
      <c r="HAH132" s="149"/>
      <c r="HAI132" s="149"/>
      <c r="HAJ132" s="149"/>
      <c r="HAK132" s="149"/>
      <c r="HAL132" s="149"/>
      <c r="HAM132" s="149"/>
      <c r="HAN132" s="149"/>
      <c r="HAO132" s="149"/>
      <c r="HAP132" s="149"/>
      <c r="HAQ132" s="149"/>
      <c r="HAR132" s="149"/>
      <c r="HAS132" s="149"/>
      <c r="HAT132" s="149"/>
      <c r="HAU132" s="149"/>
      <c r="HAV132" s="149"/>
      <c r="HAW132" s="149"/>
      <c r="HAX132" s="149"/>
      <c r="HAY132" s="149"/>
      <c r="HAZ132" s="149"/>
      <c r="HBA132" s="149"/>
      <c r="HBB132" s="149"/>
      <c r="HBC132" s="149"/>
      <c r="HBD132" s="149"/>
      <c r="HBE132" s="149"/>
      <c r="HBF132" s="149"/>
      <c r="HBG132" s="149"/>
      <c r="HBH132" s="149"/>
      <c r="HBI132" s="149"/>
      <c r="HBJ132" s="149"/>
      <c r="HBK132" s="149"/>
      <c r="HBL132" s="149"/>
      <c r="HBM132" s="149"/>
      <c r="HBN132" s="149"/>
      <c r="HBO132" s="149"/>
      <c r="HBP132" s="149"/>
      <c r="HBQ132" s="149"/>
      <c r="HBR132" s="149"/>
      <c r="HBS132" s="149"/>
      <c r="HBT132" s="149"/>
      <c r="HBU132" s="149"/>
      <c r="HBV132" s="149"/>
      <c r="HBW132" s="149"/>
      <c r="HBX132" s="149"/>
      <c r="HBY132" s="149"/>
      <c r="HBZ132" s="149"/>
      <c r="HCA132" s="149"/>
      <c r="HCB132" s="149"/>
      <c r="HCC132" s="149"/>
      <c r="HCD132" s="149"/>
      <c r="HCE132" s="149"/>
      <c r="HCF132" s="149"/>
      <c r="HCG132" s="149"/>
      <c r="HCH132" s="149"/>
      <c r="HCI132" s="149"/>
      <c r="HCJ132" s="149"/>
      <c r="HCK132" s="149"/>
      <c r="HCL132" s="149"/>
      <c r="HCM132" s="149"/>
      <c r="HCN132" s="149"/>
      <c r="HCO132" s="149"/>
      <c r="HCP132" s="149"/>
      <c r="HCQ132" s="149"/>
      <c r="HCR132" s="149"/>
      <c r="HCS132" s="149"/>
      <c r="HCT132" s="149"/>
      <c r="HCU132" s="149"/>
      <c r="HCV132" s="149"/>
      <c r="HCW132" s="149"/>
      <c r="HCX132" s="149"/>
      <c r="HCY132" s="149"/>
      <c r="HCZ132" s="149"/>
      <c r="HDA132" s="149"/>
      <c r="HDB132" s="149"/>
      <c r="HDC132" s="149"/>
      <c r="HDD132" s="149"/>
      <c r="HDE132" s="149"/>
      <c r="HDF132" s="149"/>
      <c r="HDG132" s="149"/>
      <c r="HDH132" s="149"/>
      <c r="HDI132" s="149"/>
      <c r="HDJ132" s="149"/>
      <c r="HDK132" s="149"/>
      <c r="HDL132" s="149"/>
      <c r="HDM132" s="149"/>
      <c r="HDN132" s="149"/>
      <c r="HDO132" s="149"/>
      <c r="HDP132" s="149"/>
      <c r="HDQ132" s="149"/>
      <c r="HDR132" s="149"/>
      <c r="HDS132" s="149"/>
      <c r="HDT132" s="149"/>
      <c r="HDU132" s="149"/>
      <c r="HDV132" s="149"/>
      <c r="HDW132" s="149"/>
      <c r="HDX132" s="149"/>
      <c r="HDY132" s="149"/>
      <c r="HDZ132" s="149"/>
      <c r="HEA132" s="149"/>
      <c r="HEB132" s="149"/>
      <c r="HEC132" s="149"/>
      <c r="HED132" s="149"/>
      <c r="HEE132" s="149"/>
      <c r="HEF132" s="149"/>
      <c r="HEG132" s="149"/>
      <c r="HEH132" s="149"/>
      <c r="HEI132" s="149"/>
      <c r="HEJ132" s="149"/>
      <c r="HEK132" s="149"/>
      <c r="HEL132" s="149"/>
      <c r="HEM132" s="149"/>
      <c r="HEN132" s="149"/>
      <c r="HEO132" s="149"/>
      <c r="HEP132" s="149"/>
      <c r="HEQ132" s="149"/>
      <c r="HER132" s="149"/>
      <c r="HES132" s="149"/>
      <c r="HET132" s="149"/>
      <c r="HEU132" s="149"/>
      <c r="HEV132" s="149"/>
      <c r="HEW132" s="149"/>
      <c r="HEX132" s="149"/>
      <c r="HEY132" s="149"/>
      <c r="HEZ132" s="149"/>
      <c r="HFA132" s="149"/>
      <c r="HFB132" s="149"/>
      <c r="HFC132" s="149"/>
      <c r="HFD132" s="149"/>
      <c r="HFE132" s="149"/>
      <c r="HFF132" s="149"/>
      <c r="HFG132" s="149"/>
      <c r="HFH132" s="149"/>
      <c r="HFI132" s="149"/>
      <c r="HFJ132" s="149"/>
      <c r="HFK132" s="149"/>
      <c r="HFL132" s="149"/>
      <c r="HFM132" s="149"/>
      <c r="HFN132" s="149"/>
      <c r="HFO132" s="149"/>
      <c r="HFP132" s="149"/>
      <c r="HFQ132" s="149"/>
      <c r="HFR132" s="149"/>
      <c r="HFS132" s="149"/>
      <c r="HFT132" s="149"/>
      <c r="HFU132" s="149"/>
      <c r="HFV132" s="149"/>
      <c r="HFW132" s="149"/>
      <c r="HFX132" s="149"/>
      <c r="HFY132" s="149"/>
      <c r="HFZ132" s="149"/>
      <c r="HGA132" s="149"/>
      <c r="HGB132" s="149"/>
      <c r="HGC132" s="149"/>
      <c r="HGD132" s="149"/>
      <c r="HGE132" s="149"/>
      <c r="HGF132" s="149"/>
      <c r="HGG132" s="149"/>
      <c r="HGH132" s="149"/>
      <c r="HGI132" s="149"/>
      <c r="HGJ132" s="149"/>
      <c r="HGK132" s="149"/>
      <c r="HGL132" s="149"/>
      <c r="HGM132" s="149"/>
      <c r="HGN132" s="149"/>
      <c r="HGO132" s="149"/>
      <c r="HGP132" s="149"/>
      <c r="HGQ132" s="149"/>
      <c r="HGR132" s="149"/>
      <c r="HGS132" s="149"/>
      <c r="HGT132" s="149"/>
      <c r="HGU132" s="149"/>
      <c r="HGV132" s="149"/>
      <c r="HGW132" s="149"/>
      <c r="HGX132" s="149"/>
      <c r="HGY132" s="149"/>
      <c r="HGZ132" s="149"/>
      <c r="HHA132" s="149"/>
      <c r="HHB132" s="149"/>
      <c r="HHC132" s="149"/>
      <c r="HHD132" s="149"/>
      <c r="HHE132" s="149"/>
      <c r="HHF132" s="149"/>
      <c r="HHG132" s="149"/>
      <c r="HHH132" s="149"/>
      <c r="HHI132" s="149"/>
      <c r="HHJ132" s="149"/>
      <c r="HHK132" s="149"/>
      <c r="HHL132" s="149"/>
      <c r="HHM132" s="149"/>
      <c r="HHN132" s="149"/>
      <c r="HHO132" s="149"/>
      <c r="HHP132" s="149"/>
      <c r="HHQ132" s="149"/>
      <c r="HHR132" s="149"/>
      <c r="HHS132" s="149"/>
      <c r="HHT132" s="149"/>
      <c r="HHU132" s="149"/>
      <c r="HHV132" s="149"/>
      <c r="HHW132" s="149"/>
      <c r="HHX132" s="149"/>
      <c r="HHY132" s="149"/>
      <c r="HHZ132" s="149"/>
      <c r="HIA132" s="149"/>
      <c r="HIB132" s="149"/>
      <c r="HIC132" s="149"/>
      <c r="HID132" s="149"/>
      <c r="HIE132" s="149"/>
      <c r="HIF132" s="149"/>
      <c r="HIG132" s="149"/>
      <c r="HIH132" s="149"/>
      <c r="HII132" s="149"/>
      <c r="HIJ132" s="149"/>
      <c r="HIK132" s="149"/>
      <c r="HIL132" s="149"/>
      <c r="HIM132" s="149"/>
      <c r="HIN132" s="149"/>
      <c r="HIO132" s="149"/>
      <c r="HIP132" s="149"/>
      <c r="HIQ132" s="149"/>
      <c r="HIR132" s="149"/>
      <c r="HIS132" s="149"/>
      <c r="HIT132" s="149"/>
      <c r="HIU132" s="149"/>
      <c r="HIV132" s="149"/>
      <c r="HIW132" s="149"/>
      <c r="HIX132" s="149"/>
      <c r="HIY132" s="149"/>
      <c r="HIZ132" s="149"/>
      <c r="HJA132" s="149"/>
      <c r="HJB132" s="149"/>
      <c r="HJC132" s="149"/>
      <c r="HJD132" s="149"/>
      <c r="HJE132" s="149"/>
      <c r="HJF132" s="149"/>
      <c r="HJG132" s="149"/>
      <c r="HJH132" s="149"/>
      <c r="HJI132" s="149"/>
      <c r="HJJ132" s="149"/>
      <c r="HJK132" s="149"/>
      <c r="HJL132" s="149"/>
      <c r="HJM132" s="149"/>
      <c r="HJN132" s="149"/>
      <c r="HJO132" s="149"/>
      <c r="HJP132" s="149"/>
      <c r="HJQ132" s="149"/>
      <c r="HJR132" s="149"/>
      <c r="HJS132" s="149"/>
      <c r="HJT132" s="149"/>
      <c r="HJU132" s="149"/>
      <c r="HJV132" s="149"/>
      <c r="HJW132" s="149"/>
      <c r="HJX132" s="149"/>
      <c r="HJY132" s="149"/>
      <c r="HJZ132" s="149"/>
      <c r="HKA132" s="149"/>
      <c r="HKB132" s="149"/>
      <c r="HKC132" s="149"/>
      <c r="HKD132" s="149"/>
      <c r="HKE132" s="149"/>
      <c r="HKF132" s="149"/>
      <c r="HKG132" s="149"/>
      <c r="HKH132" s="149"/>
      <c r="HKI132" s="149"/>
      <c r="HKJ132" s="149"/>
      <c r="HKK132" s="149"/>
      <c r="HKL132" s="149"/>
      <c r="HKM132" s="149"/>
      <c r="HKN132" s="149"/>
      <c r="HKO132" s="149"/>
      <c r="HKP132" s="149"/>
      <c r="HKQ132" s="149"/>
      <c r="HKR132" s="149"/>
      <c r="HKS132" s="149"/>
      <c r="HKT132" s="149"/>
      <c r="HKU132" s="149"/>
      <c r="HKV132" s="149"/>
      <c r="HKW132" s="149"/>
      <c r="HKX132" s="149"/>
      <c r="HKY132" s="149"/>
      <c r="HKZ132" s="149"/>
      <c r="HLA132" s="149"/>
      <c r="HLB132" s="149"/>
      <c r="HLC132" s="149"/>
      <c r="HLD132" s="149"/>
      <c r="HLE132" s="149"/>
      <c r="HLF132" s="149"/>
      <c r="HLG132" s="149"/>
      <c r="HLH132" s="149"/>
      <c r="HLI132" s="149"/>
      <c r="HLJ132" s="149"/>
      <c r="HLK132" s="149"/>
      <c r="HLL132" s="149"/>
      <c r="HLM132" s="149"/>
      <c r="HLN132" s="149"/>
      <c r="HLO132" s="149"/>
      <c r="HLP132" s="149"/>
      <c r="HLQ132" s="149"/>
      <c r="HLR132" s="149"/>
      <c r="HLS132" s="149"/>
      <c r="HLT132" s="149"/>
      <c r="HLU132" s="149"/>
      <c r="HLV132" s="149"/>
      <c r="HLW132" s="149"/>
      <c r="HLX132" s="149"/>
      <c r="HLY132" s="149"/>
      <c r="HLZ132" s="149"/>
      <c r="HMA132" s="149"/>
      <c r="HMB132" s="149"/>
      <c r="HMC132" s="149"/>
      <c r="HMD132" s="149"/>
      <c r="HME132" s="149"/>
      <c r="HMF132" s="149"/>
      <c r="HMG132" s="149"/>
      <c r="HMH132" s="149"/>
      <c r="HMI132" s="149"/>
      <c r="HMJ132" s="149"/>
      <c r="HMK132" s="149"/>
      <c r="HML132" s="149"/>
      <c r="HMM132" s="149"/>
      <c r="HMN132" s="149"/>
      <c r="HMO132" s="149"/>
      <c r="HMP132" s="149"/>
      <c r="HMQ132" s="149"/>
      <c r="HMR132" s="149"/>
      <c r="HMS132" s="149"/>
      <c r="HMT132" s="149"/>
      <c r="HMU132" s="149"/>
      <c r="HMV132" s="149"/>
      <c r="HMW132" s="149"/>
      <c r="HMX132" s="149"/>
      <c r="HMY132" s="149"/>
      <c r="HMZ132" s="149"/>
      <c r="HNA132" s="149"/>
      <c r="HNB132" s="149"/>
      <c r="HNC132" s="149"/>
      <c r="HND132" s="149"/>
      <c r="HNE132" s="149"/>
      <c r="HNF132" s="149"/>
      <c r="HNG132" s="149"/>
      <c r="HNH132" s="149"/>
      <c r="HNI132" s="149"/>
      <c r="HNJ132" s="149"/>
      <c r="HNK132" s="149"/>
      <c r="HNL132" s="149"/>
      <c r="HNM132" s="149"/>
      <c r="HNN132" s="149"/>
      <c r="HNO132" s="149"/>
      <c r="HNP132" s="149"/>
      <c r="HNQ132" s="149"/>
      <c r="HNR132" s="149"/>
      <c r="HNS132" s="149"/>
      <c r="HNT132" s="149"/>
      <c r="HNU132" s="149"/>
      <c r="HNV132" s="149"/>
      <c r="HNW132" s="149"/>
      <c r="HNX132" s="149"/>
      <c r="HNY132" s="149"/>
      <c r="HNZ132" s="149"/>
      <c r="HOA132" s="149"/>
      <c r="HOB132" s="149"/>
      <c r="HOC132" s="149"/>
      <c r="HOD132" s="149"/>
      <c r="HOE132" s="149"/>
      <c r="HOF132" s="149"/>
      <c r="HOG132" s="149"/>
      <c r="HOH132" s="149"/>
      <c r="HOI132" s="149"/>
      <c r="HOJ132" s="149"/>
      <c r="HOK132" s="149"/>
      <c r="HOL132" s="149"/>
      <c r="HOM132" s="149"/>
      <c r="HON132" s="149"/>
      <c r="HOO132" s="149"/>
      <c r="HOP132" s="149"/>
      <c r="HOQ132" s="149"/>
      <c r="HOR132" s="149"/>
      <c r="HOS132" s="149"/>
      <c r="HOT132" s="149"/>
      <c r="HOU132" s="149"/>
      <c r="HOV132" s="149"/>
      <c r="HOW132" s="149"/>
      <c r="HOX132" s="149"/>
      <c r="HOY132" s="149"/>
      <c r="HOZ132" s="149"/>
      <c r="HPA132" s="149"/>
      <c r="HPB132" s="149"/>
      <c r="HPC132" s="149"/>
      <c r="HPD132" s="149"/>
      <c r="HPE132" s="149"/>
      <c r="HPF132" s="149"/>
      <c r="HPG132" s="149"/>
      <c r="HPH132" s="149"/>
      <c r="HPI132" s="149"/>
      <c r="HPJ132" s="149"/>
      <c r="HPK132" s="149"/>
      <c r="HPL132" s="149"/>
      <c r="HPM132" s="149"/>
      <c r="HPN132" s="149"/>
      <c r="HPO132" s="149"/>
      <c r="HPP132" s="149"/>
      <c r="HPQ132" s="149"/>
      <c r="HPR132" s="149"/>
      <c r="HPS132" s="149"/>
      <c r="HPT132" s="149"/>
      <c r="HPU132" s="149"/>
      <c r="HPV132" s="149"/>
      <c r="HPW132" s="149"/>
      <c r="HPX132" s="149"/>
      <c r="HPY132" s="149"/>
      <c r="HPZ132" s="149"/>
      <c r="HQA132" s="149"/>
      <c r="HQB132" s="149"/>
      <c r="HQC132" s="149"/>
      <c r="HQD132" s="149"/>
      <c r="HQE132" s="149"/>
      <c r="HQF132" s="149"/>
      <c r="HQG132" s="149"/>
      <c r="HQH132" s="149"/>
      <c r="HQI132" s="149"/>
      <c r="HQJ132" s="149"/>
      <c r="HQK132" s="149"/>
      <c r="HQL132" s="149"/>
      <c r="HQM132" s="149"/>
      <c r="HQN132" s="149"/>
      <c r="HQO132" s="149"/>
      <c r="HQP132" s="149"/>
      <c r="HQQ132" s="149"/>
      <c r="HQR132" s="149"/>
      <c r="HQS132" s="149"/>
      <c r="HQT132" s="149"/>
      <c r="HQU132" s="149"/>
      <c r="HQV132" s="149"/>
      <c r="HQW132" s="149"/>
      <c r="HQX132" s="149"/>
      <c r="HQY132" s="149"/>
      <c r="HQZ132" s="149"/>
      <c r="HRA132" s="149"/>
      <c r="HRB132" s="149"/>
      <c r="HRC132" s="149"/>
      <c r="HRD132" s="149"/>
      <c r="HRE132" s="149"/>
      <c r="HRF132" s="149"/>
      <c r="HRG132" s="149"/>
      <c r="HRH132" s="149"/>
      <c r="HRI132" s="149"/>
      <c r="HRJ132" s="149"/>
      <c r="HRK132" s="149"/>
      <c r="HRL132" s="149"/>
      <c r="HRM132" s="149"/>
      <c r="HRN132" s="149"/>
      <c r="HRO132" s="149"/>
      <c r="HRP132" s="149"/>
      <c r="HRQ132" s="149"/>
      <c r="HRR132" s="149"/>
      <c r="HRS132" s="149"/>
      <c r="HRT132" s="149"/>
      <c r="HRU132" s="149"/>
      <c r="HRV132" s="149"/>
      <c r="HRW132" s="149"/>
      <c r="HRX132" s="149"/>
      <c r="HRY132" s="149"/>
      <c r="HRZ132" s="149"/>
      <c r="HSA132" s="149"/>
      <c r="HSB132" s="149"/>
      <c r="HSC132" s="149"/>
      <c r="HSD132" s="149"/>
      <c r="HSE132" s="149"/>
      <c r="HSF132" s="149"/>
      <c r="HSG132" s="149"/>
      <c r="HSH132" s="149"/>
      <c r="HSI132" s="149"/>
      <c r="HSJ132" s="149"/>
      <c r="HSK132" s="149"/>
      <c r="HSL132" s="149"/>
      <c r="HSM132" s="149"/>
      <c r="HSN132" s="149"/>
      <c r="HSO132" s="149"/>
      <c r="HSP132" s="149"/>
      <c r="HSQ132" s="149"/>
      <c r="HSR132" s="149"/>
      <c r="HSS132" s="149"/>
      <c r="HST132" s="149"/>
      <c r="HSU132" s="149"/>
      <c r="HSV132" s="149"/>
      <c r="HSW132" s="149"/>
      <c r="HSX132" s="149"/>
      <c r="HSY132" s="149"/>
      <c r="HSZ132" s="149"/>
      <c r="HTA132" s="149"/>
      <c r="HTB132" s="149"/>
      <c r="HTC132" s="149"/>
      <c r="HTD132" s="149"/>
      <c r="HTE132" s="149"/>
      <c r="HTF132" s="149"/>
      <c r="HTG132" s="149"/>
      <c r="HTH132" s="149"/>
      <c r="HTI132" s="149"/>
      <c r="HTJ132" s="149"/>
      <c r="HTK132" s="149"/>
      <c r="HTL132" s="149"/>
      <c r="HTM132" s="149"/>
      <c r="HTN132" s="149"/>
      <c r="HTO132" s="149"/>
      <c r="HTP132" s="149"/>
      <c r="HTQ132" s="149"/>
      <c r="HTR132" s="149"/>
      <c r="HTS132" s="149"/>
      <c r="HTT132" s="149"/>
      <c r="HTU132" s="149"/>
      <c r="HTV132" s="149"/>
      <c r="HTW132" s="149"/>
      <c r="HTX132" s="149"/>
      <c r="HTY132" s="149"/>
      <c r="HTZ132" s="149"/>
      <c r="HUA132" s="149"/>
      <c r="HUB132" s="149"/>
      <c r="HUC132" s="149"/>
      <c r="HUD132" s="149"/>
      <c r="HUE132" s="149"/>
      <c r="HUF132" s="149"/>
      <c r="HUG132" s="149"/>
      <c r="HUH132" s="149"/>
      <c r="HUI132" s="149"/>
      <c r="HUJ132" s="149"/>
      <c r="HUK132" s="149"/>
      <c r="HUL132" s="149"/>
      <c r="HUM132" s="149"/>
      <c r="HUN132" s="149"/>
      <c r="HUO132" s="149"/>
      <c r="HUP132" s="149"/>
      <c r="HUQ132" s="149"/>
      <c r="HUR132" s="149"/>
      <c r="HUS132" s="149"/>
      <c r="HUT132" s="149"/>
      <c r="HUU132" s="149"/>
      <c r="HUV132" s="149"/>
      <c r="HUW132" s="149"/>
      <c r="HUX132" s="149"/>
      <c r="HUY132" s="149"/>
      <c r="HUZ132" s="149"/>
      <c r="HVA132" s="149"/>
      <c r="HVB132" s="149"/>
      <c r="HVC132" s="149"/>
      <c r="HVD132" s="149"/>
      <c r="HVE132" s="149"/>
      <c r="HVF132" s="149"/>
      <c r="HVG132" s="149"/>
      <c r="HVH132" s="149"/>
      <c r="HVI132" s="149"/>
      <c r="HVJ132" s="149"/>
      <c r="HVK132" s="149"/>
      <c r="HVL132" s="149"/>
      <c r="HVM132" s="149"/>
      <c r="HVN132" s="149"/>
      <c r="HVO132" s="149"/>
      <c r="HVP132" s="149"/>
      <c r="HVQ132" s="149"/>
      <c r="HVR132" s="149"/>
      <c r="HVS132" s="149"/>
      <c r="HVT132" s="149"/>
      <c r="HVU132" s="149"/>
      <c r="HVV132" s="149"/>
      <c r="HVW132" s="149"/>
      <c r="HVX132" s="149"/>
      <c r="HVY132" s="149"/>
      <c r="HVZ132" s="149"/>
      <c r="HWA132" s="149"/>
      <c r="HWB132" s="149"/>
      <c r="HWC132" s="149"/>
      <c r="HWD132" s="149"/>
      <c r="HWE132" s="149"/>
      <c r="HWF132" s="149"/>
      <c r="HWG132" s="149"/>
      <c r="HWH132" s="149"/>
      <c r="HWI132" s="149"/>
      <c r="HWJ132" s="149"/>
      <c r="HWK132" s="149"/>
      <c r="HWL132" s="149"/>
      <c r="HWM132" s="149"/>
      <c r="HWN132" s="149"/>
      <c r="HWO132" s="149"/>
      <c r="HWP132" s="149"/>
      <c r="HWQ132" s="149"/>
      <c r="HWR132" s="149"/>
      <c r="HWS132" s="149"/>
      <c r="HWT132" s="149"/>
      <c r="HWU132" s="149"/>
      <c r="HWV132" s="149"/>
      <c r="HWW132" s="149"/>
      <c r="HWX132" s="149"/>
      <c r="HWY132" s="149"/>
      <c r="HWZ132" s="149"/>
      <c r="HXA132" s="149"/>
      <c r="HXB132" s="149"/>
      <c r="HXC132" s="149"/>
      <c r="HXD132" s="149"/>
      <c r="HXE132" s="149"/>
      <c r="HXF132" s="149"/>
      <c r="HXG132" s="149"/>
      <c r="HXH132" s="149"/>
      <c r="HXI132" s="149"/>
      <c r="HXJ132" s="149"/>
      <c r="HXK132" s="149"/>
      <c r="HXL132" s="149"/>
      <c r="HXM132" s="149"/>
      <c r="HXN132" s="149"/>
      <c r="HXO132" s="149"/>
      <c r="HXP132" s="149"/>
      <c r="HXQ132" s="149"/>
      <c r="HXR132" s="149"/>
      <c r="HXS132" s="149"/>
      <c r="HXT132" s="149"/>
      <c r="HXU132" s="149"/>
      <c r="HXV132" s="149"/>
      <c r="HXW132" s="149"/>
      <c r="HXX132" s="149"/>
      <c r="HXY132" s="149"/>
      <c r="HXZ132" s="149"/>
      <c r="HYA132" s="149"/>
      <c r="HYB132" s="149"/>
      <c r="HYC132" s="149"/>
      <c r="HYD132" s="149"/>
      <c r="HYE132" s="149"/>
      <c r="HYF132" s="149"/>
      <c r="HYG132" s="149"/>
      <c r="HYH132" s="149"/>
      <c r="HYI132" s="149"/>
      <c r="HYJ132" s="149"/>
      <c r="HYK132" s="149"/>
      <c r="HYL132" s="149"/>
      <c r="HYM132" s="149"/>
      <c r="HYN132" s="149"/>
      <c r="HYO132" s="149"/>
      <c r="HYP132" s="149"/>
      <c r="HYQ132" s="149"/>
      <c r="HYR132" s="149"/>
      <c r="HYS132" s="149"/>
      <c r="HYT132" s="149"/>
      <c r="HYU132" s="149"/>
      <c r="HYV132" s="149"/>
      <c r="HYW132" s="149"/>
      <c r="HYX132" s="149"/>
      <c r="HYY132" s="149"/>
      <c r="HYZ132" s="149"/>
      <c r="HZA132" s="149"/>
      <c r="HZB132" s="149"/>
      <c r="HZC132" s="149"/>
      <c r="HZD132" s="149"/>
      <c r="HZE132" s="149"/>
      <c r="HZF132" s="149"/>
      <c r="HZG132" s="149"/>
      <c r="HZH132" s="149"/>
      <c r="HZI132" s="149"/>
      <c r="HZJ132" s="149"/>
      <c r="HZK132" s="149"/>
      <c r="HZL132" s="149"/>
      <c r="HZM132" s="149"/>
      <c r="HZN132" s="149"/>
      <c r="HZO132" s="149"/>
      <c r="HZP132" s="149"/>
      <c r="HZQ132" s="149"/>
      <c r="HZR132" s="149"/>
      <c r="HZS132" s="149"/>
      <c r="HZT132" s="149"/>
      <c r="HZU132" s="149"/>
      <c r="HZV132" s="149"/>
      <c r="HZW132" s="149"/>
      <c r="HZX132" s="149"/>
      <c r="HZY132" s="149"/>
      <c r="HZZ132" s="149"/>
      <c r="IAA132" s="149"/>
      <c r="IAB132" s="149"/>
      <c r="IAC132" s="149"/>
      <c r="IAD132" s="149"/>
      <c r="IAE132" s="149"/>
      <c r="IAF132" s="149"/>
      <c r="IAG132" s="149"/>
      <c r="IAH132" s="149"/>
      <c r="IAI132" s="149"/>
      <c r="IAJ132" s="149"/>
      <c r="IAK132" s="149"/>
      <c r="IAL132" s="149"/>
      <c r="IAM132" s="149"/>
      <c r="IAN132" s="149"/>
      <c r="IAO132" s="149"/>
      <c r="IAP132" s="149"/>
      <c r="IAQ132" s="149"/>
      <c r="IAR132" s="149"/>
      <c r="IAS132" s="149"/>
      <c r="IAT132" s="149"/>
      <c r="IAU132" s="149"/>
      <c r="IAV132" s="149"/>
      <c r="IAW132" s="149"/>
      <c r="IAX132" s="149"/>
      <c r="IAY132" s="149"/>
      <c r="IAZ132" s="149"/>
      <c r="IBA132" s="149"/>
      <c r="IBB132" s="149"/>
      <c r="IBC132" s="149"/>
      <c r="IBD132" s="149"/>
      <c r="IBE132" s="149"/>
      <c r="IBF132" s="149"/>
      <c r="IBG132" s="149"/>
      <c r="IBH132" s="149"/>
      <c r="IBI132" s="149"/>
      <c r="IBJ132" s="149"/>
      <c r="IBK132" s="149"/>
      <c r="IBL132" s="149"/>
      <c r="IBM132" s="149"/>
      <c r="IBN132" s="149"/>
      <c r="IBO132" s="149"/>
      <c r="IBP132" s="149"/>
      <c r="IBQ132" s="149"/>
      <c r="IBR132" s="149"/>
      <c r="IBS132" s="149"/>
      <c r="IBT132" s="149"/>
      <c r="IBU132" s="149"/>
      <c r="IBV132" s="149"/>
      <c r="IBW132" s="149"/>
      <c r="IBX132" s="149"/>
      <c r="IBY132" s="149"/>
      <c r="IBZ132" s="149"/>
      <c r="ICA132" s="149"/>
      <c r="ICB132" s="149"/>
      <c r="ICC132" s="149"/>
      <c r="ICD132" s="149"/>
      <c r="ICE132" s="149"/>
      <c r="ICF132" s="149"/>
      <c r="ICG132" s="149"/>
      <c r="ICH132" s="149"/>
      <c r="ICI132" s="149"/>
      <c r="ICJ132" s="149"/>
      <c r="ICK132" s="149"/>
      <c r="ICL132" s="149"/>
      <c r="ICM132" s="149"/>
      <c r="ICN132" s="149"/>
      <c r="ICO132" s="149"/>
      <c r="ICP132" s="149"/>
      <c r="ICQ132" s="149"/>
      <c r="ICR132" s="149"/>
      <c r="ICS132" s="149"/>
      <c r="ICT132" s="149"/>
      <c r="ICU132" s="149"/>
      <c r="ICV132" s="149"/>
      <c r="ICW132" s="149"/>
      <c r="ICX132" s="149"/>
      <c r="ICY132" s="149"/>
      <c r="ICZ132" s="149"/>
      <c r="IDA132" s="149"/>
      <c r="IDB132" s="149"/>
      <c r="IDC132" s="149"/>
      <c r="IDD132" s="149"/>
      <c r="IDE132" s="149"/>
      <c r="IDF132" s="149"/>
      <c r="IDG132" s="149"/>
      <c r="IDH132" s="149"/>
      <c r="IDI132" s="149"/>
      <c r="IDJ132" s="149"/>
      <c r="IDK132" s="149"/>
      <c r="IDL132" s="149"/>
      <c r="IDM132" s="149"/>
      <c r="IDN132" s="149"/>
      <c r="IDO132" s="149"/>
      <c r="IDP132" s="149"/>
      <c r="IDQ132" s="149"/>
      <c r="IDR132" s="149"/>
      <c r="IDS132" s="149"/>
      <c r="IDT132" s="149"/>
      <c r="IDU132" s="149"/>
      <c r="IDV132" s="149"/>
      <c r="IDW132" s="149"/>
      <c r="IDX132" s="149"/>
      <c r="IDY132" s="149"/>
      <c r="IDZ132" s="149"/>
      <c r="IEA132" s="149"/>
      <c r="IEB132" s="149"/>
      <c r="IEC132" s="149"/>
      <c r="IED132" s="149"/>
      <c r="IEE132" s="149"/>
      <c r="IEF132" s="149"/>
      <c r="IEG132" s="149"/>
      <c r="IEH132" s="149"/>
      <c r="IEI132" s="149"/>
      <c r="IEJ132" s="149"/>
      <c r="IEK132" s="149"/>
      <c r="IEL132" s="149"/>
      <c r="IEM132" s="149"/>
      <c r="IEN132" s="149"/>
      <c r="IEO132" s="149"/>
      <c r="IEP132" s="149"/>
      <c r="IEQ132" s="149"/>
      <c r="IER132" s="149"/>
      <c r="IES132" s="149"/>
      <c r="IET132" s="149"/>
      <c r="IEU132" s="149"/>
      <c r="IEV132" s="149"/>
      <c r="IEW132" s="149"/>
      <c r="IEX132" s="149"/>
      <c r="IEY132" s="149"/>
      <c r="IEZ132" s="149"/>
      <c r="IFA132" s="149"/>
      <c r="IFB132" s="149"/>
      <c r="IFC132" s="149"/>
      <c r="IFD132" s="149"/>
      <c r="IFE132" s="149"/>
      <c r="IFF132" s="149"/>
      <c r="IFG132" s="149"/>
      <c r="IFH132" s="149"/>
      <c r="IFI132" s="149"/>
      <c r="IFJ132" s="149"/>
      <c r="IFK132" s="149"/>
      <c r="IFL132" s="149"/>
      <c r="IFM132" s="149"/>
      <c r="IFN132" s="149"/>
      <c r="IFO132" s="149"/>
      <c r="IFP132" s="149"/>
      <c r="IFQ132" s="149"/>
      <c r="IFR132" s="149"/>
      <c r="IFS132" s="149"/>
      <c r="IFT132" s="149"/>
      <c r="IFU132" s="149"/>
      <c r="IFV132" s="149"/>
      <c r="IFW132" s="149"/>
      <c r="IFX132" s="149"/>
      <c r="IFY132" s="149"/>
      <c r="IFZ132" s="149"/>
      <c r="IGA132" s="149"/>
      <c r="IGB132" s="149"/>
      <c r="IGC132" s="149"/>
      <c r="IGD132" s="149"/>
      <c r="IGE132" s="149"/>
      <c r="IGF132" s="149"/>
      <c r="IGG132" s="149"/>
      <c r="IGH132" s="149"/>
      <c r="IGI132" s="149"/>
      <c r="IGJ132" s="149"/>
      <c r="IGK132" s="149"/>
      <c r="IGL132" s="149"/>
      <c r="IGM132" s="149"/>
      <c r="IGN132" s="149"/>
      <c r="IGO132" s="149"/>
      <c r="IGP132" s="149"/>
      <c r="IGQ132" s="149"/>
      <c r="IGR132" s="149"/>
      <c r="IGS132" s="149"/>
      <c r="IGT132" s="149"/>
      <c r="IGU132" s="149"/>
      <c r="IGV132" s="149"/>
      <c r="IGW132" s="149"/>
      <c r="IGX132" s="149"/>
      <c r="IGY132" s="149"/>
      <c r="IGZ132" s="149"/>
      <c r="IHA132" s="149"/>
      <c r="IHB132" s="149"/>
      <c r="IHC132" s="149"/>
      <c r="IHD132" s="149"/>
      <c r="IHE132" s="149"/>
      <c r="IHF132" s="149"/>
      <c r="IHG132" s="149"/>
      <c r="IHH132" s="149"/>
      <c r="IHI132" s="149"/>
      <c r="IHJ132" s="149"/>
      <c r="IHK132" s="149"/>
      <c r="IHL132" s="149"/>
      <c r="IHM132" s="149"/>
      <c r="IHN132" s="149"/>
      <c r="IHO132" s="149"/>
      <c r="IHP132" s="149"/>
      <c r="IHQ132" s="149"/>
      <c r="IHR132" s="149"/>
      <c r="IHS132" s="149"/>
      <c r="IHT132" s="149"/>
      <c r="IHU132" s="149"/>
      <c r="IHV132" s="149"/>
      <c r="IHW132" s="149"/>
      <c r="IHX132" s="149"/>
      <c r="IHY132" s="149"/>
      <c r="IHZ132" s="149"/>
      <c r="IIA132" s="149"/>
      <c r="IIB132" s="149"/>
      <c r="IIC132" s="149"/>
      <c r="IID132" s="149"/>
      <c r="IIE132" s="149"/>
      <c r="IIF132" s="149"/>
      <c r="IIG132" s="149"/>
      <c r="IIH132" s="149"/>
      <c r="III132" s="149"/>
      <c r="IIJ132" s="149"/>
      <c r="IIK132" s="149"/>
      <c r="IIL132" s="149"/>
      <c r="IIM132" s="149"/>
      <c r="IIN132" s="149"/>
      <c r="IIO132" s="149"/>
      <c r="IIP132" s="149"/>
      <c r="IIQ132" s="149"/>
      <c r="IIR132" s="149"/>
      <c r="IIS132" s="149"/>
      <c r="IIT132" s="149"/>
      <c r="IIU132" s="149"/>
      <c r="IIV132" s="149"/>
      <c r="IIW132" s="149"/>
      <c r="IIX132" s="149"/>
      <c r="IIY132" s="149"/>
      <c r="IIZ132" s="149"/>
      <c r="IJA132" s="149"/>
      <c r="IJB132" s="149"/>
      <c r="IJC132" s="149"/>
      <c r="IJD132" s="149"/>
      <c r="IJE132" s="149"/>
      <c r="IJF132" s="149"/>
      <c r="IJG132" s="149"/>
      <c r="IJH132" s="149"/>
      <c r="IJI132" s="149"/>
      <c r="IJJ132" s="149"/>
      <c r="IJK132" s="149"/>
      <c r="IJL132" s="149"/>
      <c r="IJM132" s="149"/>
      <c r="IJN132" s="149"/>
      <c r="IJO132" s="149"/>
      <c r="IJP132" s="149"/>
      <c r="IJQ132" s="149"/>
      <c r="IJR132" s="149"/>
      <c r="IJS132" s="149"/>
      <c r="IJT132" s="149"/>
      <c r="IJU132" s="149"/>
      <c r="IJV132" s="149"/>
      <c r="IJW132" s="149"/>
      <c r="IJX132" s="149"/>
      <c r="IJY132" s="149"/>
      <c r="IJZ132" s="149"/>
      <c r="IKA132" s="149"/>
      <c r="IKB132" s="149"/>
      <c r="IKC132" s="149"/>
      <c r="IKD132" s="149"/>
      <c r="IKE132" s="149"/>
      <c r="IKF132" s="149"/>
      <c r="IKG132" s="149"/>
      <c r="IKH132" s="149"/>
      <c r="IKI132" s="149"/>
      <c r="IKJ132" s="149"/>
      <c r="IKK132" s="149"/>
      <c r="IKL132" s="149"/>
      <c r="IKM132" s="149"/>
      <c r="IKN132" s="149"/>
      <c r="IKO132" s="149"/>
      <c r="IKP132" s="149"/>
      <c r="IKQ132" s="149"/>
      <c r="IKR132" s="149"/>
      <c r="IKS132" s="149"/>
      <c r="IKT132" s="149"/>
      <c r="IKU132" s="149"/>
      <c r="IKV132" s="149"/>
      <c r="IKW132" s="149"/>
      <c r="IKX132" s="149"/>
      <c r="IKY132" s="149"/>
      <c r="IKZ132" s="149"/>
      <c r="ILA132" s="149"/>
      <c r="ILB132" s="149"/>
      <c r="ILC132" s="149"/>
      <c r="ILD132" s="149"/>
      <c r="ILE132" s="149"/>
      <c r="ILF132" s="149"/>
      <c r="ILG132" s="149"/>
      <c r="ILH132" s="149"/>
      <c r="ILI132" s="149"/>
      <c r="ILJ132" s="149"/>
      <c r="ILK132" s="149"/>
      <c r="ILL132" s="149"/>
      <c r="ILM132" s="149"/>
      <c r="ILN132" s="149"/>
      <c r="ILO132" s="149"/>
      <c r="ILP132" s="149"/>
      <c r="ILQ132" s="149"/>
      <c r="ILR132" s="149"/>
      <c r="ILS132" s="149"/>
      <c r="ILT132" s="149"/>
      <c r="ILU132" s="149"/>
      <c r="ILV132" s="149"/>
      <c r="ILW132" s="149"/>
      <c r="ILX132" s="149"/>
      <c r="ILY132" s="149"/>
      <c r="ILZ132" s="149"/>
      <c r="IMA132" s="149"/>
      <c r="IMB132" s="149"/>
      <c r="IMC132" s="149"/>
      <c r="IMD132" s="149"/>
      <c r="IME132" s="149"/>
      <c r="IMF132" s="149"/>
      <c r="IMG132" s="149"/>
      <c r="IMH132" s="149"/>
      <c r="IMI132" s="149"/>
      <c r="IMJ132" s="149"/>
      <c r="IMK132" s="149"/>
      <c r="IML132" s="149"/>
      <c r="IMM132" s="149"/>
      <c r="IMN132" s="149"/>
      <c r="IMO132" s="149"/>
      <c r="IMP132" s="149"/>
      <c r="IMQ132" s="149"/>
      <c r="IMR132" s="149"/>
      <c r="IMS132" s="149"/>
      <c r="IMT132" s="149"/>
      <c r="IMU132" s="149"/>
      <c r="IMV132" s="149"/>
      <c r="IMW132" s="149"/>
      <c r="IMX132" s="149"/>
      <c r="IMY132" s="149"/>
      <c r="IMZ132" s="149"/>
      <c r="INA132" s="149"/>
      <c r="INB132" s="149"/>
      <c r="INC132" s="149"/>
      <c r="IND132" s="149"/>
      <c r="INE132" s="149"/>
      <c r="INF132" s="149"/>
      <c r="ING132" s="149"/>
      <c r="INH132" s="149"/>
      <c r="INI132" s="149"/>
      <c r="INJ132" s="149"/>
      <c r="INK132" s="149"/>
      <c r="INL132" s="149"/>
      <c r="INM132" s="149"/>
      <c r="INN132" s="149"/>
      <c r="INO132" s="149"/>
      <c r="INP132" s="149"/>
      <c r="INQ132" s="149"/>
      <c r="INR132" s="149"/>
      <c r="INS132" s="149"/>
      <c r="INT132" s="149"/>
      <c r="INU132" s="149"/>
      <c r="INV132" s="149"/>
      <c r="INW132" s="149"/>
      <c r="INX132" s="149"/>
      <c r="INY132" s="149"/>
      <c r="INZ132" s="149"/>
      <c r="IOA132" s="149"/>
      <c r="IOB132" s="149"/>
      <c r="IOC132" s="149"/>
      <c r="IOD132" s="149"/>
      <c r="IOE132" s="149"/>
      <c r="IOF132" s="149"/>
      <c r="IOG132" s="149"/>
      <c r="IOH132" s="149"/>
      <c r="IOI132" s="149"/>
      <c r="IOJ132" s="149"/>
      <c r="IOK132" s="149"/>
      <c r="IOL132" s="149"/>
      <c r="IOM132" s="149"/>
      <c r="ION132" s="149"/>
      <c r="IOO132" s="149"/>
      <c r="IOP132" s="149"/>
      <c r="IOQ132" s="149"/>
      <c r="IOR132" s="149"/>
      <c r="IOS132" s="149"/>
      <c r="IOT132" s="149"/>
      <c r="IOU132" s="149"/>
      <c r="IOV132" s="149"/>
      <c r="IOW132" s="149"/>
      <c r="IOX132" s="149"/>
      <c r="IOY132" s="149"/>
      <c r="IOZ132" s="149"/>
      <c r="IPA132" s="149"/>
      <c r="IPB132" s="149"/>
      <c r="IPC132" s="149"/>
      <c r="IPD132" s="149"/>
      <c r="IPE132" s="149"/>
      <c r="IPF132" s="149"/>
      <c r="IPG132" s="149"/>
      <c r="IPH132" s="149"/>
      <c r="IPI132" s="149"/>
      <c r="IPJ132" s="149"/>
      <c r="IPK132" s="149"/>
      <c r="IPL132" s="149"/>
      <c r="IPM132" s="149"/>
      <c r="IPN132" s="149"/>
      <c r="IPO132" s="149"/>
      <c r="IPP132" s="149"/>
      <c r="IPQ132" s="149"/>
      <c r="IPR132" s="149"/>
      <c r="IPS132" s="149"/>
      <c r="IPT132" s="149"/>
      <c r="IPU132" s="149"/>
      <c r="IPV132" s="149"/>
      <c r="IPW132" s="149"/>
      <c r="IPX132" s="149"/>
      <c r="IPY132" s="149"/>
      <c r="IPZ132" s="149"/>
      <c r="IQA132" s="149"/>
      <c r="IQB132" s="149"/>
      <c r="IQC132" s="149"/>
      <c r="IQD132" s="149"/>
      <c r="IQE132" s="149"/>
      <c r="IQF132" s="149"/>
      <c r="IQG132" s="149"/>
      <c r="IQH132" s="149"/>
      <c r="IQI132" s="149"/>
      <c r="IQJ132" s="149"/>
      <c r="IQK132" s="149"/>
      <c r="IQL132" s="149"/>
      <c r="IQM132" s="149"/>
      <c r="IQN132" s="149"/>
      <c r="IQO132" s="149"/>
      <c r="IQP132" s="149"/>
      <c r="IQQ132" s="149"/>
      <c r="IQR132" s="149"/>
      <c r="IQS132" s="149"/>
      <c r="IQT132" s="149"/>
      <c r="IQU132" s="149"/>
      <c r="IQV132" s="149"/>
      <c r="IQW132" s="149"/>
      <c r="IQX132" s="149"/>
      <c r="IQY132" s="149"/>
      <c r="IQZ132" s="149"/>
      <c r="IRA132" s="149"/>
      <c r="IRB132" s="149"/>
      <c r="IRC132" s="149"/>
      <c r="IRD132" s="149"/>
      <c r="IRE132" s="149"/>
      <c r="IRF132" s="149"/>
      <c r="IRG132" s="149"/>
      <c r="IRH132" s="149"/>
      <c r="IRI132" s="149"/>
      <c r="IRJ132" s="149"/>
      <c r="IRK132" s="149"/>
      <c r="IRL132" s="149"/>
      <c r="IRM132" s="149"/>
      <c r="IRN132" s="149"/>
      <c r="IRO132" s="149"/>
      <c r="IRP132" s="149"/>
      <c r="IRQ132" s="149"/>
      <c r="IRR132" s="149"/>
      <c r="IRS132" s="149"/>
      <c r="IRT132" s="149"/>
      <c r="IRU132" s="149"/>
      <c r="IRV132" s="149"/>
      <c r="IRW132" s="149"/>
      <c r="IRX132" s="149"/>
      <c r="IRY132" s="149"/>
      <c r="IRZ132" s="149"/>
      <c r="ISA132" s="149"/>
      <c r="ISB132" s="149"/>
      <c r="ISC132" s="149"/>
      <c r="ISD132" s="149"/>
      <c r="ISE132" s="149"/>
      <c r="ISF132" s="149"/>
      <c r="ISG132" s="149"/>
      <c r="ISH132" s="149"/>
      <c r="ISI132" s="149"/>
      <c r="ISJ132" s="149"/>
      <c r="ISK132" s="149"/>
      <c r="ISL132" s="149"/>
      <c r="ISM132" s="149"/>
      <c r="ISN132" s="149"/>
      <c r="ISO132" s="149"/>
      <c r="ISP132" s="149"/>
      <c r="ISQ132" s="149"/>
      <c r="ISR132" s="149"/>
      <c r="ISS132" s="149"/>
      <c r="IST132" s="149"/>
      <c r="ISU132" s="149"/>
      <c r="ISV132" s="149"/>
      <c r="ISW132" s="149"/>
      <c r="ISX132" s="149"/>
      <c r="ISY132" s="149"/>
      <c r="ISZ132" s="149"/>
      <c r="ITA132" s="149"/>
      <c r="ITB132" s="149"/>
      <c r="ITC132" s="149"/>
      <c r="ITD132" s="149"/>
      <c r="ITE132" s="149"/>
      <c r="ITF132" s="149"/>
      <c r="ITG132" s="149"/>
      <c r="ITH132" s="149"/>
      <c r="ITI132" s="149"/>
      <c r="ITJ132" s="149"/>
      <c r="ITK132" s="149"/>
      <c r="ITL132" s="149"/>
      <c r="ITM132" s="149"/>
      <c r="ITN132" s="149"/>
      <c r="ITO132" s="149"/>
      <c r="ITP132" s="149"/>
      <c r="ITQ132" s="149"/>
      <c r="ITR132" s="149"/>
      <c r="ITS132" s="149"/>
      <c r="ITT132" s="149"/>
      <c r="ITU132" s="149"/>
      <c r="ITV132" s="149"/>
      <c r="ITW132" s="149"/>
      <c r="ITX132" s="149"/>
      <c r="ITY132" s="149"/>
      <c r="ITZ132" s="149"/>
      <c r="IUA132" s="149"/>
      <c r="IUB132" s="149"/>
      <c r="IUC132" s="149"/>
      <c r="IUD132" s="149"/>
      <c r="IUE132" s="149"/>
      <c r="IUF132" s="149"/>
      <c r="IUG132" s="149"/>
      <c r="IUH132" s="149"/>
      <c r="IUI132" s="149"/>
      <c r="IUJ132" s="149"/>
      <c r="IUK132" s="149"/>
      <c r="IUL132" s="149"/>
      <c r="IUM132" s="149"/>
      <c r="IUN132" s="149"/>
      <c r="IUO132" s="149"/>
      <c r="IUP132" s="149"/>
      <c r="IUQ132" s="149"/>
      <c r="IUR132" s="149"/>
      <c r="IUS132" s="149"/>
      <c r="IUT132" s="149"/>
      <c r="IUU132" s="149"/>
      <c r="IUV132" s="149"/>
      <c r="IUW132" s="149"/>
      <c r="IUX132" s="149"/>
      <c r="IUY132" s="149"/>
      <c r="IUZ132" s="149"/>
      <c r="IVA132" s="149"/>
      <c r="IVB132" s="149"/>
      <c r="IVC132" s="149"/>
      <c r="IVD132" s="149"/>
      <c r="IVE132" s="149"/>
      <c r="IVF132" s="149"/>
      <c r="IVG132" s="149"/>
      <c r="IVH132" s="149"/>
      <c r="IVI132" s="149"/>
      <c r="IVJ132" s="149"/>
      <c r="IVK132" s="149"/>
      <c r="IVL132" s="149"/>
      <c r="IVM132" s="149"/>
      <c r="IVN132" s="149"/>
      <c r="IVO132" s="149"/>
      <c r="IVP132" s="149"/>
      <c r="IVQ132" s="149"/>
      <c r="IVR132" s="149"/>
      <c r="IVS132" s="149"/>
      <c r="IVT132" s="149"/>
      <c r="IVU132" s="149"/>
      <c r="IVV132" s="149"/>
      <c r="IVW132" s="149"/>
      <c r="IVX132" s="149"/>
      <c r="IVY132" s="149"/>
      <c r="IVZ132" s="149"/>
      <c r="IWA132" s="149"/>
      <c r="IWB132" s="149"/>
      <c r="IWC132" s="149"/>
      <c r="IWD132" s="149"/>
      <c r="IWE132" s="149"/>
      <c r="IWF132" s="149"/>
      <c r="IWG132" s="149"/>
      <c r="IWH132" s="149"/>
      <c r="IWI132" s="149"/>
      <c r="IWJ132" s="149"/>
      <c r="IWK132" s="149"/>
      <c r="IWL132" s="149"/>
      <c r="IWM132" s="149"/>
      <c r="IWN132" s="149"/>
      <c r="IWO132" s="149"/>
      <c r="IWP132" s="149"/>
      <c r="IWQ132" s="149"/>
      <c r="IWR132" s="149"/>
      <c r="IWS132" s="149"/>
      <c r="IWT132" s="149"/>
      <c r="IWU132" s="149"/>
      <c r="IWV132" s="149"/>
      <c r="IWW132" s="149"/>
      <c r="IWX132" s="149"/>
      <c r="IWY132" s="149"/>
      <c r="IWZ132" s="149"/>
      <c r="IXA132" s="149"/>
      <c r="IXB132" s="149"/>
      <c r="IXC132" s="149"/>
      <c r="IXD132" s="149"/>
      <c r="IXE132" s="149"/>
      <c r="IXF132" s="149"/>
      <c r="IXG132" s="149"/>
      <c r="IXH132" s="149"/>
      <c r="IXI132" s="149"/>
      <c r="IXJ132" s="149"/>
      <c r="IXK132" s="149"/>
      <c r="IXL132" s="149"/>
      <c r="IXM132" s="149"/>
      <c r="IXN132" s="149"/>
      <c r="IXO132" s="149"/>
      <c r="IXP132" s="149"/>
      <c r="IXQ132" s="149"/>
      <c r="IXR132" s="149"/>
      <c r="IXS132" s="149"/>
      <c r="IXT132" s="149"/>
      <c r="IXU132" s="149"/>
      <c r="IXV132" s="149"/>
      <c r="IXW132" s="149"/>
      <c r="IXX132" s="149"/>
      <c r="IXY132" s="149"/>
      <c r="IXZ132" s="149"/>
      <c r="IYA132" s="149"/>
      <c r="IYB132" s="149"/>
      <c r="IYC132" s="149"/>
      <c r="IYD132" s="149"/>
      <c r="IYE132" s="149"/>
      <c r="IYF132" s="149"/>
      <c r="IYG132" s="149"/>
      <c r="IYH132" s="149"/>
      <c r="IYI132" s="149"/>
      <c r="IYJ132" s="149"/>
      <c r="IYK132" s="149"/>
      <c r="IYL132" s="149"/>
      <c r="IYM132" s="149"/>
      <c r="IYN132" s="149"/>
      <c r="IYO132" s="149"/>
      <c r="IYP132" s="149"/>
      <c r="IYQ132" s="149"/>
      <c r="IYR132" s="149"/>
      <c r="IYS132" s="149"/>
      <c r="IYT132" s="149"/>
      <c r="IYU132" s="149"/>
      <c r="IYV132" s="149"/>
      <c r="IYW132" s="149"/>
      <c r="IYX132" s="149"/>
      <c r="IYY132" s="149"/>
      <c r="IYZ132" s="149"/>
      <c r="IZA132" s="149"/>
      <c r="IZB132" s="149"/>
      <c r="IZC132" s="149"/>
      <c r="IZD132" s="149"/>
      <c r="IZE132" s="149"/>
      <c r="IZF132" s="149"/>
      <c r="IZG132" s="149"/>
      <c r="IZH132" s="149"/>
      <c r="IZI132" s="149"/>
      <c r="IZJ132" s="149"/>
      <c r="IZK132" s="149"/>
      <c r="IZL132" s="149"/>
      <c r="IZM132" s="149"/>
      <c r="IZN132" s="149"/>
      <c r="IZO132" s="149"/>
      <c r="IZP132" s="149"/>
      <c r="IZQ132" s="149"/>
      <c r="IZR132" s="149"/>
      <c r="IZS132" s="149"/>
      <c r="IZT132" s="149"/>
      <c r="IZU132" s="149"/>
      <c r="IZV132" s="149"/>
      <c r="IZW132" s="149"/>
      <c r="IZX132" s="149"/>
      <c r="IZY132" s="149"/>
      <c r="IZZ132" s="149"/>
      <c r="JAA132" s="149"/>
      <c r="JAB132" s="149"/>
      <c r="JAC132" s="149"/>
      <c r="JAD132" s="149"/>
      <c r="JAE132" s="149"/>
      <c r="JAF132" s="149"/>
      <c r="JAG132" s="149"/>
      <c r="JAH132" s="149"/>
      <c r="JAI132" s="149"/>
      <c r="JAJ132" s="149"/>
      <c r="JAK132" s="149"/>
      <c r="JAL132" s="149"/>
      <c r="JAM132" s="149"/>
      <c r="JAN132" s="149"/>
      <c r="JAO132" s="149"/>
      <c r="JAP132" s="149"/>
      <c r="JAQ132" s="149"/>
      <c r="JAR132" s="149"/>
      <c r="JAS132" s="149"/>
      <c r="JAT132" s="149"/>
      <c r="JAU132" s="149"/>
      <c r="JAV132" s="149"/>
      <c r="JAW132" s="149"/>
      <c r="JAX132" s="149"/>
      <c r="JAY132" s="149"/>
      <c r="JAZ132" s="149"/>
      <c r="JBA132" s="149"/>
      <c r="JBB132" s="149"/>
      <c r="JBC132" s="149"/>
      <c r="JBD132" s="149"/>
      <c r="JBE132" s="149"/>
      <c r="JBF132" s="149"/>
      <c r="JBG132" s="149"/>
      <c r="JBH132" s="149"/>
      <c r="JBI132" s="149"/>
      <c r="JBJ132" s="149"/>
      <c r="JBK132" s="149"/>
      <c r="JBL132" s="149"/>
      <c r="JBM132" s="149"/>
      <c r="JBN132" s="149"/>
      <c r="JBO132" s="149"/>
      <c r="JBP132" s="149"/>
      <c r="JBQ132" s="149"/>
      <c r="JBR132" s="149"/>
      <c r="JBS132" s="149"/>
      <c r="JBT132" s="149"/>
      <c r="JBU132" s="149"/>
      <c r="JBV132" s="149"/>
      <c r="JBW132" s="149"/>
      <c r="JBX132" s="149"/>
      <c r="JBY132" s="149"/>
      <c r="JBZ132" s="149"/>
      <c r="JCA132" s="149"/>
      <c r="JCB132" s="149"/>
      <c r="JCC132" s="149"/>
      <c r="JCD132" s="149"/>
      <c r="JCE132" s="149"/>
      <c r="JCF132" s="149"/>
      <c r="JCG132" s="149"/>
      <c r="JCH132" s="149"/>
      <c r="JCI132" s="149"/>
      <c r="JCJ132" s="149"/>
      <c r="JCK132" s="149"/>
      <c r="JCL132" s="149"/>
      <c r="JCM132" s="149"/>
      <c r="JCN132" s="149"/>
      <c r="JCO132" s="149"/>
      <c r="JCP132" s="149"/>
      <c r="JCQ132" s="149"/>
      <c r="JCR132" s="149"/>
      <c r="JCS132" s="149"/>
      <c r="JCT132" s="149"/>
      <c r="JCU132" s="149"/>
      <c r="JCV132" s="149"/>
      <c r="JCW132" s="149"/>
      <c r="JCX132" s="149"/>
      <c r="JCY132" s="149"/>
      <c r="JCZ132" s="149"/>
      <c r="JDA132" s="149"/>
      <c r="JDB132" s="149"/>
      <c r="JDC132" s="149"/>
      <c r="JDD132" s="149"/>
      <c r="JDE132" s="149"/>
      <c r="JDF132" s="149"/>
      <c r="JDG132" s="149"/>
      <c r="JDH132" s="149"/>
      <c r="JDI132" s="149"/>
      <c r="JDJ132" s="149"/>
      <c r="JDK132" s="149"/>
      <c r="JDL132" s="149"/>
      <c r="JDM132" s="149"/>
      <c r="JDN132" s="149"/>
      <c r="JDO132" s="149"/>
      <c r="JDP132" s="149"/>
      <c r="JDQ132" s="149"/>
      <c r="JDR132" s="149"/>
      <c r="JDS132" s="149"/>
      <c r="JDT132" s="149"/>
      <c r="JDU132" s="149"/>
      <c r="JDV132" s="149"/>
      <c r="JDW132" s="149"/>
      <c r="JDX132" s="149"/>
      <c r="JDY132" s="149"/>
      <c r="JDZ132" s="149"/>
      <c r="JEA132" s="149"/>
      <c r="JEB132" s="149"/>
      <c r="JEC132" s="149"/>
      <c r="JED132" s="149"/>
      <c r="JEE132" s="149"/>
      <c r="JEF132" s="149"/>
      <c r="JEG132" s="149"/>
      <c r="JEH132" s="149"/>
      <c r="JEI132" s="149"/>
      <c r="JEJ132" s="149"/>
      <c r="JEK132" s="149"/>
      <c r="JEL132" s="149"/>
      <c r="JEM132" s="149"/>
      <c r="JEN132" s="149"/>
      <c r="JEO132" s="149"/>
      <c r="JEP132" s="149"/>
      <c r="JEQ132" s="149"/>
      <c r="JER132" s="149"/>
      <c r="JES132" s="149"/>
      <c r="JET132" s="149"/>
      <c r="JEU132" s="149"/>
      <c r="JEV132" s="149"/>
      <c r="JEW132" s="149"/>
      <c r="JEX132" s="149"/>
      <c r="JEY132" s="149"/>
      <c r="JEZ132" s="149"/>
      <c r="JFA132" s="149"/>
      <c r="JFB132" s="149"/>
      <c r="JFC132" s="149"/>
      <c r="JFD132" s="149"/>
      <c r="JFE132" s="149"/>
      <c r="JFF132" s="149"/>
      <c r="JFG132" s="149"/>
      <c r="JFH132" s="149"/>
      <c r="JFI132" s="149"/>
      <c r="JFJ132" s="149"/>
      <c r="JFK132" s="149"/>
      <c r="JFL132" s="149"/>
      <c r="JFM132" s="149"/>
      <c r="JFN132" s="149"/>
      <c r="JFO132" s="149"/>
      <c r="JFP132" s="149"/>
      <c r="JFQ132" s="149"/>
      <c r="JFR132" s="149"/>
      <c r="JFS132" s="149"/>
      <c r="JFT132" s="149"/>
      <c r="JFU132" s="149"/>
      <c r="JFV132" s="149"/>
      <c r="JFW132" s="149"/>
      <c r="JFX132" s="149"/>
      <c r="JFY132" s="149"/>
      <c r="JFZ132" s="149"/>
      <c r="JGA132" s="149"/>
      <c r="JGB132" s="149"/>
      <c r="JGC132" s="149"/>
      <c r="JGD132" s="149"/>
      <c r="JGE132" s="149"/>
      <c r="JGF132" s="149"/>
      <c r="JGG132" s="149"/>
      <c r="JGH132" s="149"/>
      <c r="JGI132" s="149"/>
      <c r="JGJ132" s="149"/>
      <c r="JGK132" s="149"/>
      <c r="JGL132" s="149"/>
      <c r="JGM132" s="149"/>
      <c r="JGN132" s="149"/>
      <c r="JGO132" s="149"/>
      <c r="JGP132" s="149"/>
      <c r="JGQ132" s="149"/>
      <c r="JGR132" s="149"/>
      <c r="JGS132" s="149"/>
      <c r="JGT132" s="149"/>
      <c r="JGU132" s="149"/>
      <c r="JGV132" s="149"/>
      <c r="JGW132" s="149"/>
      <c r="JGX132" s="149"/>
      <c r="JGY132" s="149"/>
      <c r="JGZ132" s="149"/>
      <c r="JHA132" s="149"/>
      <c r="JHB132" s="149"/>
      <c r="JHC132" s="149"/>
      <c r="JHD132" s="149"/>
      <c r="JHE132" s="149"/>
      <c r="JHF132" s="149"/>
      <c r="JHG132" s="149"/>
      <c r="JHH132" s="149"/>
      <c r="JHI132" s="149"/>
      <c r="JHJ132" s="149"/>
      <c r="JHK132" s="149"/>
      <c r="JHL132" s="149"/>
      <c r="JHM132" s="149"/>
      <c r="JHN132" s="149"/>
      <c r="JHO132" s="149"/>
      <c r="JHP132" s="149"/>
      <c r="JHQ132" s="149"/>
      <c r="JHR132" s="149"/>
      <c r="JHS132" s="149"/>
      <c r="JHT132" s="149"/>
      <c r="JHU132" s="149"/>
      <c r="JHV132" s="149"/>
      <c r="JHW132" s="149"/>
      <c r="JHX132" s="149"/>
      <c r="JHY132" s="149"/>
      <c r="JHZ132" s="149"/>
      <c r="JIA132" s="149"/>
      <c r="JIB132" s="149"/>
      <c r="JIC132" s="149"/>
      <c r="JID132" s="149"/>
      <c r="JIE132" s="149"/>
      <c r="JIF132" s="149"/>
      <c r="JIG132" s="149"/>
      <c r="JIH132" s="149"/>
      <c r="JII132" s="149"/>
      <c r="JIJ132" s="149"/>
      <c r="JIK132" s="149"/>
      <c r="JIL132" s="149"/>
      <c r="JIM132" s="149"/>
      <c r="JIN132" s="149"/>
      <c r="JIO132" s="149"/>
      <c r="JIP132" s="149"/>
      <c r="JIQ132" s="149"/>
      <c r="JIR132" s="149"/>
      <c r="JIS132" s="149"/>
      <c r="JIT132" s="149"/>
      <c r="JIU132" s="149"/>
      <c r="JIV132" s="149"/>
      <c r="JIW132" s="149"/>
      <c r="JIX132" s="149"/>
      <c r="JIY132" s="149"/>
      <c r="JIZ132" s="149"/>
      <c r="JJA132" s="149"/>
      <c r="JJB132" s="149"/>
      <c r="JJC132" s="149"/>
      <c r="JJD132" s="149"/>
      <c r="JJE132" s="149"/>
      <c r="JJF132" s="149"/>
      <c r="JJG132" s="149"/>
      <c r="JJH132" s="149"/>
      <c r="JJI132" s="149"/>
      <c r="JJJ132" s="149"/>
      <c r="JJK132" s="149"/>
      <c r="JJL132" s="149"/>
      <c r="JJM132" s="149"/>
      <c r="JJN132" s="149"/>
      <c r="JJO132" s="149"/>
      <c r="JJP132" s="149"/>
      <c r="JJQ132" s="149"/>
      <c r="JJR132" s="149"/>
      <c r="JJS132" s="149"/>
      <c r="JJT132" s="149"/>
      <c r="JJU132" s="149"/>
      <c r="JJV132" s="149"/>
      <c r="JJW132" s="149"/>
      <c r="JJX132" s="149"/>
      <c r="JJY132" s="149"/>
      <c r="JJZ132" s="149"/>
      <c r="JKA132" s="149"/>
      <c r="JKB132" s="149"/>
      <c r="JKC132" s="149"/>
      <c r="JKD132" s="149"/>
      <c r="JKE132" s="149"/>
      <c r="JKF132" s="149"/>
      <c r="JKG132" s="149"/>
      <c r="JKH132" s="149"/>
      <c r="JKI132" s="149"/>
      <c r="JKJ132" s="149"/>
      <c r="JKK132" s="149"/>
      <c r="JKL132" s="149"/>
      <c r="JKM132" s="149"/>
      <c r="JKN132" s="149"/>
      <c r="JKO132" s="149"/>
      <c r="JKP132" s="149"/>
      <c r="JKQ132" s="149"/>
      <c r="JKR132" s="149"/>
      <c r="JKS132" s="149"/>
      <c r="JKT132" s="149"/>
      <c r="JKU132" s="149"/>
      <c r="JKV132" s="149"/>
      <c r="JKW132" s="149"/>
      <c r="JKX132" s="149"/>
      <c r="JKY132" s="149"/>
      <c r="JKZ132" s="149"/>
      <c r="JLA132" s="149"/>
      <c r="JLB132" s="149"/>
      <c r="JLC132" s="149"/>
      <c r="JLD132" s="149"/>
      <c r="JLE132" s="149"/>
      <c r="JLF132" s="149"/>
      <c r="JLG132" s="149"/>
      <c r="JLH132" s="149"/>
      <c r="JLI132" s="149"/>
      <c r="JLJ132" s="149"/>
      <c r="JLK132" s="149"/>
      <c r="JLL132" s="149"/>
      <c r="JLM132" s="149"/>
      <c r="JLN132" s="149"/>
      <c r="JLO132" s="149"/>
      <c r="JLP132" s="149"/>
      <c r="JLQ132" s="149"/>
      <c r="JLR132" s="149"/>
      <c r="JLS132" s="149"/>
      <c r="JLT132" s="149"/>
      <c r="JLU132" s="149"/>
      <c r="JLV132" s="149"/>
      <c r="JLW132" s="149"/>
      <c r="JLX132" s="149"/>
      <c r="JLY132" s="149"/>
      <c r="JLZ132" s="149"/>
      <c r="JMA132" s="149"/>
      <c r="JMB132" s="149"/>
      <c r="JMC132" s="149"/>
      <c r="JMD132" s="149"/>
      <c r="JME132" s="149"/>
      <c r="JMF132" s="149"/>
      <c r="JMG132" s="149"/>
      <c r="JMH132" s="149"/>
      <c r="JMI132" s="149"/>
      <c r="JMJ132" s="149"/>
      <c r="JMK132" s="149"/>
      <c r="JML132" s="149"/>
      <c r="JMM132" s="149"/>
      <c r="JMN132" s="149"/>
      <c r="JMO132" s="149"/>
      <c r="JMP132" s="149"/>
      <c r="JMQ132" s="149"/>
      <c r="JMR132" s="149"/>
      <c r="JMS132" s="149"/>
      <c r="JMT132" s="149"/>
      <c r="JMU132" s="149"/>
      <c r="JMV132" s="149"/>
      <c r="JMW132" s="149"/>
      <c r="JMX132" s="149"/>
      <c r="JMY132" s="149"/>
      <c r="JMZ132" s="149"/>
      <c r="JNA132" s="149"/>
      <c r="JNB132" s="149"/>
      <c r="JNC132" s="149"/>
      <c r="JND132" s="149"/>
      <c r="JNE132" s="149"/>
      <c r="JNF132" s="149"/>
      <c r="JNG132" s="149"/>
      <c r="JNH132" s="149"/>
      <c r="JNI132" s="149"/>
      <c r="JNJ132" s="149"/>
      <c r="JNK132" s="149"/>
      <c r="JNL132" s="149"/>
      <c r="JNM132" s="149"/>
      <c r="JNN132" s="149"/>
      <c r="JNO132" s="149"/>
      <c r="JNP132" s="149"/>
      <c r="JNQ132" s="149"/>
      <c r="JNR132" s="149"/>
      <c r="JNS132" s="149"/>
      <c r="JNT132" s="149"/>
      <c r="JNU132" s="149"/>
      <c r="JNV132" s="149"/>
      <c r="JNW132" s="149"/>
      <c r="JNX132" s="149"/>
      <c r="JNY132" s="149"/>
      <c r="JNZ132" s="149"/>
      <c r="JOA132" s="149"/>
      <c r="JOB132" s="149"/>
      <c r="JOC132" s="149"/>
      <c r="JOD132" s="149"/>
      <c r="JOE132" s="149"/>
      <c r="JOF132" s="149"/>
      <c r="JOG132" s="149"/>
      <c r="JOH132" s="149"/>
      <c r="JOI132" s="149"/>
      <c r="JOJ132" s="149"/>
      <c r="JOK132" s="149"/>
      <c r="JOL132" s="149"/>
      <c r="JOM132" s="149"/>
      <c r="JON132" s="149"/>
      <c r="JOO132" s="149"/>
      <c r="JOP132" s="149"/>
      <c r="JOQ132" s="149"/>
      <c r="JOR132" s="149"/>
      <c r="JOS132" s="149"/>
      <c r="JOT132" s="149"/>
      <c r="JOU132" s="149"/>
      <c r="JOV132" s="149"/>
      <c r="JOW132" s="149"/>
      <c r="JOX132" s="149"/>
      <c r="JOY132" s="149"/>
      <c r="JOZ132" s="149"/>
      <c r="JPA132" s="149"/>
      <c r="JPB132" s="149"/>
      <c r="JPC132" s="149"/>
      <c r="JPD132" s="149"/>
      <c r="JPE132" s="149"/>
      <c r="JPF132" s="149"/>
      <c r="JPG132" s="149"/>
      <c r="JPH132" s="149"/>
      <c r="JPI132" s="149"/>
      <c r="JPJ132" s="149"/>
      <c r="JPK132" s="149"/>
      <c r="JPL132" s="149"/>
      <c r="JPM132" s="149"/>
      <c r="JPN132" s="149"/>
      <c r="JPO132" s="149"/>
      <c r="JPP132" s="149"/>
      <c r="JPQ132" s="149"/>
      <c r="JPR132" s="149"/>
      <c r="JPS132" s="149"/>
      <c r="JPT132" s="149"/>
      <c r="JPU132" s="149"/>
      <c r="JPV132" s="149"/>
      <c r="JPW132" s="149"/>
      <c r="JPX132" s="149"/>
      <c r="JPY132" s="149"/>
      <c r="JPZ132" s="149"/>
      <c r="JQA132" s="149"/>
      <c r="JQB132" s="149"/>
      <c r="JQC132" s="149"/>
      <c r="JQD132" s="149"/>
      <c r="JQE132" s="149"/>
      <c r="JQF132" s="149"/>
      <c r="JQG132" s="149"/>
      <c r="JQH132" s="149"/>
      <c r="JQI132" s="149"/>
      <c r="JQJ132" s="149"/>
      <c r="JQK132" s="149"/>
      <c r="JQL132" s="149"/>
      <c r="JQM132" s="149"/>
      <c r="JQN132" s="149"/>
      <c r="JQO132" s="149"/>
      <c r="JQP132" s="149"/>
      <c r="JQQ132" s="149"/>
      <c r="JQR132" s="149"/>
      <c r="JQS132" s="149"/>
      <c r="JQT132" s="149"/>
      <c r="JQU132" s="149"/>
      <c r="JQV132" s="149"/>
      <c r="JQW132" s="149"/>
      <c r="JQX132" s="149"/>
      <c r="JQY132" s="149"/>
      <c r="JQZ132" s="149"/>
      <c r="JRA132" s="149"/>
      <c r="JRB132" s="149"/>
      <c r="JRC132" s="149"/>
      <c r="JRD132" s="149"/>
      <c r="JRE132" s="149"/>
      <c r="JRF132" s="149"/>
      <c r="JRG132" s="149"/>
      <c r="JRH132" s="149"/>
      <c r="JRI132" s="149"/>
      <c r="JRJ132" s="149"/>
      <c r="JRK132" s="149"/>
      <c r="JRL132" s="149"/>
      <c r="JRM132" s="149"/>
      <c r="JRN132" s="149"/>
      <c r="JRO132" s="149"/>
      <c r="JRP132" s="149"/>
      <c r="JRQ132" s="149"/>
      <c r="JRR132" s="149"/>
      <c r="JRS132" s="149"/>
      <c r="JRT132" s="149"/>
      <c r="JRU132" s="149"/>
      <c r="JRV132" s="149"/>
      <c r="JRW132" s="149"/>
      <c r="JRX132" s="149"/>
      <c r="JRY132" s="149"/>
      <c r="JRZ132" s="149"/>
      <c r="JSA132" s="149"/>
      <c r="JSB132" s="149"/>
      <c r="JSC132" s="149"/>
      <c r="JSD132" s="149"/>
      <c r="JSE132" s="149"/>
      <c r="JSF132" s="149"/>
      <c r="JSG132" s="149"/>
      <c r="JSH132" s="149"/>
      <c r="JSI132" s="149"/>
      <c r="JSJ132" s="149"/>
      <c r="JSK132" s="149"/>
      <c r="JSL132" s="149"/>
      <c r="JSM132" s="149"/>
      <c r="JSN132" s="149"/>
      <c r="JSO132" s="149"/>
      <c r="JSP132" s="149"/>
      <c r="JSQ132" s="149"/>
      <c r="JSR132" s="149"/>
      <c r="JSS132" s="149"/>
      <c r="JST132" s="149"/>
      <c r="JSU132" s="149"/>
      <c r="JSV132" s="149"/>
      <c r="JSW132" s="149"/>
      <c r="JSX132" s="149"/>
      <c r="JSY132" s="149"/>
      <c r="JSZ132" s="149"/>
      <c r="JTA132" s="149"/>
      <c r="JTB132" s="149"/>
      <c r="JTC132" s="149"/>
      <c r="JTD132" s="149"/>
      <c r="JTE132" s="149"/>
      <c r="JTF132" s="149"/>
      <c r="JTG132" s="149"/>
      <c r="JTH132" s="149"/>
      <c r="JTI132" s="149"/>
      <c r="JTJ132" s="149"/>
      <c r="JTK132" s="149"/>
      <c r="JTL132" s="149"/>
      <c r="JTM132" s="149"/>
      <c r="JTN132" s="149"/>
      <c r="JTO132" s="149"/>
      <c r="JTP132" s="149"/>
      <c r="JTQ132" s="149"/>
      <c r="JTR132" s="149"/>
      <c r="JTS132" s="149"/>
      <c r="JTT132" s="149"/>
      <c r="JTU132" s="149"/>
      <c r="JTV132" s="149"/>
      <c r="JTW132" s="149"/>
      <c r="JTX132" s="149"/>
      <c r="JTY132" s="149"/>
      <c r="JTZ132" s="149"/>
      <c r="JUA132" s="149"/>
      <c r="JUB132" s="149"/>
      <c r="JUC132" s="149"/>
      <c r="JUD132" s="149"/>
      <c r="JUE132" s="149"/>
      <c r="JUF132" s="149"/>
      <c r="JUG132" s="149"/>
      <c r="JUH132" s="149"/>
      <c r="JUI132" s="149"/>
      <c r="JUJ132" s="149"/>
      <c r="JUK132" s="149"/>
      <c r="JUL132" s="149"/>
      <c r="JUM132" s="149"/>
      <c r="JUN132" s="149"/>
      <c r="JUO132" s="149"/>
      <c r="JUP132" s="149"/>
      <c r="JUQ132" s="149"/>
      <c r="JUR132" s="149"/>
      <c r="JUS132" s="149"/>
      <c r="JUT132" s="149"/>
      <c r="JUU132" s="149"/>
      <c r="JUV132" s="149"/>
      <c r="JUW132" s="149"/>
      <c r="JUX132" s="149"/>
      <c r="JUY132" s="149"/>
      <c r="JUZ132" s="149"/>
      <c r="JVA132" s="149"/>
      <c r="JVB132" s="149"/>
      <c r="JVC132" s="149"/>
      <c r="JVD132" s="149"/>
      <c r="JVE132" s="149"/>
      <c r="JVF132" s="149"/>
      <c r="JVG132" s="149"/>
      <c r="JVH132" s="149"/>
      <c r="JVI132" s="149"/>
      <c r="JVJ132" s="149"/>
      <c r="JVK132" s="149"/>
      <c r="JVL132" s="149"/>
      <c r="JVM132" s="149"/>
      <c r="JVN132" s="149"/>
      <c r="JVO132" s="149"/>
      <c r="JVP132" s="149"/>
      <c r="JVQ132" s="149"/>
      <c r="JVR132" s="149"/>
      <c r="JVS132" s="149"/>
      <c r="JVT132" s="149"/>
      <c r="JVU132" s="149"/>
      <c r="JVV132" s="149"/>
      <c r="JVW132" s="149"/>
      <c r="JVX132" s="149"/>
      <c r="JVY132" s="149"/>
      <c r="JVZ132" s="149"/>
      <c r="JWA132" s="149"/>
      <c r="JWB132" s="149"/>
      <c r="JWC132" s="149"/>
      <c r="JWD132" s="149"/>
      <c r="JWE132" s="149"/>
      <c r="JWF132" s="149"/>
      <c r="JWG132" s="149"/>
      <c r="JWH132" s="149"/>
      <c r="JWI132" s="149"/>
      <c r="JWJ132" s="149"/>
      <c r="JWK132" s="149"/>
      <c r="JWL132" s="149"/>
      <c r="JWM132" s="149"/>
      <c r="JWN132" s="149"/>
      <c r="JWO132" s="149"/>
      <c r="JWP132" s="149"/>
      <c r="JWQ132" s="149"/>
      <c r="JWR132" s="149"/>
      <c r="JWS132" s="149"/>
      <c r="JWT132" s="149"/>
      <c r="JWU132" s="149"/>
      <c r="JWV132" s="149"/>
      <c r="JWW132" s="149"/>
      <c r="JWX132" s="149"/>
      <c r="JWY132" s="149"/>
      <c r="JWZ132" s="149"/>
      <c r="JXA132" s="149"/>
      <c r="JXB132" s="149"/>
      <c r="JXC132" s="149"/>
      <c r="JXD132" s="149"/>
      <c r="JXE132" s="149"/>
      <c r="JXF132" s="149"/>
      <c r="JXG132" s="149"/>
      <c r="JXH132" s="149"/>
      <c r="JXI132" s="149"/>
      <c r="JXJ132" s="149"/>
      <c r="JXK132" s="149"/>
      <c r="JXL132" s="149"/>
      <c r="JXM132" s="149"/>
      <c r="JXN132" s="149"/>
      <c r="JXO132" s="149"/>
      <c r="JXP132" s="149"/>
      <c r="JXQ132" s="149"/>
      <c r="JXR132" s="149"/>
      <c r="JXS132" s="149"/>
      <c r="JXT132" s="149"/>
      <c r="JXU132" s="149"/>
      <c r="JXV132" s="149"/>
      <c r="JXW132" s="149"/>
      <c r="JXX132" s="149"/>
      <c r="JXY132" s="149"/>
      <c r="JXZ132" s="149"/>
      <c r="JYA132" s="149"/>
      <c r="JYB132" s="149"/>
      <c r="JYC132" s="149"/>
      <c r="JYD132" s="149"/>
      <c r="JYE132" s="149"/>
      <c r="JYF132" s="149"/>
      <c r="JYG132" s="149"/>
      <c r="JYH132" s="149"/>
      <c r="JYI132" s="149"/>
      <c r="JYJ132" s="149"/>
      <c r="JYK132" s="149"/>
      <c r="JYL132" s="149"/>
      <c r="JYM132" s="149"/>
      <c r="JYN132" s="149"/>
      <c r="JYO132" s="149"/>
      <c r="JYP132" s="149"/>
      <c r="JYQ132" s="149"/>
      <c r="JYR132" s="149"/>
      <c r="JYS132" s="149"/>
      <c r="JYT132" s="149"/>
      <c r="JYU132" s="149"/>
      <c r="JYV132" s="149"/>
      <c r="JYW132" s="149"/>
      <c r="JYX132" s="149"/>
      <c r="JYY132" s="149"/>
      <c r="JYZ132" s="149"/>
      <c r="JZA132" s="149"/>
      <c r="JZB132" s="149"/>
      <c r="JZC132" s="149"/>
      <c r="JZD132" s="149"/>
      <c r="JZE132" s="149"/>
      <c r="JZF132" s="149"/>
      <c r="JZG132" s="149"/>
      <c r="JZH132" s="149"/>
      <c r="JZI132" s="149"/>
      <c r="JZJ132" s="149"/>
      <c r="JZK132" s="149"/>
      <c r="JZL132" s="149"/>
      <c r="JZM132" s="149"/>
      <c r="JZN132" s="149"/>
      <c r="JZO132" s="149"/>
      <c r="JZP132" s="149"/>
      <c r="JZQ132" s="149"/>
      <c r="JZR132" s="149"/>
      <c r="JZS132" s="149"/>
      <c r="JZT132" s="149"/>
      <c r="JZU132" s="149"/>
      <c r="JZV132" s="149"/>
      <c r="JZW132" s="149"/>
      <c r="JZX132" s="149"/>
      <c r="JZY132" s="149"/>
      <c r="JZZ132" s="149"/>
      <c r="KAA132" s="149"/>
      <c r="KAB132" s="149"/>
      <c r="KAC132" s="149"/>
      <c r="KAD132" s="149"/>
      <c r="KAE132" s="149"/>
      <c r="KAF132" s="149"/>
      <c r="KAG132" s="149"/>
      <c r="KAH132" s="149"/>
      <c r="KAI132" s="149"/>
      <c r="KAJ132" s="149"/>
      <c r="KAK132" s="149"/>
      <c r="KAL132" s="149"/>
      <c r="KAM132" s="149"/>
      <c r="KAN132" s="149"/>
      <c r="KAO132" s="149"/>
      <c r="KAP132" s="149"/>
      <c r="KAQ132" s="149"/>
      <c r="KAR132" s="149"/>
      <c r="KAS132" s="149"/>
      <c r="KAT132" s="149"/>
      <c r="KAU132" s="149"/>
      <c r="KAV132" s="149"/>
      <c r="KAW132" s="149"/>
      <c r="KAX132" s="149"/>
      <c r="KAY132" s="149"/>
      <c r="KAZ132" s="149"/>
      <c r="KBA132" s="149"/>
      <c r="KBB132" s="149"/>
      <c r="KBC132" s="149"/>
      <c r="KBD132" s="149"/>
      <c r="KBE132" s="149"/>
      <c r="KBF132" s="149"/>
      <c r="KBG132" s="149"/>
      <c r="KBH132" s="149"/>
      <c r="KBI132" s="149"/>
      <c r="KBJ132" s="149"/>
      <c r="KBK132" s="149"/>
      <c r="KBL132" s="149"/>
      <c r="KBM132" s="149"/>
      <c r="KBN132" s="149"/>
      <c r="KBO132" s="149"/>
      <c r="KBP132" s="149"/>
      <c r="KBQ132" s="149"/>
      <c r="KBR132" s="149"/>
      <c r="KBS132" s="149"/>
      <c r="KBT132" s="149"/>
      <c r="KBU132" s="149"/>
      <c r="KBV132" s="149"/>
      <c r="KBW132" s="149"/>
      <c r="KBX132" s="149"/>
      <c r="KBY132" s="149"/>
      <c r="KBZ132" s="149"/>
      <c r="KCA132" s="149"/>
      <c r="KCB132" s="149"/>
      <c r="KCC132" s="149"/>
      <c r="KCD132" s="149"/>
      <c r="KCE132" s="149"/>
      <c r="KCF132" s="149"/>
      <c r="KCG132" s="149"/>
      <c r="KCH132" s="149"/>
      <c r="KCI132" s="149"/>
      <c r="KCJ132" s="149"/>
      <c r="KCK132" s="149"/>
      <c r="KCL132" s="149"/>
      <c r="KCM132" s="149"/>
      <c r="KCN132" s="149"/>
      <c r="KCO132" s="149"/>
      <c r="KCP132" s="149"/>
      <c r="KCQ132" s="149"/>
      <c r="KCR132" s="149"/>
      <c r="KCS132" s="149"/>
      <c r="KCT132" s="149"/>
      <c r="KCU132" s="149"/>
      <c r="KCV132" s="149"/>
      <c r="KCW132" s="149"/>
      <c r="KCX132" s="149"/>
      <c r="KCY132" s="149"/>
      <c r="KCZ132" s="149"/>
      <c r="KDA132" s="149"/>
      <c r="KDB132" s="149"/>
      <c r="KDC132" s="149"/>
      <c r="KDD132" s="149"/>
      <c r="KDE132" s="149"/>
      <c r="KDF132" s="149"/>
      <c r="KDG132" s="149"/>
      <c r="KDH132" s="149"/>
      <c r="KDI132" s="149"/>
      <c r="KDJ132" s="149"/>
      <c r="KDK132" s="149"/>
      <c r="KDL132" s="149"/>
      <c r="KDM132" s="149"/>
      <c r="KDN132" s="149"/>
      <c r="KDO132" s="149"/>
      <c r="KDP132" s="149"/>
      <c r="KDQ132" s="149"/>
      <c r="KDR132" s="149"/>
      <c r="KDS132" s="149"/>
      <c r="KDT132" s="149"/>
      <c r="KDU132" s="149"/>
      <c r="KDV132" s="149"/>
      <c r="KDW132" s="149"/>
      <c r="KDX132" s="149"/>
      <c r="KDY132" s="149"/>
      <c r="KDZ132" s="149"/>
      <c r="KEA132" s="149"/>
      <c r="KEB132" s="149"/>
      <c r="KEC132" s="149"/>
      <c r="KED132" s="149"/>
      <c r="KEE132" s="149"/>
      <c r="KEF132" s="149"/>
      <c r="KEG132" s="149"/>
      <c r="KEH132" s="149"/>
      <c r="KEI132" s="149"/>
      <c r="KEJ132" s="149"/>
      <c r="KEK132" s="149"/>
      <c r="KEL132" s="149"/>
      <c r="KEM132" s="149"/>
      <c r="KEN132" s="149"/>
      <c r="KEO132" s="149"/>
      <c r="KEP132" s="149"/>
      <c r="KEQ132" s="149"/>
      <c r="KER132" s="149"/>
      <c r="KES132" s="149"/>
      <c r="KET132" s="149"/>
      <c r="KEU132" s="149"/>
      <c r="KEV132" s="149"/>
      <c r="KEW132" s="149"/>
      <c r="KEX132" s="149"/>
      <c r="KEY132" s="149"/>
      <c r="KEZ132" s="149"/>
      <c r="KFA132" s="149"/>
      <c r="KFB132" s="149"/>
      <c r="KFC132" s="149"/>
      <c r="KFD132" s="149"/>
      <c r="KFE132" s="149"/>
      <c r="KFF132" s="149"/>
      <c r="KFG132" s="149"/>
      <c r="KFH132" s="149"/>
      <c r="KFI132" s="149"/>
      <c r="KFJ132" s="149"/>
      <c r="KFK132" s="149"/>
      <c r="KFL132" s="149"/>
      <c r="KFM132" s="149"/>
      <c r="KFN132" s="149"/>
      <c r="KFO132" s="149"/>
      <c r="KFP132" s="149"/>
      <c r="KFQ132" s="149"/>
      <c r="KFR132" s="149"/>
      <c r="KFS132" s="149"/>
      <c r="KFT132" s="149"/>
      <c r="KFU132" s="149"/>
      <c r="KFV132" s="149"/>
      <c r="KFW132" s="149"/>
      <c r="KFX132" s="149"/>
      <c r="KFY132" s="149"/>
      <c r="KFZ132" s="149"/>
      <c r="KGA132" s="149"/>
      <c r="KGB132" s="149"/>
      <c r="KGC132" s="149"/>
      <c r="KGD132" s="149"/>
      <c r="KGE132" s="149"/>
      <c r="KGF132" s="149"/>
      <c r="KGG132" s="149"/>
      <c r="KGH132" s="149"/>
      <c r="KGI132" s="149"/>
      <c r="KGJ132" s="149"/>
      <c r="KGK132" s="149"/>
      <c r="KGL132" s="149"/>
      <c r="KGM132" s="149"/>
      <c r="KGN132" s="149"/>
      <c r="KGO132" s="149"/>
      <c r="KGP132" s="149"/>
      <c r="KGQ132" s="149"/>
      <c r="KGR132" s="149"/>
      <c r="KGS132" s="149"/>
      <c r="KGT132" s="149"/>
      <c r="KGU132" s="149"/>
      <c r="KGV132" s="149"/>
      <c r="KGW132" s="149"/>
      <c r="KGX132" s="149"/>
      <c r="KGY132" s="149"/>
      <c r="KGZ132" s="149"/>
      <c r="KHA132" s="149"/>
      <c r="KHB132" s="149"/>
      <c r="KHC132" s="149"/>
      <c r="KHD132" s="149"/>
      <c r="KHE132" s="149"/>
      <c r="KHF132" s="149"/>
      <c r="KHG132" s="149"/>
      <c r="KHH132" s="149"/>
      <c r="KHI132" s="149"/>
      <c r="KHJ132" s="149"/>
      <c r="KHK132" s="149"/>
      <c r="KHL132" s="149"/>
      <c r="KHM132" s="149"/>
      <c r="KHN132" s="149"/>
      <c r="KHO132" s="149"/>
      <c r="KHP132" s="149"/>
      <c r="KHQ132" s="149"/>
      <c r="KHR132" s="149"/>
      <c r="KHS132" s="149"/>
      <c r="KHT132" s="149"/>
      <c r="KHU132" s="149"/>
      <c r="KHV132" s="149"/>
      <c r="KHW132" s="149"/>
      <c r="KHX132" s="149"/>
      <c r="KHY132" s="149"/>
      <c r="KHZ132" s="149"/>
      <c r="KIA132" s="149"/>
      <c r="KIB132" s="149"/>
      <c r="KIC132" s="149"/>
      <c r="KID132" s="149"/>
      <c r="KIE132" s="149"/>
      <c r="KIF132" s="149"/>
      <c r="KIG132" s="149"/>
      <c r="KIH132" s="149"/>
      <c r="KII132" s="149"/>
      <c r="KIJ132" s="149"/>
      <c r="KIK132" s="149"/>
      <c r="KIL132" s="149"/>
      <c r="KIM132" s="149"/>
      <c r="KIN132" s="149"/>
      <c r="KIO132" s="149"/>
      <c r="KIP132" s="149"/>
      <c r="KIQ132" s="149"/>
      <c r="KIR132" s="149"/>
      <c r="KIS132" s="149"/>
      <c r="KIT132" s="149"/>
      <c r="KIU132" s="149"/>
      <c r="KIV132" s="149"/>
      <c r="KIW132" s="149"/>
      <c r="KIX132" s="149"/>
      <c r="KIY132" s="149"/>
      <c r="KIZ132" s="149"/>
      <c r="KJA132" s="149"/>
      <c r="KJB132" s="149"/>
      <c r="KJC132" s="149"/>
      <c r="KJD132" s="149"/>
      <c r="KJE132" s="149"/>
      <c r="KJF132" s="149"/>
      <c r="KJG132" s="149"/>
      <c r="KJH132" s="149"/>
      <c r="KJI132" s="149"/>
      <c r="KJJ132" s="149"/>
      <c r="KJK132" s="149"/>
      <c r="KJL132" s="149"/>
      <c r="KJM132" s="149"/>
      <c r="KJN132" s="149"/>
      <c r="KJO132" s="149"/>
      <c r="KJP132" s="149"/>
      <c r="KJQ132" s="149"/>
      <c r="KJR132" s="149"/>
      <c r="KJS132" s="149"/>
      <c r="KJT132" s="149"/>
      <c r="KJU132" s="149"/>
      <c r="KJV132" s="149"/>
      <c r="KJW132" s="149"/>
      <c r="KJX132" s="149"/>
      <c r="KJY132" s="149"/>
      <c r="KJZ132" s="149"/>
      <c r="KKA132" s="149"/>
      <c r="KKB132" s="149"/>
      <c r="KKC132" s="149"/>
      <c r="KKD132" s="149"/>
      <c r="KKE132" s="149"/>
      <c r="KKF132" s="149"/>
      <c r="KKG132" s="149"/>
      <c r="KKH132" s="149"/>
      <c r="KKI132" s="149"/>
      <c r="KKJ132" s="149"/>
      <c r="KKK132" s="149"/>
      <c r="KKL132" s="149"/>
      <c r="KKM132" s="149"/>
      <c r="KKN132" s="149"/>
      <c r="KKO132" s="149"/>
      <c r="KKP132" s="149"/>
      <c r="KKQ132" s="149"/>
      <c r="KKR132" s="149"/>
      <c r="KKS132" s="149"/>
      <c r="KKT132" s="149"/>
      <c r="KKU132" s="149"/>
      <c r="KKV132" s="149"/>
      <c r="KKW132" s="149"/>
      <c r="KKX132" s="149"/>
      <c r="KKY132" s="149"/>
      <c r="KKZ132" s="149"/>
      <c r="KLA132" s="149"/>
      <c r="KLB132" s="149"/>
      <c r="KLC132" s="149"/>
      <c r="KLD132" s="149"/>
      <c r="KLE132" s="149"/>
      <c r="KLF132" s="149"/>
      <c r="KLG132" s="149"/>
      <c r="KLH132" s="149"/>
      <c r="KLI132" s="149"/>
      <c r="KLJ132" s="149"/>
      <c r="KLK132" s="149"/>
      <c r="KLL132" s="149"/>
      <c r="KLM132" s="149"/>
      <c r="KLN132" s="149"/>
      <c r="KLO132" s="149"/>
      <c r="KLP132" s="149"/>
      <c r="KLQ132" s="149"/>
      <c r="KLR132" s="149"/>
      <c r="KLS132" s="149"/>
      <c r="KLT132" s="149"/>
      <c r="KLU132" s="149"/>
      <c r="KLV132" s="149"/>
      <c r="KLW132" s="149"/>
      <c r="KLX132" s="149"/>
      <c r="KLY132" s="149"/>
      <c r="KLZ132" s="149"/>
      <c r="KMA132" s="149"/>
      <c r="KMB132" s="149"/>
      <c r="KMC132" s="149"/>
      <c r="KMD132" s="149"/>
      <c r="KME132" s="149"/>
      <c r="KMF132" s="149"/>
      <c r="KMG132" s="149"/>
      <c r="KMH132" s="149"/>
      <c r="KMI132" s="149"/>
      <c r="KMJ132" s="149"/>
      <c r="KMK132" s="149"/>
      <c r="KML132" s="149"/>
      <c r="KMM132" s="149"/>
      <c r="KMN132" s="149"/>
      <c r="KMO132" s="149"/>
      <c r="KMP132" s="149"/>
      <c r="KMQ132" s="149"/>
      <c r="KMR132" s="149"/>
      <c r="KMS132" s="149"/>
      <c r="KMT132" s="149"/>
      <c r="KMU132" s="149"/>
      <c r="KMV132" s="149"/>
      <c r="KMW132" s="149"/>
      <c r="KMX132" s="149"/>
      <c r="KMY132" s="149"/>
      <c r="KMZ132" s="149"/>
      <c r="KNA132" s="149"/>
      <c r="KNB132" s="149"/>
      <c r="KNC132" s="149"/>
      <c r="KND132" s="149"/>
      <c r="KNE132" s="149"/>
      <c r="KNF132" s="149"/>
      <c r="KNG132" s="149"/>
      <c r="KNH132" s="149"/>
      <c r="KNI132" s="149"/>
      <c r="KNJ132" s="149"/>
      <c r="KNK132" s="149"/>
      <c r="KNL132" s="149"/>
      <c r="KNM132" s="149"/>
      <c r="KNN132" s="149"/>
      <c r="KNO132" s="149"/>
      <c r="KNP132" s="149"/>
      <c r="KNQ132" s="149"/>
      <c r="KNR132" s="149"/>
      <c r="KNS132" s="149"/>
      <c r="KNT132" s="149"/>
      <c r="KNU132" s="149"/>
      <c r="KNV132" s="149"/>
      <c r="KNW132" s="149"/>
      <c r="KNX132" s="149"/>
      <c r="KNY132" s="149"/>
      <c r="KNZ132" s="149"/>
      <c r="KOA132" s="149"/>
      <c r="KOB132" s="149"/>
      <c r="KOC132" s="149"/>
      <c r="KOD132" s="149"/>
      <c r="KOE132" s="149"/>
      <c r="KOF132" s="149"/>
      <c r="KOG132" s="149"/>
      <c r="KOH132" s="149"/>
      <c r="KOI132" s="149"/>
      <c r="KOJ132" s="149"/>
      <c r="KOK132" s="149"/>
      <c r="KOL132" s="149"/>
      <c r="KOM132" s="149"/>
      <c r="KON132" s="149"/>
      <c r="KOO132" s="149"/>
      <c r="KOP132" s="149"/>
      <c r="KOQ132" s="149"/>
      <c r="KOR132" s="149"/>
      <c r="KOS132" s="149"/>
      <c r="KOT132" s="149"/>
      <c r="KOU132" s="149"/>
      <c r="KOV132" s="149"/>
      <c r="KOW132" s="149"/>
      <c r="KOX132" s="149"/>
      <c r="KOY132" s="149"/>
      <c r="KOZ132" s="149"/>
      <c r="KPA132" s="149"/>
      <c r="KPB132" s="149"/>
      <c r="KPC132" s="149"/>
      <c r="KPD132" s="149"/>
      <c r="KPE132" s="149"/>
      <c r="KPF132" s="149"/>
      <c r="KPG132" s="149"/>
      <c r="KPH132" s="149"/>
      <c r="KPI132" s="149"/>
      <c r="KPJ132" s="149"/>
      <c r="KPK132" s="149"/>
      <c r="KPL132" s="149"/>
      <c r="KPM132" s="149"/>
      <c r="KPN132" s="149"/>
      <c r="KPO132" s="149"/>
      <c r="KPP132" s="149"/>
      <c r="KPQ132" s="149"/>
      <c r="KPR132" s="149"/>
      <c r="KPS132" s="149"/>
      <c r="KPT132" s="149"/>
      <c r="KPU132" s="149"/>
      <c r="KPV132" s="149"/>
      <c r="KPW132" s="149"/>
      <c r="KPX132" s="149"/>
      <c r="KPY132" s="149"/>
      <c r="KPZ132" s="149"/>
      <c r="KQA132" s="149"/>
      <c r="KQB132" s="149"/>
      <c r="KQC132" s="149"/>
      <c r="KQD132" s="149"/>
      <c r="KQE132" s="149"/>
      <c r="KQF132" s="149"/>
      <c r="KQG132" s="149"/>
      <c r="KQH132" s="149"/>
      <c r="KQI132" s="149"/>
      <c r="KQJ132" s="149"/>
      <c r="KQK132" s="149"/>
      <c r="KQL132" s="149"/>
      <c r="KQM132" s="149"/>
      <c r="KQN132" s="149"/>
      <c r="KQO132" s="149"/>
      <c r="KQP132" s="149"/>
      <c r="KQQ132" s="149"/>
      <c r="KQR132" s="149"/>
      <c r="KQS132" s="149"/>
      <c r="KQT132" s="149"/>
      <c r="KQU132" s="149"/>
      <c r="KQV132" s="149"/>
      <c r="KQW132" s="149"/>
      <c r="KQX132" s="149"/>
      <c r="KQY132" s="149"/>
      <c r="KQZ132" s="149"/>
      <c r="KRA132" s="149"/>
      <c r="KRB132" s="149"/>
      <c r="KRC132" s="149"/>
      <c r="KRD132" s="149"/>
      <c r="KRE132" s="149"/>
      <c r="KRF132" s="149"/>
      <c r="KRG132" s="149"/>
      <c r="KRH132" s="149"/>
      <c r="KRI132" s="149"/>
      <c r="KRJ132" s="149"/>
      <c r="KRK132" s="149"/>
      <c r="KRL132" s="149"/>
      <c r="KRM132" s="149"/>
      <c r="KRN132" s="149"/>
      <c r="KRO132" s="149"/>
      <c r="KRP132" s="149"/>
      <c r="KRQ132" s="149"/>
      <c r="KRR132" s="149"/>
      <c r="KRS132" s="149"/>
      <c r="KRT132" s="149"/>
      <c r="KRU132" s="149"/>
      <c r="KRV132" s="149"/>
      <c r="KRW132" s="149"/>
      <c r="KRX132" s="149"/>
      <c r="KRY132" s="149"/>
      <c r="KRZ132" s="149"/>
      <c r="KSA132" s="149"/>
      <c r="KSB132" s="149"/>
      <c r="KSC132" s="149"/>
      <c r="KSD132" s="149"/>
      <c r="KSE132" s="149"/>
      <c r="KSF132" s="149"/>
      <c r="KSG132" s="149"/>
      <c r="KSH132" s="149"/>
      <c r="KSI132" s="149"/>
      <c r="KSJ132" s="149"/>
      <c r="KSK132" s="149"/>
      <c r="KSL132" s="149"/>
      <c r="KSM132" s="149"/>
      <c r="KSN132" s="149"/>
      <c r="KSO132" s="149"/>
      <c r="KSP132" s="149"/>
      <c r="KSQ132" s="149"/>
      <c r="KSR132" s="149"/>
      <c r="KSS132" s="149"/>
      <c r="KST132" s="149"/>
      <c r="KSU132" s="149"/>
      <c r="KSV132" s="149"/>
      <c r="KSW132" s="149"/>
      <c r="KSX132" s="149"/>
      <c r="KSY132" s="149"/>
      <c r="KSZ132" s="149"/>
      <c r="KTA132" s="149"/>
      <c r="KTB132" s="149"/>
      <c r="KTC132" s="149"/>
      <c r="KTD132" s="149"/>
      <c r="KTE132" s="149"/>
      <c r="KTF132" s="149"/>
      <c r="KTG132" s="149"/>
      <c r="KTH132" s="149"/>
      <c r="KTI132" s="149"/>
      <c r="KTJ132" s="149"/>
      <c r="KTK132" s="149"/>
      <c r="KTL132" s="149"/>
      <c r="KTM132" s="149"/>
      <c r="KTN132" s="149"/>
      <c r="KTO132" s="149"/>
      <c r="KTP132" s="149"/>
      <c r="KTQ132" s="149"/>
      <c r="KTR132" s="149"/>
      <c r="KTS132" s="149"/>
      <c r="KTT132" s="149"/>
      <c r="KTU132" s="149"/>
      <c r="KTV132" s="149"/>
      <c r="KTW132" s="149"/>
      <c r="KTX132" s="149"/>
      <c r="KTY132" s="149"/>
      <c r="KTZ132" s="149"/>
      <c r="KUA132" s="149"/>
      <c r="KUB132" s="149"/>
      <c r="KUC132" s="149"/>
      <c r="KUD132" s="149"/>
      <c r="KUE132" s="149"/>
      <c r="KUF132" s="149"/>
      <c r="KUG132" s="149"/>
      <c r="KUH132" s="149"/>
      <c r="KUI132" s="149"/>
      <c r="KUJ132" s="149"/>
      <c r="KUK132" s="149"/>
      <c r="KUL132" s="149"/>
      <c r="KUM132" s="149"/>
      <c r="KUN132" s="149"/>
      <c r="KUO132" s="149"/>
      <c r="KUP132" s="149"/>
      <c r="KUQ132" s="149"/>
      <c r="KUR132" s="149"/>
      <c r="KUS132" s="149"/>
      <c r="KUT132" s="149"/>
      <c r="KUU132" s="149"/>
      <c r="KUV132" s="149"/>
      <c r="KUW132" s="149"/>
      <c r="KUX132" s="149"/>
      <c r="KUY132" s="149"/>
      <c r="KUZ132" s="149"/>
      <c r="KVA132" s="149"/>
      <c r="KVB132" s="149"/>
      <c r="KVC132" s="149"/>
      <c r="KVD132" s="149"/>
      <c r="KVE132" s="149"/>
      <c r="KVF132" s="149"/>
      <c r="KVG132" s="149"/>
      <c r="KVH132" s="149"/>
      <c r="KVI132" s="149"/>
      <c r="KVJ132" s="149"/>
      <c r="KVK132" s="149"/>
      <c r="KVL132" s="149"/>
      <c r="KVM132" s="149"/>
      <c r="KVN132" s="149"/>
      <c r="KVO132" s="149"/>
      <c r="KVP132" s="149"/>
      <c r="KVQ132" s="149"/>
      <c r="KVR132" s="149"/>
      <c r="KVS132" s="149"/>
      <c r="KVT132" s="149"/>
      <c r="KVU132" s="149"/>
      <c r="KVV132" s="149"/>
      <c r="KVW132" s="149"/>
      <c r="KVX132" s="149"/>
      <c r="KVY132" s="149"/>
      <c r="KVZ132" s="149"/>
      <c r="KWA132" s="149"/>
      <c r="KWB132" s="149"/>
      <c r="KWC132" s="149"/>
      <c r="KWD132" s="149"/>
      <c r="KWE132" s="149"/>
      <c r="KWF132" s="149"/>
      <c r="KWG132" s="149"/>
      <c r="KWH132" s="149"/>
      <c r="KWI132" s="149"/>
      <c r="KWJ132" s="149"/>
      <c r="KWK132" s="149"/>
      <c r="KWL132" s="149"/>
      <c r="KWM132" s="149"/>
      <c r="KWN132" s="149"/>
      <c r="KWO132" s="149"/>
      <c r="KWP132" s="149"/>
      <c r="KWQ132" s="149"/>
      <c r="KWR132" s="149"/>
      <c r="KWS132" s="149"/>
      <c r="KWT132" s="149"/>
      <c r="KWU132" s="149"/>
      <c r="KWV132" s="149"/>
      <c r="KWW132" s="149"/>
      <c r="KWX132" s="149"/>
      <c r="KWY132" s="149"/>
      <c r="KWZ132" s="149"/>
      <c r="KXA132" s="149"/>
      <c r="KXB132" s="149"/>
      <c r="KXC132" s="149"/>
      <c r="KXD132" s="149"/>
      <c r="KXE132" s="149"/>
      <c r="KXF132" s="149"/>
      <c r="KXG132" s="149"/>
      <c r="KXH132" s="149"/>
      <c r="KXI132" s="149"/>
      <c r="KXJ132" s="149"/>
      <c r="KXK132" s="149"/>
      <c r="KXL132" s="149"/>
      <c r="KXM132" s="149"/>
      <c r="KXN132" s="149"/>
      <c r="KXO132" s="149"/>
      <c r="KXP132" s="149"/>
      <c r="KXQ132" s="149"/>
      <c r="KXR132" s="149"/>
      <c r="KXS132" s="149"/>
      <c r="KXT132" s="149"/>
      <c r="KXU132" s="149"/>
      <c r="KXV132" s="149"/>
      <c r="KXW132" s="149"/>
      <c r="KXX132" s="149"/>
      <c r="KXY132" s="149"/>
      <c r="KXZ132" s="149"/>
      <c r="KYA132" s="149"/>
      <c r="KYB132" s="149"/>
      <c r="KYC132" s="149"/>
      <c r="KYD132" s="149"/>
      <c r="KYE132" s="149"/>
      <c r="KYF132" s="149"/>
      <c r="KYG132" s="149"/>
      <c r="KYH132" s="149"/>
      <c r="KYI132" s="149"/>
      <c r="KYJ132" s="149"/>
      <c r="KYK132" s="149"/>
      <c r="KYL132" s="149"/>
      <c r="KYM132" s="149"/>
      <c r="KYN132" s="149"/>
      <c r="KYO132" s="149"/>
      <c r="KYP132" s="149"/>
      <c r="KYQ132" s="149"/>
      <c r="KYR132" s="149"/>
      <c r="KYS132" s="149"/>
      <c r="KYT132" s="149"/>
      <c r="KYU132" s="149"/>
      <c r="KYV132" s="149"/>
      <c r="KYW132" s="149"/>
      <c r="KYX132" s="149"/>
      <c r="KYY132" s="149"/>
      <c r="KYZ132" s="149"/>
      <c r="KZA132" s="149"/>
      <c r="KZB132" s="149"/>
      <c r="KZC132" s="149"/>
      <c r="KZD132" s="149"/>
      <c r="KZE132" s="149"/>
      <c r="KZF132" s="149"/>
      <c r="KZG132" s="149"/>
      <c r="KZH132" s="149"/>
      <c r="KZI132" s="149"/>
      <c r="KZJ132" s="149"/>
      <c r="KZK132" s="149"/>
      <c r="KZL132" s="149"/>
      <c r="KZM132" s="149"/>
      <c r="KZN132" s="149"/>
      <c r="KZO132" s="149"/>
      <c r="KZP132" s="149"/>
      <c r="KZQ132" s="149"/>
      <c r="KZR132" s="149"/>
      <c r="KZS132" s="149"/>
      <c r="KZT132" s="149"/>
      <c r="KZU132" s="149"/>
      <c r="KZV132" s="149"/>
      <c r="KZW132" s="149"/>
      <c r="KZX132" s="149"/>
      <c r="KZY132" s="149"/>
      <c r="KZZ132" s="149"/>
      <c r="LAA132" s="149"/>
      <c r="LAB132" s="149"/>
      <c r="LAC132" s="149"/>
      <c r="LAD132" s="149"/>
      <c r="LAE132" s="149"/>
      <c r="LAF132" s="149"/>
      <c r="LAG132" s="149"/>
      <c r="LAH132" s="149"/>
      <c r="LAI132" s="149"/>
      <c r="LAJ132" s="149"/>
      <c r="LAK132" s="149"/>
      <c r="LAL132" s="149"/>
      <c r="LAM132" s="149"/>
      <c r="LAN132" s="149"/>
      <c r="LAO132" s="149"/>
      <c r="LAP132" s="149"/>
      <c r="LAQ132" s="149"/>
      <c r="LAR132" s="149"/>
      <c r="LAS132" s="149"/>
      <c r="LAT132" s="149"/>
      <c r="LAU132" s="149"/>
      <c r="LAV132" s="149"/>
      <c r="LAW132" s="149"/>
      <c r="LAX132" s="149"/>
      <c r="LAY132" s="149"/>
      <c r="LAZ132" s="149"/>
      <c r="LBA132" s="149"/>
      <c r="LBB132" s="149"/>
      <c r="LBC132" s="149"/>
      <c r="LBD132" s="149"/>
      <c r="LBE132" s="149"/>
      <c r="LBF132" s="149"/>
      <c r="LBG132" s="149"/>
      <c r="LBH132" s="149"/>
      <c r="LBI132" s="149"/>
      <c r="LBJ132" s="149"/>
      <c r="LBK132" s="149"/>
      <c r="LBL132" s="149"/>
      <c r="LBM132" s="149"/>
      <c r="LBN132" s="149"/>
      <c r="LBO132" s="149"/>
      <c r="LBP132" s="149"/>
      <c r="LBQ132" s="149"/>
      <c r="LBR132" s="149"/>
      <c r="LBS132" s="149"/>
      <c r="LBT132" s="149"/>
      <c r="LBU132" s="149"/>
      <c r="LBV132" s="149"/>
      <c r="LBW132" s="149"/>
      <c r="LBX132" s="149"/>
      <c r="LBY132" s="149"/>
      <c r="LBZ132" s="149"/>
      <c r="LCA132" s="149"/>
      <c r="LCB132" s="149"/>
      <c r="LCC132" s="149"/>
      <c r="LCD132" s="149"/>
      <c r="LCE132" s="149"/>
      <c r="LCF132" s="149"/>
      <c r="LCG132" s="149"/>
      <c r="LCH132" s="149"/>
      <c r="LCI132" s="149"/>
      <c r="LCJ132" s="149"/>
      <c r="LCK132" s="149"/>
      <c r="LCL132" s="149"/>
      <c r="LCM132" s="149"/>
      <c r="LCN132" s="149"/>
      <c r="LCO132" s="149"/>
      <c r="LCP132" s="149"/>
      <c r="LCQ132" s="149"/>
      <c r="LCR132" s="149"/>
      <c r="LCS132" s="149"/>
      <c r="LCT132" s="149"/>
      <c r="LCU132" s="149"/>
      <c r="LCV132" s="149"/>
      <c r="LCW132" s="149"/>
      <c r="LCX132" s="149"/>
      <c r="LCY132" s="149"/>
      <c r="LCZ132" s="149"/>
      <c r="LDA132" s="149"/>
      <c r="LDB132" s="149"/>
      <c r="LDC132" s="149"/>
      <c r="LDD132" s="149"/>
      <c r="LDE132" s="149"/>
      <c r="LDF132" s="149"/>
      <c r="LDG132" s="149"/>
      <c r="LDH132" s="149"/>
      <c r="LDI132" s="149"/>
      <c r="LDJ132" s="149"/>
      <c r="LDK132" s="149"/>
      <c r="LDL132" s="149"/>
      <c r="LDM132" s="149"/>
      <c r="LDN132" s="149"/>
      <c r="LDO132" s="149"/>
      <c r="LDP132" s="149"/>
      <c r="LDQ132" s="149"/>
      <c r="LDR132" s="149"/>
      <c r="LDS132" s="149"/>
      <c r="LDT132" s="149"/>
      <c r="LDU132" s="149"/>
      <c r="LDV132" s="149"/>
      <c r="LDW132" s="149"/>
      <c r="LDX132" s="149"/>
      <c r="LDY132" s="149"/>
      <c r="LDZ132" s="149"/>
      <c r="LEA132" s="149"/>
      <c r="LEB132" s="149"/>
      <c r="LEC132" s="149"/>
      <c r="LED132" s="149"/>
      <c r="LEE132" s="149"/>
      <c r="LEF132" s="149"/>
      <c r="LEG132" s="149"/>
      <c r="LEH132" s="149"/>
      <c r="LEI132" s="149"/>
      <c r="LEJ132" s="149"/>
      <c r="LEK132" s="149"/>
      <c r="LEL132" s="149"/>
      <c r="LEM132" s="149"/>
      <c r="LEN132" s="149"/>
      <c r="LEO132" s="149"/>
      <c r="LEP132" s="149"/>
      <c r="LEQ132" s="149"/>
      <c r="LER132" s="149"/>
      <c r="LES132" s="149"/>
      <c r="LET132" s="149"/>
      <c r="LEU132" s="149"/>
      <c r="LEV132" s="149"/>
      <c r="LEW132" s="149"/>
      <c r="LEX132" s="149"/>
      <c r="LEY132" s="149"/>
      <c r="LEZ132" s="149"/>
      <c r="LFA132" s="149"/>
      <c r="LFB132" s="149"/>
      <c r="LFC132" s="149"/>
      <c r="LFD132" s="149"/>
      <c r="LFE132" s="149"/>
      <c r="LFF132" s="149"/>
      <c r="LFG132" s="149"/>
      <c r="LFH132" s="149"/>
      <c r="LFI132" s="149"/>
      <c r="LFJ132" s="149"/>
      <c r="LFK132" s="149"/>
      <c r="LFL132" s="149"/>
      <c r="LFM132" s="149"/>
      <c r="LFN132" s="149"/>
      <c r="LFO132" s="149"/>
      <c r="LFP132" s="149"/>
      <c r="LFQ132" s="149"/>
      <c r="LFR132" s="149"/>
      <c r="LFS132" s="149"/>
      <c r="LFT132" s="149"/>
      <c r="LFU132" s="149"/>
      <c r="LFV132" s="149"/>
      <c r="LFW132" s="149"/>
      <c r="LFX132" s="149"/>
      <c r="LFY132" s="149"/>
      <c r="LFZ132" s="149"/>
      <c r="LGA132" s="149"/>
      <c r="LGB132" s="149"/>
      <c r="LGC132" s="149"/>
      <c r="LGD132" s="149"/>
      <c r="LGE132" s="149"/>
      <c r="LGF132" s="149"/>
      <c r="LGG132" s="149"/>
      <c r="LGH132" s="149"/>
      <c r="LGI132" s="149"/>
      <c r="LGJ132" s="149"/>
      <c r="LGK132" s="149"/>
      <c r="LGL132" s="149"/>
      <c r="LGM132" s="149"/>
      <c r="LGN132" s="149"/>
      <c r="LGO132" s="149"/>
      <c r="LGP132" s="149"/>
      <c r="LGQ132" s="149"/>
      <c r="LGR132" s="149"/>
      <c r="LGS132" s="149"/>
      <c r="LGT132" s="149"/>
      <c r="LGU132" s="149"/>
      <c r="LGV132" s="149"/>
      <c r="LGW132" s="149"/>
      <c r="LGX132" s="149"/>
      <c r="LGY132" s="149"/>
      <c r="LGZ132" s="149"/>
      <c r="LHA132" s="149"/>
      <c r="LHB132" s="149"/>
      <c r="LHC132" s="149"/>
      <c r="LHD132" s="149"/>
      <c r="LHE132" s="149"/>
      <c r="LHF132" s="149"/>
      <c r="LHG132" s="149"/>
      <c r="LHH132" s="149"/>
      <c r="LHI132" s="149"/>
      <c r="LHJ132" s="149"/>
      <c r="LHK132" s="149"/>
      <c r="LHL132" s="149"/>
      <c r="LHM132" s="149"/>
      <c r="LHN132" s="149"/>
      <c r="LHO132" s="149"/>
      <c r="LHP132" s="149"/>
      <c r="LHQ132" s="149"/>
      <c r="LHR132" s="149"/>
      <c r="LHS132" s="149"/>
      <c r="LHT132" s="149"/>
      <c r="LHU132" s="149"/>
      <c r="LHV132" s="149"/>
      <c r="LHW132" s="149"/>
      <c r="LHX132" s="149"/>
      <c r="LHY132" s="149"/>
      <c r="LHZ132" s="149"/>
      <c r="LIA132" s="149"/>
      <c r="LIB132" s="149"/>
      <c r="LIC132" s="149"/>
      <c r="LID132" s="149"/>
      <c r="LIE132" s="149"/>
      <c r="LIF132" s="149"/>
      <c r="LIG132" s="149"/>
      <c r="LIH132" s="149"/>
      <c r="LII132" s="149"/>
      <c r="LIJ132" s="149"/>
      <c r="LIK132" s="149"/>
      <c r="LIL132" s="149"/>
      <c r="LIM132" s="149"/>
      <c r="LIN132" s="149"/>
      <c r="LIO132" s="149"/>
      <c r="LIP132" s="149"/>
      <c r="LIQ132" s="149"/>
      <c r="LIR132" s="149"/>
      <c r="LIS132" s="149"/>
      <c r="LIT132" s="149"/>
      <c r="LIU132" s="149"/>
      <c r="LIV132" s="149"/>
      <c r="LIW132" s="149"/>
      <c r="LIX132" s="149"/>
      <c r="LIY132" s="149"/>
      <c r="LIZ132" s="149"/>
      <c r="LJA132" s="149"/>
      <c r="LJB132" s="149"/>
      <c r="LJC132" s="149"/>
      <c r="LJD132" s="149"/>
      <c r="LJE132" s="149"/>
      <c r="LJF132" s="149"/>
      <c r="LJG132" s="149"/>
      <c r="LJH132" s="149"/>
      <c r="LJI132" s="149"/>
      <c r="LJJ132" s="149"/>
      <c r="LJK132" s="149"/>
      <c r="LJL132" s="149"/>
      <c r="LJM132" s="149"/>
      <c r="LJN132" s="149"/>
      <c r="LJO132" s="149"/>
      <c r="LJP132" s="149"/>
      <c r="LJQ132" s="149"/>
      <c r="LJR132" s="149"/>
      <c r="LJS132" s="149"/>
      <c r="LJT132" s="149"/>
      <c r="LJU132" s="149"/>
      <c r="LJV132" s="149"/>
      <c r="LJW132" s="149"/>
      <c r="LJX132" s="149"/>
      <c r="LJY132" s="149"/>
      <c r="LJZ132" s="149"/>
      <c r="LKA132" s="149"/>
      <c r="LKB132" s="149"/>
      <c r="LKC132" s="149"/>
      <c r="LKD132" s="149"/>
      <c r="LKE132" s="149"/>
      <c r="LKF132" s="149"/>
      <c r="LKG132" s="149"/>
      <c r="LKH132" s="149"/>
      <c r="LKI132" s="149"/>
      <c r="LKJ132" s="149"/>
      <c r="LKK132" s="149"/>
      <c r="LKL132" s="149"/>
      <c r="LKM132" s="149"/>
      <c r="LKN132" s="149"/>
      <c r="LKO132" s="149"/>
      <c r="LKP132" s="149"/>
      <c r="LKQ132" s="149"/>
      <c r="LKR132" s="149"/>
      <c r="LKS132" s="149"/>
      <c r="LKT132" s="149"/>
      <c r="LKU132" s="149"/>
      <c r="LKV132" s="149"/>
      <c r="LKW132" s="149"/>
      <c r="LKX132" s="149"/>
      <c r="LKY132" s="149"/>
      <c r="LKZ132" s="149"/>
      <c r="LLA132" s="149"/>
      <c r="LLB132" s="149"/>
      <c r="LLC132" s="149"/>
      <c r="LLD132" s="149"/>
      <c r="LLE132" s="149"/>
      <c r="LLF132" s="149"/>
      <c r="LLG132" s="149"/>
      <c r="LLH132" s="149"/>
      <c r="LLI132" s="149"/>
      <c r="LLJ132" s="149"/>
      <c r="LLK132" s="149"/>
      <c r="LLL132" s="149"/>
      <c r="LLM132" s="149"/>
      <c r="LLN132" s="149"/>
      <c r="LLO132" s="149"/>
      <c r="LLP132" s="149"/>
      <c r="LLQ132" s="149"/>
      <c r="LLR132" s="149"/>
      <c r="LLS132" s="149"/>
      <c r="LLT132" s="149"/>
      <c r="LLU132" s="149"/>
      <c r="LLV132" s="149"/>
      <c r="LLW132" s="149"/>
      <c r="LLX132" s="149"/>
      <c r="LLY132" s="149"/>
      <c r="LLZ132" s="149"/>
      <c r="LMA132" s="149"/>
      <c r="LMB132" s="149"/>
      <c r="LMC132" s="149"/>
      <c r="LMD132" s="149"/>
      <c r="LME132" s="149"/>
      <c r="LMF132" s="149"/>
      <c r="LMG132" s="149"/>
      <c r="LMH132" s="149"/>
      <c r="LMI132" s="149"/>
      <c r="LMJ132" s="149"/>
      <c r="LMK132" s="149"/>
      <c r="LML132" s="149"/>
      <c r="LMM132" s="149"/>
      <c r="LMN132" s="149"/>
      <c r="LMO132" s="149"/>
      <c r="LMP132" s="149"/>
      <c r="LMQ132" s="149"/>
      <c r="LMR132" s="149"/>
      <c r="LMS132" s="149"/>
      <c r="LMT132" s="149"/>
      <c r="LMU132" s="149"/>
      <c r="LMV132" s="149"/>
      <c r="LMW132" s="149"/>
      <c r="LMX132" s="149"/>
      <c r="LMY132" s="149"/>
      <c r="LMZ132" s="149"/>
      <c r="LNA132" s="149"/>
      <c r="LNB132" s="149"/>
      <c r="LNC132" s="149"/>
      <c r="LND132" s="149"/>
      <c r="LNE132" s="149"/>
      <c r="LNF132" s="149"/>
      <c r="LNG132" s="149"/>
      <c r="LNH132" s="149"/>
      <c r="LNI132" s="149"/>
      <c r="LNJ132" s="149"/>
      <c r="LNK132" s="149"/>
      <c r="LNL132" s="149"/>
      <c r="LNM132" s="149"/>
      <c r="LNN132" s="149"/>
      <c r="LNO132" s="149"/>
      <c r="LNP132" s="149"/>
      <c r="LNQ132" s="149"/>
      <c r="LNR132" s="149"/>
      <c r="LNS132" s="149"/>
      <c r="LNT132" s="149"/>
      <c r="LNU132" s="149"/>
      <c r="LNV132" s="149"/>
      <c r="LNW132" s="149"/>
      <c r="LNX132" s="149"/>
      <c r="LNY132" s="149"/>
      <c r="LNZ132" s="149"/>
      <c r="LOA132" s="149"/>
      <c r="LOB132" s="149"/>
      <c r="LOC132" s="149"/>
      <c r="LOD132" s="149"/>
      <c r="LOE132" s="149"/>
      <c r="LOF132" s="149"/>
      <c r="LOG132" s="149"/>
      <c r="LOH132" s="149"/>
      <c r="LOI132" s="149"/>
      <c r="LOJ132" s="149"/>
      <c r="LOK132" s="149"/>
      <c r="LOL132" s="149"/>
      <c r="LOM132" s="149"/>
      <c r="LON132" s="149"/>
      <c r="LOO132" s="149"/>
      <c r="LOP132" s="149"/>
      <c r="LOQ132" s="149"/>
      <c r="LOR132" s="149"/>
      <c r="LOS132" s="149"/>
      <c r="LOT132" s="149"/>
      <c r="LOU132" s="149"/>
      <c r="LOV132" s="149"/>
      <c r="LOW132" s="149"/>
      <c r="LOX132" s="149"/>
      <c r="LOY132" s="149"/>
      <c r="LOZ132" s="149"/>
      <c r="LPA132" s="149"/>
      <c r="LPB132" s="149"/>
      <c r="LPC132" s="149"/>
      <c r="LPD132" s="149"/>
      <c r="LPE132" s="149"/>
      <c r="LPF132" s="149"/>
      <c r="LPG132" s="149"/>
      <c r="LPH132" s="149"/>
      <c r="LPI132" s="149"/>
      <c r="LPJ132" s="149"/>
      <c r="LPK132" s="149"/>
      <c r="LPL132" s="149"/>
      <c r="LPM132" s="149"/>
      <c r="LPN132" s="149"/>
      <c r="LPO132" s="149"/>
      <c r="LPP132" s="149"/>
      <c r="LPQ132" s="149"/>
      <c r="LPR132" s="149"/>
      <c r="LPS132" s="149"/>
      <c r="LPT132" s="149"/>
      <c r="LPU132" s="149"/>
      <c r="LPV132" s="149"/>
      <c r="LPW132" s="149"/>
      <c r="LPX132" s="149"/>
      <c r="LPY132" s="149"/>
      <c r="LPZ132" s="149"/>
      <c r="LQA132" s="149"/>
      <c r="LQB132" s="149"/>
      <c r="LQC132" s="149"/>
      <c r="LQD132" s="149"/>
      <c r="LQE132" s="149"/>
      <c r="LQF132" s="149"/>
      <c r="LQG132" s="149"/>
      <c r="LQH132" s="149"/>
      <c r="LQI132" s="149"/>
      <c r="LQJ132" s="149"/>
      <c r="LQK132" s="149"/>
      <c r="LQL132" s="149"/>
      <c r="LQM132" s="149"/>
      <c r="LQN132" s="149"/>
      <c r="LQO132" s="149"/>
      <c r="LQP132" s="149"/>
      <c r="LQQ132" s="149"/>
      <c r="LQR132" s="149"/>
      <c r="LQS132" s="149"/>
      <c r="LQT132" s="149"/>
      <c r="LQU132" s="149"/>
      <c r="LQV132" s="149"/>
      <c r="LQW132" s="149"/>
      <c r="LQX132" s="149"/>
      <c r="LQY132" s="149"/>
      <c r="LQZ132" s="149"/>
      <c r="LRA132" s="149"/>
      <c r="LRB132" s="149"/>
      <c r="LRC132" s="149"/>
      <c r="LRD132" s="149"/>
      <c r="LRE132" s="149"/>
      <c r="LRF132" s="149"/>
      <c r="LRG132" s="149"/>
      <c r="LRH132" s="149"/>
      <c r="LRI132" s="149"/>
      <c r="LRJ132" s="149"/>
      <c r="LRK132" s="149"/>
      <c r="LRL132" s="149"/>
      <c r="LRM132" s="149"/>
      <c r="LRN132" s="149"/>
      <c r="LRO132" s="149"/>
      <c r="LRP132" s="149"/>
      <c r="LRQ132" s="149"/>
      <c r="LRR132" s="149"/>
      <c r="LRS132" s="149"/>
      <c r="LRT132" s="149"/>
      <c r="LRU132" s="149"/>
      <c r="LRV132" s="149"/>
      <c r="LRW132" s="149"/>
      <c r="LRX132" s="149"/>
      <c r="LRY132" s="149"/>
      <c r="LRZ132" s="149"/>
      <c r="LSA132" s="149"/>
      <c r="LSB132" s="149"/>
      <c r="LSC132" s="149"/>
      <c r="LSD132" s="149"/>
      <c r="LSE132" s="149"/>
      <c r="LSF132" s="149"/>
      <c r="LSG132" s="149"/>
      <c r="LSH132" s="149"/>
      <c r="LSI132" s="149"/>
      <c r="LSJ132" s="149"/>
      <c r="LSK132" s="149"/>
      <c r="LSL132" s="149"/>
      <c r="LSM132" s="149"/>
      <c r="LSN132" s="149"/>
      <c r="LSO132" s="149"/>
      <c r="LSP132" s="149"/>
      <c r="LSQ132" s="149"/>
      <c r="LSR132" s="149"/>
      <c r="LSS132" s="149"/>
      <c r="LST132" s="149"/>
      <c r="LSU132" s="149"/>
      <c r="LSV132" s="149"/>
      <c r="LSW132" s="149"/>
      <c r="LSX132" s="149"/>
      <c r="LSY132" s="149"/>
      <c r="LSZ132" s="149"/>
      <c r="LTA132" s="149"/>
      <c r="LTB132" s="149"/>
      <c r="LTC132" s="149"/>
      <c r="LTD132" s="149"/>
      <c r="LTE132" s="149"/>
      <c r="LTF132" s="149"/>
      <c r="LTG132" s="149"/>
      <c r="LTH132" s="149"/>
      <c r="LTI132" s="149"/>
      <c r="LTJ132" s="149"/>
      <c r="LTK132" s="149"/>
      <c r="LTL132" s="149"/>
      <c r="LTM132" s="149"/>
      <c r="LTN132" s="149"/>
      <c r="LTO132" s="149"/>
      <c r="LTP132" s="149"/>
      <c r="LTQ132" s="149"/>
      <c r="LTR132" s="149"/>
      <c r="LTS132" s="149"/>
      <c r="LTT132" s="149"/>
      <c r="LTU132" s="149"/>
      <c r="LTV132" s="149"/>
      <c r="LTW132" s="149"/>
      <c r="LTX132" s="149"/>
      <c r="LTY132" s="149"/>
      <c r="LTZ132" s="149"/>
      <c r="LUA132" s="149"/>
      <c r="LUB132" s="149"/>
      <c r="LUC132" s="149"/>
      <c r="LUD132" s="149"/>
      <c r="LUE132" s="149"/>
      <c r="LUF132" s="149"/>
      <c r="LUG132" s="149"/>
      <c r="LUH132" s="149"/>
      <c r="LUI132" s="149"/>
      <c r="LUJ132" s="149"/>
      <c r="LUK132" s="149"/>
      <c r="LUL132" s="149"/>
      <c r="LUM132" s="149"/>
      <c r="LUN132" s="149"/>
      <c r="LUO132" s="149"/>
      <c r="LUP132" s="149"/>
      <c r="LUQ132" s="149"/>
      <c r="LUR132" s="149"/>
      <c r="LUS132" s="149"/>
      <c r="LUT132" s="149"/>
      <c r="LUU132" s="149"/>
      <c r="LUV132" s="149"/>
      <c r="LUW132" s="149"/>
      <c r="LUX132" s="149"/>
      <c r="LUY132" s="149"/>
      <c r="LUZ132" s="149"/>
      <c r="LVA132" s="149"/>
      <c r="LVB132" s="149"/>
      <c r="LVC132" s="149"/>
      <c r="LVD132" s="149"/>
      <c r="LVE132" s="149"/>
      <c r="LVF132" s="149"/>
      <c r="LVG132" s="149"/>
      <c r="LVH132" s="149"/>
      <c r="LVI132" s="149"/>
      <c r="LVJ132" s="149"/>
      <c r="LVK132" s="149"/>
      <c r="LVL132" s="149"/>
      <c r="LVM132" s="149"/>
      <c r="LVN132" s="149"/>
      <c r="LVO132" s="149"/>
      <c r="LVP132" s="149"/>
      <c r="LVQ132" s="149"/>
      <c r="LVR132" s="149"/>
      <c r="LVS132" s="149"/>
      <c r="LVT132" s="149"/>
      <c r="LVU132" s="149"/>
      <c r="LVV132" s="149"/>
      <c r="LVW132" s="149"/>
      <c r="LVX132" s="149"/>
      <c r="LVY132" s="149"/>
      <c r="LVZ132" s="149"/>
      <c r="LWA132" s="149"/>
      <c r="LWB132" s="149"/>
      <c r="LWC132" s="149"/>
      <c r="LWD132" s="149"/>
      <c r="LWE132" s="149"/>
      <c r="LWF132" s="149"/>
      <c r="LWG132" s="149"/>
      <c r="LWH132" s="149"/>
      <c r="LWI132" s="149"/>
      <c r="LWJ132" s="149"/>
      <c r="LWK132" s="149"/>
      <c r="LWL132" s="149"/>
      <c r="LWM132" s="149"/>
      <c r="LWN132" s="149"/>
      <c r="LWO132" s="149"/>
      <c r="LWP132" s="149"/>
      <c r="LWQ132" s="149"/>
      <c r="LWR132" s="149"/>
      <c r="LWS132" s="149"/>
      <c r="LWT132" s="149"/>
      <c r="LWU132" s="149"/>
      <c r="LWV132" s="149"/>
      <c r="LWW132" s="149"/>
      <c r="LWX132" s="149"/>
      <c r="LWY132" s="149"/>
      <c r="LWZ132" s="149"/>
      <c r="LXA132" s="149"/>
      <c r="LXB132" s="149"/>
      <c r="LXC132" s="149"/>
      <c r="LXD132" s="149"/>
      <c r="LXE132" s="149"/>
      <c r="LXF132" s="149"/>
      <c r="LXG132" s="149"/>
      <c r="LXH132" s="149"/>
      <c r="LXI132" s="149"/>
      <c r="LXJ132" s="149"/>
      <c r="LXK132" s="149"/>
      <c r="LXL132" s="149"/>
      <c r="LXM132" s="149"/>
      <c r="LXN132" s="149"/>
      <c r="LXO132" s="149"/>
      <c r="LXP132" s="149"/>
      <c r="LXQ132" s="149"/>
      <c r="LXR132" s="149"/>
      <c r="LXS132" s="149"/>
      <c r="LXT132" s="149"/>
      <c r="LXU132" s="149"/>
      <c r="LXV132" s="149"/>
      <c r="LXW132" s="149"/>
      <c r="LXX132" s="149"/>
      <c r="LXY132" s="149"/>
      <c r="LXZ132" s="149"/>
      <c r="LYA132" s="149"/>
      <c r="LYB132" s="149"/>
      <c r="LYC132" s="149"/>
      <c r="LYD132" s="149"/>
      <c r="LYE132" s="149"/>
      <c r="LYF132" s="149"/>
      <c r="LYG132" s="149"/>
      <c r="LYH132" s="149"/>
      <c r="LYI132" s="149"/>
      <c r="LYJ132" s="149"/>
      <c r="LYK132" s="149"/>
      <c r="LYL132" s="149"/>
      <c r="LYM132" s="149"/>
      <c r="LYN132" s="149"/>
      <c r="LYO132" s="149"/>
      <c r="LYP132" s="149"/>
      <c r="LYQ132" s="149"/>
      <c r="LYR132" s="149"/>
      <c r="LYS132" s="149"/>
      <c r="LYT132" s="149"/>
      <c r="LYU132" s="149"/>
      <c r="LYV132" s="149"/>
      <c r="LYW132" s="149"/>
      <c r="LYX132" s="149"/>
      <c r="LYY132" s="149"/>
      <c r="LYZ132" s="149"/>
      <c r="LZA132" s="149"/>
      <c r="LZB132" s="149"/>
      <c r="LZC132" s="149"/>
      <c r="LZD132" s="149"/>
      <c r="LZE132" s="149"/>
      <c r="LZF132" s="149"/>
      <c r="LZG132" s="149"/>
      <c r="LZH132" s="149"/>
      <c r="LZI132" s="149"/>
      <c r="LZJ132" s="149"/>
      <c r="LZK132" s="149"/>
      <c r="LZL132" s="149"/>
      <c r="LZM132" s="149"/>
      <c r="LZN132" s="149"/>
      <c r="LZO132" s="149"/>
      <c r="LZP132" s="149"/>
      <c r="LZQ132" s="149"/>
      <c r="LZR132" s="149"/>
      <c r="LZS132" s="149"/>
      <c r="LZT132" s="149"/>
      <c r="LZU132" s="149"/>
      <c r="LZV132" s="149"/>
      <c r="LZW132" s="149"/>
      <c r="LZX132" s="149"/>
      <c r="LZY132" s="149"/>
      <c r="LZZ132" s="149"/>
      <c r="MAA132" s="149"/>
      <c r="MAB132" s="149"/>
      <c r="MAC132" s="149"/>
      <c r="MAD132" s="149"/>
      <c r="MAE132" s="149"/>
      <c r="MAF132" s="149"/>
      <c r="MAG132" s="149"/>
      <c r="MAH132" s="149"/>
      <c r="MAI132" s="149"/>
      <c r="MAJ132" s="149"/>
      <c r="MAK132" s="149"/>
      <c r="MAL132" s="149"/>
      <c r="MAM132" s="149"/>
      <c r="MAN132" s="149"/>
      <c r="MAO132" s="149"/>
      <c r="MAP132" s="149"/>
      <c r="MAQ132" s="149"/>
      <c r="MAR132" s="149"/>
      <c r="MAS132" s="149"/>
      <c r="MAT132" s="149"/>
      <c r="MAU132" s="149"/>
      <c r="MAV132" s="149"/>
      <c r="MAW132" s="149"/>
      <c r="MAX132" s="149"/>
      <c r="MAY132" s="149"/>
      <c r="MAZ132" s="149"/>
      <c r="MBA132" s="149"/>
      <c r="MBB132" s="149"/>
      <c r="MBC132" s="149"/>
      <c r="MBD132" s="149"/>
      <c r="MBE132" s="149"/>
      <c r="MBF132" s="149"/>
      <c r="MBG132" s="149"/>
      <c r="MBH132" s="149"/>
      <c r="MBI132" s="149"/>
      <c r="MBJ132" s="149"/>
      <c r="MBK132" s="149"/>
      <c r="MBL132" s="149"/>
      <c r="MBM132" s="149"/>
      <c r="MBN132" s="149"/>
      <c r="MBO132" s="149"/>
      <c r="MBP132" s="149"/>
      <c r="MBQ132" s="149"/>
      <c r="MBR132" s="149"/>
      <c r="MBS132" s="149"/>
      <c r="MBT132" s="149"/>
      <c r="MBU132" s="149"/>
      <c r="MBV132" s="149"/>
      <c r="MBW132" s="149"/>
      <c r="MBX132" s="149"/>
      <c r="MBY132" s="149"/>
      <c r="MBZ132" s="149"/>
      <c r="MCA132" s="149"/>
      <c r="MCB132" s="149"/>
      <c r="MCC132" s="149"/>
      <c r="MCD132" s="149"/>
      <c r="MCE132" s="149"/>
      <c r="MCF132" s="149"/>
      <c r="MCG132" s="149"/>
      <c r="MCH132" s="149"/>
      <c r="MCI132" s="149"/>
      <c r="MCJ132" s="149"/>
      <c r="MCK132" s="149"/>
      <c r="MCL132" s="149"/>
      <c r="MCM132" s="149"/>
      <c r="MCN132" s="149"/>
      <c r="MCO132" s="149"/>
      <c r="MCP132" s="149"/>
      <c r="MCQ132" s="149"/>
      <c r="MCR132" s="149"/>
      <c r="MCS132" s="149"/>
      <c r="MCT132" s="149"/>
      <c r="MCU132" s="149"/>
      <c r="MCV132" s="149"/>
      <c r="MCW132" s="149"/>
      <c r="MCX132" s="149"/>
      <c r="MCY132" s="149"/>
      <c r="MCZ132" s="149"/>
      <c r="MDA132" s="149"/>
      <c r="MDB132" s="149"/>
      <c r="MDC132" s="149"/>
      <c r="MDD132" s="149"/>
      <c r="MDE132" s="149"/>
      <c r="MDF132" s="149"/>
      <c r="MDG132" s="149"/>
      <c r="MDH132" s="149"/>
      <c r="MDI132" s="149"/>
      <c r="MDJ132" s="149"/>
      <c r="MDK132" s="149"/>
      <c r="MDL132" s="149"/>
      <c r="MDM132" s="149"/>
      <c r="MDN132" s="149"/>
      <c r="MDO132" s="149"/>
      <c r="MDP132" s="149"/>
      <c r="MDQ132" s="149"/>
      <c r="MDR132" s="149"/>
      <c r="MDS132" s="149"/>
      <c r="MDT132" s="149"/>
      <c r="MDU132" s="149"/>
      <c r="MDV132" s="149"/>
      <c r="MDW132" s="149"/>
      <c r="MDX132" s="149"/>
      <c r="MDY132" s="149"/>
      <c r="MDZ132" s="149"/>
      <c r="MEA132" s="149"/>
      <c r="MEB132" s="149"/>
      <c r="MEC132" s="149"/>
      <c r="MED132" s="149"/>
      <c r="MEE132" s="149"/>
      <c r="MEF132" s="149"/>
      <c r="MEG132" s="149"/>
      <c r="MEH132" s="149"/>
      <c r="MEI132" s="149"/>
      <c r="MEJ132" s="149"/>
      <c r="MEK132" s="149"/>
      <c r="MEL132" s="149"/>
      <c r="MEM132" s="149"/>
      <c r="MEN132" s="149"/>
      <c r="MEO132" s="149"/>
      <c r="MEP132" s="149"/>
      <c r="MEQ132" s="149"/>
      <c r="MER132" s="149"/>
      <c r="MES132" s="149"/>
      <c r="MET132" s="149"/>
      <c r="MEU132" s="149"/>
      <c r="MEV132" s="149"/>
      <c r="MEW132" s="149"/>
      <c r="MEX132" s="149"/>
      <c r="MEY132" s="149"/>
      <c r="MEZ132" s="149"/>
      <c r="MFA132" s="149"/>
      <c r="MFB132" s="149"/>
      <c r="MFC132" s="149"/>
      <c r="MFD132" s="149"/>
      <c r="MFE132" s="149"/>
      <c r="MFF132" s="149"/>
      <c r="MFG132" s="149"/>
      <c r="MFH132" s="149"/>
      <c r="MFI132" s="149"/>
      <c r="MFJ132" s="149"/>
      <c r="MFK132" s="149"/>
      <c r="MFL132" s="149"/>
      <c r="MFM132" s="149"/>
      <c r="MFN132" s="149"/>
      <c r="MFO132" s="149"/>
      <c r="MFP132" s="149"/>
      <c r="MFQ132" s="149"/>
      <c r="MFR132" s="149"/>
      <c r="MFS132" s="149"/>
      <c r="MFT132" s="149"/>
      <c r="MFU132" s="149"/>
      <c r="MFV132" s="149"/>
      <c r="MFW132" s="149"/>
      <c r="MFX132" s="149"/>
      <c r="MFY132" s="149"/>
      <c r="MFZ132" s="149"/>
      <c r="MGA132" s="149"/>
      <c r="MGB132" s="149"/>
      <c r="MGC132" s="149"/>
      <c r="MGD132" s="149"/>
      <c r="MGE132" s="149"/>
      <c r="MGF132" s="149"/>
      <c r="MGG132" s="149"/>
      <c r="MGH132" s="149"/>
      <c r="MGI132" s="149"/>
      <c r="MGJ132" s="149"/>
      <c r="MGK132" s="149"/>
      <c r="MGL132" s="149"/>
      <c r="MGM132" s="149"/>
      <c r="MGN132" s="149"/>
      <c r="MGO132" s="149"/>
      <c r="MGP132" s="149"/>
      <c r="MGQ132" s="149"/>
      <c r="MGR132" s="149"/>
      <c r="MGS132" s="149"/>
      <c r="MGT132" s="149"/>
      <c r="MGU132" s="149"/>
      <c r="MGV132" s="149"/>
      <c r="MGW132" s="149"/>
      <c r="MGX132" s="149"/>
      <c r="MGY132" s="149"/>
      <c r="MGZ132" s="149"/>
      <c r="MHA132" s="149"/>
      <c r="MHB132" s="149"/>
      <c r="MHC132" s="149"/>
      <c r="MHD132" s="149"/>
      <c r="MHE132" s="149"/>
      <c r="MHF132" s="149"/>
      <c r="MHG132" s="149"/>
      <c r="MHH132" s="149"/>
      <c r="MHI132" s="149"/>
      <c r="MHJ132" s="149"/>
      <c r="MHK132" s="149"/>
      <c r="MHL132" s="149"/>
      <c r="MHM132" s="149"/>
      <c r="MHN132" s="149"/>
      <c r="MHO132" s="149"/>
      <c r="MHP132" s="149"/>
      <c r="MHQ132" s="149"/>
      <c r="MHR132" s="149"/>
      <c r="MHS132" s="149"/>
      <c r="MHT132" s="149"/>
      <c r="MHU132" s="149"/>
      <c r="MHV132" s="149"/>
      <c r="MHW132" s="149"/>
      <c r="MHX132" s="149"/>
      <c r="MHY132" s="149"/>
      <c r="MHZ132" s="149"/>
      <c r="MIA132" s="149"/>
      <c r="MIB132" s="149"/>
      <c r="MIC132" s="149"/>
      <c r="MID132" s="149"/>
      <c r="MIE132" s="149"/>
      <c r="MIF132" s="149"/>
      <c r="MIG132" s="149"/>
      <c r="MIH132" s="149"/>
      <c r="MII132" s="149"/>
      <c r="MIJ132" s="149"/>
      <c r="MIK132" s="149"/>
      <c r="MIL132" s="149"/>
      <c r="MIM132" s="149"/>
      <c r="MIN132" s="149"/>
      <c r="MIO132" s="149"/>
      <c r="MIP132" s="149"/>
      <c r="MIQ132" s="149"/>
      <c r="MIR132" s="149"/>
      <c r="MIS132" s="149"/>
      <c r="MIT132" s="149"/>
      <c r="MIU132" s="149"/>
      <c r="MIV132" s="149"/>
      <c r="MIW132" s="149"/>
      <c r="MIX132" s="149"/>
      <c r="MIY132" s="149"/>
      <c r="MIZ132" s="149"/>
      <c r="MJA132" s="149"/>
      <c r="MJB132" s="149"/>
      <c r="MJC132" s="149"/>
      <c r="MJD132" s="149"/>
      <c r="MJE132" s="149"/>
      <c r="MJF132" s="149"/>
      <c r="MJG132" s="149"/>
      <c r="MJH132" s="149"/>
      <c r="MJI132" s="149"/>
      <c r="MJJ132" s="149"/>
      <c r="MJK132" s="149"/>
      <c r="MJL132" s="149"/>
      <c r="MJM132" s="149"/>
      <c r="MJN132" s="149"/>
      <c r="MJO132" s="149"/>
      <c r="MJP132" s="149"/>
      <c r="MJQ132" s="149"/>
      <c r="MJR132" s="149"/>
      <c r="MJS132" s="149"/>
      <c r="MJT132" s="149"/>
      <c r="MJU132" s="149"/>
      <c r="MJV132" s="149"/>
      <c r="MJW132" s="149"/>
      <c r="MJX132" s="149"/>
      <c r="MJY132" s="149"/>
      <c r="MJZ132" s="149"/>
      <c r="MKA132" s="149"/>
      <c r="MKB132" s="149"/>
      <c r="MKC132" s="149"/>
      <c r="MKD132" s="149"/>
      <c r="MKE132" s="149"/>
      <c r="MKF132" s="149"/>
      <c r="MKG132" s="149"/>
      <c r="MKH132" s="149"/>
      <c r="MKI132" s="149"/>
      <c r="MKJ132" s="149"/>
      <c r="MKK132" s="149"/>
      <c r="MKL132" s="149"/>
      <c r="MKM132" s="149"/>
      <c r="MKN132" s="149"/>
      <c r="MKO132" s="149"/>
      <c r="MKP132" s="149"/>
      <c r="MKQ132" s="149"/>
      <c r="MKR132" s="149"/>
      <c r="MKS132" s="149"/>
      <c r="MKT132" s="149"/>
      <c r="MKU132" s="149"/>
      <c r="MKV132" s="149"/>
      <c r="MKW132" s="149"/>
      <c r="MKX132" s="149"/>
      <c r="MKY132" s="149"/>
      <c r="MKZ132" s="149"/>
      <c r="MLA132" s="149"/>
      <c r="MLB132" s="149"/>
      <c r="MLC132" s="149"/>
      <c r="MLD132" s="149"/>
      <c r="MLE132" s="149"/>
      <c r="MLF132" s="149"/>
      <c r="MLG132" s="149"/>
      <c r="MLH132" s="149"/>
      <c r="MLI132" s="149"/>
      <c r="MLJ132" s="149"/>
      <c r="MLK132" s="149"/>
      <c r="MLL132" s="149"/>
      <c r="MLM132" s="149"/>
      <c r="MLN132" s="149"/>
      <c r="MLO132" s="149"/>
      <c r="MLP132" s="149"/>
      <c r="MLQ132" s="149"/>
      <c r="MLR132" s="149"/>
      <c r="MLS132" s="149"/>
      <c r="MLT132" s="149"/>
      <c r="MLU132" s="149"/>
      <c r="MLV132" s="149"/>
      <c r="MLW132" s="149"/>
      <c r="MLX132" s="149"/>
      <c r="MLY132" s="149"/>
      <c r="MLZ132" s="149"/>
      <c r="MMA132" s="149"/>
      <c r="MMB132" s="149"/>
      <c r="MMC132" s="149"/>
      <c r="MMD132" s="149"/>
      <c r="MME132" s="149"/>
      <c r="MMF132" s="149"/>
      <c r="MMG132" s="149"/>
      <c r="MMH132" s="149"/>
      <c r="MMI132" s="149"/>
      <c r="MMJ132" s="149"/>
      <c r="MMK132" s="149"/>
      <c r="MML132" s="149"/>
      <c r="MMM132" s="149"/>
      <c r="MMN132" s="149"/>
      <c r="MMO132" s="149"/>
      <c r="MMP132" s="149"/>
      <c r="MMQ132" s="149"/>
      <c r="MMR132" s="149"/>
      <c r="MMS132" s="149"/>
      <c r="MMT132" s="149"/>
      <c r="MMU132" s="149"/>
      <c r="MMV132" s="149"/>
      <c r="MMW132" s="149"/>
      <c r="MMX132" s="149"/>
      <c r="MMY132" s="149"/>
      <c r="MMZ132" s="149"/>
      <c r="MNA132" s="149"/>
      <c r="MNB132" s="149"/>
      <c r="MNC132" s="149"/>
      <c r="MND132" s="149"/>
      <c r="MNE132" s="149"/>
      <c r="MNF132" s="149"/>
      <c r="MNG132" s="149"/>
      <c r="MNH132" s="149"/>
      <c r="MNI132" s="149"/>
      <c r="MNJ132" s="149"/>
      <c r="MNK132" s="149"/>
      <c r="MNL132" s="149"/>
      <c r="MNM132" s="149"/>
      <c r="MNN132" s="149"/>
      <c r="MNO132" s="149"/>
      <c r="MNP132" s="149"/>
      <c r="MNQ132" s="149"/>
      <c r="MNR132" s="149"/>
      <c r="MNS132" s="149"/>
      <c r="MNT132" s="149"/>
      <c r="MNU132" s="149"/>
      <c r="MNV132" s="149"/>
      <c r="MNW132" s="149"/>
      <c r="MNX132" s="149"/>
      <c r="MNY132" s="149"/>
      <c r="MNZ132" s="149"/>
      <c r="MOA132" s="149"/>
      <c r="MOB132" s="149"/>
      <c r="MOC132" s="149"/>
      <c r="MOD132" s="149"/>
      <c r="MOE132" s="149"/>
      <c r="MOF132" s="149"/>
      <c r="MOG132" s="149"/>
      <c r="MOH132" s="149"/>
      <c r="MOI132" s="149"/>
      <c r="MOJ132" s="149"/>
      <c r="MOK132" s="149"/>
      <c r="MOL132" s="149"/>
      <c r="MOM132" s="149"/>
      <c r="MON132" s="149"/>
      <c r="MOO132" s="149"/>
      <c r="MOP132" s="149"/>
      <c r="MOQ132" s="149"/>
      <c r="MOR132" s="149"/>
      <c r="MOS132" s="149"/>
      <c r="MOT132" s="149"/>
      <c r="MOU132" s="149"/>
      <c r="MOV132" s="149"/>
      <c r="MOW132" s="149"/>
      <c r="MOX132" s="149"/>
      <c r="MOY132" s="149"/>
      <c r="MOZ132" s="149"/>
      <c r="MPA132" s="149"/>
      <c r="MPB132" s="149"/>
      <c r="MPC132" s="149"/>
      <c r="MPD132" s="149"/>
      <c r="MPE132" s="149"/>
      <c r="MPF132" s="149"/>
      <c r="MPG132" s="149"/>
      <c r="MPH132" s="149"/>
      <c r="MPI132" s="149"/>
      <c r="MPJ132" s="149"/>
      <c r="MPK132" s="149"/>
      <c r="MPL132" s="149"/>
      <c r="MPM132" s="149"/>
      <c r="MPN132" s="149"/>
      <c r="MPO132" s="149"/>
      <c r="MPP132" s="149"/>
      <c r="MPQ132" s="149"/>
      <c r="MPR132" s="149"/>
      <c r="MPS132" s="149"/>
      <c r="MPT132" s="149"/>
      <c r="MPU132" s="149"/>
      <c r="MPV132" s="149"/>
      <c r="MPW132" s="149"/>
      <c r="MPX132" s="149"/>
      <c r="MPY132" s="149"/>
      <c r="MPZ132" s="149"/>
      <c r="MQA132" s="149"/>
      <c r="MQB132" s="149"/>
      <c r="MQC132" s="149"/>
      <c r="MQD132" s="149"/>
      <c r="MQE132" s="149"/>
      <c r="MQF132" s="149"/>
      <c r="MQG132" s="149"/>
      <c r="MQH132" s="149"/>
      <c r="MQI132" s="149"/>
      <c r="MQJ132" s="149"/>
      <c r="MQK132" s="149"/>
      <c r="MQL132" s="149"/>
      <c r="MQM132" s="149"/>
      <c r="MQN132" s="149"/>
      <c r="MQO132" s="149"/>
      <c r="MQP132" s="149"/>
      <c r="MQQ132" s="149"/>
      <c r="MQR132" s="149"/>
      <c r="MQS132" s="149"/>
      <c r="MQT132" s="149"/>
      <c r="MQU132" s="149"/>
      <c r="MQV132" s="149"/>
      <c r="MQW132" s="149"/>
      <c r="MQX132" s="149"/>
      <c r="MQY132" s="149"/>
      <c r="MQZ132" s="149"/>
      <c r="MRA132" s="149"/>
      <c r="MRB132" s="149"/>
      <c r="MRC132" s="149"/>
      <c r="MRD132" s="149"/>
      <c r="MRE132" s="149"/>
      <c r="MRF132" s="149"/>
      <c r="MRG132" s="149"/>
      <c r="MRH132" s="149"/>
      <c r="MRI132" s="149"/>
      <c r="MRJ132" s="149"/>
      <c r="MRK132" s="149"/>
      <c r="MRL132" s="149"/>
      <c r="MRM132" s="149"/>
      <c r="MRN132" s="149"/>
      <c r="MRO132" s="149"/>
      <c r="MRP132" s="149"/>
      <c r="MRQ132" s="149"/>
      <c r="MRR132" s="149"/>
      <c r="MRS132" s="149"/>
      <c r="MRT132" s="149"/>
      <c r="MRU132" s="149"/>
      <c r="MRV132" s="149"/>
      <c r="MRW132" s="149"/>
      <c r="MRX132" s="149"/>
      <c r="MRY132" s="149"/>
      <c r="MRZ132" s="149"/>
      <c r="MSA132" s="149"/>
      <c r="MSB132" s="149"/>
      <c r="MSC132" s="149"/>
      <c r="MSD132" s="149"/>
      <c r="MSE132" s="149"/>
      <c r="MSF132" s="149"/>
      <c r="MSG132" s="149"/>
      <c r="MSH132" s="149"/>
      <c r="MSI132" s="149"/>
      <c r="MSJ132" s="149"/>
      <c r="MSK132" s="149"/>
      <c r="MSL132" s="149"/>
      <c r="MSM132" s="149"/>
      <c r="MSN132" s="149"/>
      <c r="MSO132" s="149"/>
      <c r="MSP132" s="149"/>
      <c r="MSQ132" s="149"/>
      <c r="MSR132" s="149"/>
      <c r="MSS132" s="149"/>
      <c r="MST132" s="149"/>
      <c r="MSU132" s="149"/>
      <c r="MSV132" s="149"/>
      <c r="MSW132" s="149"/>
      <c r="MSX132" s="149"/>
      <c r="MSY132" s="149"/>
      <c r="MSZ132" s="149"/>
      <c r="MTA132" s="149"/>
      <c r="MTB132" s="149"/>
      <c r="MTC132" s="149"/>
      <c r="MTD132" s="149"/>
      <c r="MTE132" s="149"/>
      <c r="MTF132" s="149"/>
      <c r="MTG132" s="149"/>
      <c r="MTH132" s="149"/>
      <c r="MTI132" s="149"/>
      <c r="MTJ132" s="149"/>
      <c r="MTK132" s="149"/>
      <c r="MTL132" s="149"/>
      <c r="MTM132" s="149"/>
      <c r="MTN132" s="149"/>
      <c r="MTO132" s="149"/>
      <c r="MTP132" s="149"/>
      <c r="MTQ132" s="149"/>
      <c r="MTR132" s="149"/>
      <c r="MTS132" s="149"/>
      <c r="MTT132" s="149"/>
      <c r="MTU132" s="149"/>
      <c r="MTV132" s="149"/>
      <c r="MTW132" s="149"/>
      <c r="MTX132" s="149"/>
      <c r="MTY132" s="149"/>
      <c r="MTZ132" s="149"/>
      <c r="MUA132" s="149"/>
      <c r="MUB132" s="149"/>
      <c r="MUC132" s="149"/>
      <c r="MUD132" s="149"/>
      <c r="MUE132" s="149"/>
      <c r="MUF132" s="149"/>
      <c r="MUG132" s="149"/>
      <c r="MUH132" s="149"/>
      <c r="MUI132" s="149"/>
      <c r="MUJ132" s="149"/>
      <c r="MUK132" s="149"/>
      <c r="MUL132" s="149"/>
      <c r="MUM132" s="149"/>
      <c r="MUN132" s="149"/>
      <c r="MUO132" s="149"/>
      <c r="MUP132" s="149"/>
      <c r="MUQ132" s="149"/>
      <c r="MUR132" s="149"/>
      <c r="MUS132" s="149"/>
      <c r="MUT132" s="149"/>
      <c r="MUU132" s="149"/>
      <c r="MUV132" s="149"/>
      <c r="MUW132" s="149"/>
      <c r="MUX132" s="149"/>
      <c r="MUY132" s="149"/>
      <c r="MUZ132" s="149"/>
      <c r="MVA132" s="149"/>
      <c r="MVB132" s="149"/>
      <c r="MVC132" s="149"/>
      <c r="MVD132" s="149"/>
      <c r="MVE132" s="149"/>
      <c r="MVF132" s="149"/>
      <c r="MVG132" s="149"/>
      <c r="MVH132" s="149"/>
      <c r="MVI132" s="149"/>
      <c r="MVJ132" s="149"/>
      <c r="MVK132" s="149"/>
      <c r="MVL132" s="149"/>
      <c r="MVM132" s="149"/>
      <c r="MVN132" s="149"/>
      <c r="MVO132" s="149"/>
      <c r="MVP132" s="149"/>
      <c r="MVQ132" s="149"/>
      <c r="MVR132" s="149"/>
      <c r="MVS132" s="149"/>
      <c r="MVT132" s="149"/>
      <c r="MVU132" s="149"/>
      <c r="MVV132" s="149"/>
      <c r="MVW132" s="149"/>
      <c r="MVX132" s="149"/>
      <c r="MVY132" s="149"/>
      <c r="MVZ132" s="149"/>
      <c r="MWA132" s="149"/>
      <c r="MWB132" s="149"/>
      <c r="MWC132" s="149"/>
      <c r="MWD132" s="149"/>
      <c r="MWE132" s="149"/>
      <c r="MWF132" s="149"/>
      <c r="MWG132" s="149"/>
      <c r="MWH132" s="149"/>
      <c r="MWI132" s="149"/>
      <c r="MWJ132" s="149"/>
      <c r="MWK132" s="149"/>
      <c r="MWL132" s="149"/>
      <c r="MWM132" s="149"/>
      <c r="MWN132" s="149"/>
      <c r="MWO132" s="149"/>
      <c r="MWP132" s="149"/>
      <c r="MWQ132" s="149"/>
      <c r="MWR132" s="149"/>
      <c r="MWS132" s="149"/>
      <c r="MWT132" s="149"/>
      <c r="MWU132" s="149"/>
      <c r="MWV132" s="149"/>
      <c r="MWW132" s="149"/>
      <c r="MWX132" s="149"/>
      <c r="MWY132" s="149"/>
      <c r="MWZ132" s="149"/>
      <c r="MXA132" s="149"/>
      <c r="MXB132" s="149"/>
      <c r="MXC132" s="149"/>
      <c r="MXD132" s="149"/>
      <c r="MXE132" s="149"/>
      <c r="MXF132" s="149"/>
      <c r="MXG132" s="149"/>
      <c r="MXH132" s="149"/>
      <c r="MXI132" s="149"/>
      <c r="MXJ132" s="149"/>
      <c r="MXK132" s="149"/>
      <c r="MXL132" s="149"/>
      <c r="MXM132" s="149"/>
      <c r="MXN132" s="149"/>
      <c r="MXO132" s="149"/>
      <c r="MXP132" s="149"/>
      <c r="MXQ132" s="149"/>
      <c r="MXR132" s="149"/>
      <c r="MXS132" s="149"/>
      <c r="MXT132" s="149"/>
      <c r="MXU132" s="149"/>
      <c r="MXV132" s="149"/>
      <c r="MXW132" s="149"/>
      <c r="MXX132" s="149"/>
      <c r="MXY132" s="149"/>
      <c r="MXZ132" s="149"/>
      <c r="MYA132" s="149"/>
      <c r="MYB132" s="149"/>
      <c r="MYC132" s="149"/>
      <c r="MYD132" s="149"/>
      <c r="MYE132" s="149"/>
      <c r="MYF132" s="149"/>
      <c r="MYG132" s="149"/>
      <c r="MYH132" s="149"/>
      <c r="MYI132" s="149"/>
      <c r="MYJ132" s="149"/>
      <c r="MYK132" s="149"/>
      <c r="MYL132" s="149"/>
      <c r="MYM132" s="149"/>
      <c r="MYN132" s="149"/>
      <c r="MYO132" s="149"/>
      <c r="MYP132" s="149"/>
      <c r="MYQ132" s="149"/>
      <c r="MYR132" s="149"/>
      <c r="MYS132" s="149"/>
      <c r="MYT132" s="149"/>
      <c r="MYU132" s="149"/>
      <c r="MYV132" s="149"/>
      <c r="MYW132" s="149"/>
      <c r="MYX132" s="149"/>
      <c r="MYY132" s="149"/>
      <c r="MYZ132" s="149"/>
      <c r="MZA132" s="149"/>
      <c r="MZB132" s="149"/>
      <c r="MZC132" s="149"/>
      <c r="MZD132" s="149"/>
      <c r="MZE132" s="149"/>
      <c r="MZF132" s="149"/>
      <c r="MZG132" s="149"/>
      <c r="MZH132" s="149"/>
      <c r="MZI132" s="149"/>
      <c r="MZJ132" s="149"/>
      <c r="MZK132" s="149"/>
      <c r="MZL132" s="149"/>
      <c r="MZM132" s="149"/>
      <c r="MZN132" s="149"/>
      <c r="MZO132" s="149"/>
      <c r="MZP132" s="149"/>
      <c r="MZQ132" s="149"/>
      <c r="MZR132" s="149"/>
      <c r="MZS132" s="149"/>
      <c r="MZT132" s="149"/>
      <c r="MZU132" s="149"/>
      <c r="MZV132" s="149"/>
      <c r="MZW132" s="149"/>
      <c r="MZX132" s="149"/>
      <c r="MZY132" s="149"/>
      <c r="MZZ132" s="149"/>
      <c r="NAA132" s="149"/>
      <c r="NAB132" s="149"/>
      <c r="NAC132" s="149"/>
      <c r="NAD132" s="149"/>
      <c r="NAE132" s="149"/>
      <c r="NAF132" s="149"/>
      <c r="NAG132" s="149"/>
      <c r="NAH132" s="149"/>
      <c r="NAI132" s="149"/>
      <c r="NAJ132" s="149"/>
      <c r="NAK132" s="149"/>
      <c r="NAL132" s="149"/>
      <c r="NAM132" s="149"/>
      <c r="NAN132" s="149"/>
      <c r="NAO132" s="149"/>
      <c r="NAP132" s="149"/>
      <c r="NAQ132" s="149"/>
      <c r="NAR132" s="149"/>
      <c r="NAS132" s="149"/>
      <c r="NAT132" s="149"/>
      <c r="NAU132" s="149"/>
      <c r="NAV132" s="149"/>
      <c r="NAW132" s="149"/>
      <c r="NAX132" s="149"/>
      <c r="NAY132" s="149"/>
      <c r="NAZ132" s="149"/>
      <c r="NBA132" s="149"/>
      <c r="NBB132" s="149"/>
      <c r="NBC132" s="149"/>
      <c r="NBD132" s="149"/>
      <c r="NBE132" s="149"/>
      <c r="NBF132" s="149"/>
      <c r="NBG132" s="149"/>
      <c r="NBH132" s="149"/>
      <c r="NBI132" s="149"/>
      <c r="NBJ132" s="149"/>
      <c r="NBK132" s="149"/>
      <c r="NBL132" s="149"/>
      <c r="NBM132" s="149"/>
      <c r="NBN132" s="149"/>
      <c r="NBO132" s="149"/>
      <c r="NBP132" s="149"/>
      <c r="NBQ132" s="149"/>
      <c r="NBR132" s="149"/>
      <c r="NBS132" s="149"/>
      <c r="NBT132" s="149"/>
      <c r="NBU132" s="149"/>
      <c r="NBV132" s="149"/>
      <c r="NBW132" s="149"/>
      <c r="NBX132" s="149"/>
      <c r="NBY132" s="149"/>
      <c r="NBZ132" s="149"/>
      <c r="NCA132" s="149"/>
      <c r="NCB132" s="149"/>
      <c r="NCC132" s="149"/>
      <c r="NCD132" s="149"/>
      <c r="NCE132" s="149"/>
      <c r="NCF132" s="149"/>
      <c r="NCG132" s="149"/>
      <c r="NCH132" s="149"/>
      <c r="NCI132" s="149"/>
      <c r="NCJ132" s="149"/>
      <c r="NCK132" s="149"/>
      <c r="NCL132" s="149"/>
      <c r="NCM132" s="149"/>
      <c r="NCN132" s="149"/>
      <c r="NCO132" s="149"/>
      <c r="NCP132" s="149"/>
      <c r="NCQ132" s="149"/>
      <c r="NCR132" s="149"/>
      <c r="NCS132" s="149"/>
      <c r="NCT132" s="149"/>
      <c r="NCU132" s="149"/>
      <c r="NCV132" s="149"/>
      <c r="NCW132" s="149"/>
      <c r="NCX132" s="149"/>
      <c r="NCY132" s="149"/>
      <c r="NCZ132" s="149"/>
      <c r="NDA132" s="149"/>
      <c r="NDB132" s="149"/>
      <c r="NDC132" s="149"/>
      <c r="NDD132" s="149"/>
      <c r="NDE132" s="149"/>
      <c r="NDF132" s="149"/>
      <c r="NDG132" s="149"/>
      <c r="NDH132" s="149"/>
      <c r="NDI132" s="149"/>
      <c r="NDJ132" s="149"/>
      <c r="NDK132" s="149"/>
      <c r="NDL132" s="149"/>
      <c r="NDM132" s="149"/>
      <c r="NDN132" s="149"/>
      <c r="NDO132" s="149"/>
      <c r="NDP132" s="149"/>
      <c r="NDQ132" s="149"/>
      <c r="NDR132" s="149"/>
      <c r="NDS132" s="149"/>
      <c r="NDT132" s="149"/>
      <c r="NDU132" s="149"/>
      <c r="NDV132" s="149"/>
      <c r="NDW132" s="149"/>
      <c r="NDX132" s="149"/>
      <c r="NDY132" s="149"/>
      <c r="NDZ132" s="149"/>
      <c r="NEA132" s="149"/>
      <c r="NEB132" s="149"/>
      <c r="NEC132" s="149"/>
      <c r="NED132" s="149"/>
      <c r="NEE132" s="149"/>
      <c r="NEF132" s="149"/>
      <c r="NEG132" s="149"/>
      <c r="NEH132" s="149"/>
      <c r="NEI132" s="149"/>
      <c r="NEJ132" s="149"/>
      <c r="NEK132" s="149"/>
      <c r="NEL132" s="149"/>
      <c r="NEM132" s="149"/>
      <c r="NEN132" s="149"/>
      <c r="NEO132" s="149"/>
      <c r="NEP132" s="149"/>
      <c r="NEQ132" s="149"/>
      <c r="NER132" s="149"/>
      <c r="NES132" s="149"/>
      <c r="NET132" s="149"/>
      <c r="NEU132" s="149"/>
      <c r="NEV132" s="149"/>
      <c r="NEW132" s="149"/>
      <c r="NEX132" s="149"/>
      <c r="NEY132" s="149"/>
      <c r="NEZ132" s="149"/>
      <c r="NFA132" s="149"/>
      <c r="NFB132" s="149"/>
      <c r="NFC132" s="149"/>
      <c r="NFD132" s="149"/>
      <c r="NFE132" s="149"/>
      <c r="NFF132" s="149"/>
      <c r="NFG132" s="149"/>
      <c r="NFH132" s="149"/>
      <c r="NFI132" s="149"/>
      <c r="NFJ132" s="149"/>
      <c r="NFK132" s="149"/>
      <c r="NFL132" s="149"/>
      <c r="NFM132" s="149"/>
      <c r="NFN132" s="149"/>
      <c r="NFO132" s="149"/>
      <c r="NFP132" s="149"/>
      <c r="NFQ132" s="149"/>
      <c r="NFR132" s="149"/>
      <c r="NFS132" s="149"/>
      <c r="NFT132" s="149"/>
      <c r="NFU132" s="149"/>
      <c r="NFV132" s="149"/>
      <c r="NFW132" s="149"/>
      <c r="NFX132" s="149"/>
      <c r="NFY132" s="149"/>
      <c r="NFZ132" s="149"/>
      <c r="NGA132" s="149"/>
      <c r="NGB132" s="149"/>
      <c r="NGC132" s="149"/>
      <c r="NGD132" s="149"/>
      <c r="NGE132" s="149"/>
      <c r="NGF132" s="149"/>
      <c r="NGG132" s="149"/>
      <c r="NGH132" s="149"/>
      <c r="NGI132" s="149"/>
      <c r="NGJ132" s="149"/>
      <c r="NGK132" s="149"/>
      <c r="NGL132" s="149"/>
      <c r="NGM132" s="149"/>
      <c r="NGN132" s="149"/>
      <c r="NGO132" s="149"/>
      <c r="NGP132" s="149"/>
      <c r="NGQ132" s="149"/>
      <c r="NGR132" s="149"/>
      <c r="NGS132" s="149"/>
      <c r="NGT132" s="149"/>
      <c r="NGU132" s="149"/>
      <c r="NGV132" s="149"/>
      <c r="NGW132" s="149"/>
      <c r="NGX132" s="149"/>
      <c r="NGY132" s="149"/>
      <c r="NGZ132" s="149"/>
      <c r="NHA132" s="149"/>
      <c r="NHB132" s="149"/>
      <c r="NHC132" s="149"/>
      <c r="NHD132" s="149"/>
      <c r="NHE132" s="149"/>
      <c r="NHF132" s="149"/>
      <c r="NHG132" s="149"/>
      <c r="NHH132" s="149"/>
      <c r="NHI132" s="149"/>
      <c r="NHJ132" s="149"/>
      <c r="NHK132" s="149"/>
      <c r="NHL132" s="149"/>
      <c r="NHM132" s="149"/>
      <c r="NHN132" s="149"/>
      <c r="NHO132" s="149"/>
      <c r="NHP132" s="149"/>
      <c r="NHQ132" s="149"/>
      <c r="NHR132" s="149"/>
      <c r="NHS132" s="149"/>
      <c r="NHT132" s="149"/>
      <c r="NHU132" s="149"/>
      <c r="NHV132" s="149"/>
      <c r="NHW132" s="149"/>
      <c r="NHX132" s="149"/>
      <c r="NHY132" s="149"/>
      <c r="NHZ132" s="149"/>
      <c r="NIA132" s="149"/>
      <c r="NIB132" s="149"/>
      <c r="NIC132" s="149"/>
      <c r="NID132" s="149"/>
      <c r="NIE132" s="149"/>
      <c r="NIF132" s="149"/>
      <c r="NIG132" s="149"/>
      <c r="NIH132" s="149"/>
      <c r="NII132" s="149"/>
      <c r="NIJ132" s="149"/>
      <c r="NIK132" s="149"/>
      <c r="NIL132" s="149"/>
      <c r="NIM132" s="149"/>
      <c r="NIN132" s="149"/>
      <c r="NIO132" s="149"/>
      <c r="NIP132" s="149"/>
      <c r="NIQ132" s="149"/>
      <c r="NIR132" s="149"/>
      <c r="NIS132" s="149"/>
      <c r="NIT132" s="149"/>
      <c r="NIU132" s="149"/>
      <c r="NIV132" s="149"/>
      <c r="NIW132" s="149"/>
      <c r="NIX132" s="149"/>
      <c r="NIY132" s="149"/>
      <c r="NIZ132" s="149"/>
      <c r="NJA132" s="149"/>
      <c r="NJB132" s="149"/>
      <c r="NJC132" s="149"/>
      <c r="NJD132" s="149"/>
      <c r="NJE132" s="149"/>
      <c r="NJF132" s="149"/>
      <c r="NJG132" s="149"/>
      <c r="NJH132" s="149"/>
      <c r="NJI132" s="149"/>
      <c r="NJJ132" s="149"/>
      <c r="NJK132" s="149"/>
      <c r="NJL132" s="149"/>
      <c r="NJM132" s="149"/>
      <c r="NJN132" s="149"/>
      <c r="NJO132" s="149"/>
      <c r="NJP132" s="149"/>
      <c r="NJQ132" s="149"/>
      <c r="NJR132" s="149"/>
      <c r="NJS132" s="149"/>
      <c r="NJT132" s="149"/>
      <c r="NJU132" s="149"/>
      <c r="NJV132" s="149"/>
      <c r="NJW132" s="149"/>
      <c r="NJX132" s="149"/>
      <c r="NJY132" s="149"/>
      <c r="NJZ132" s="149"/>
      <c r="NKA132" s="149"/>
      <c r="NKB132" s="149"/>
      <c r="NKC132" s="149"/>
      <c r="NKD132" s="149"/>
      <c r="NKE132" s="149"/>
      <c r="NKF132" s="149"/>
      <c r="NKG132" s="149"/>
      <c r="NKH132" s="149"/>
      <c r="NKI132" s="149"/>
      <c r="NKJ132" s="149"/>
      <c r="NKK132" s="149"/>
      <c r="NKL132" s="149"/>
      <c r="NKM132" s="149"/>
      <c r="NKN132" s="149"/>
      <c r="NKO132" s="149"/>
      <c r="NKP132" s="149"/>
      <c r="NKQ132" s="149"/>
      <c r="NKR132" s="149"/>
      <c r="NKS132" s="149"/>
      <c r="NKT132" s="149"/>
      <c r="NKU132" s="149"/>
      <c r="NKV132" s="149"/>
      <c r="NKW132" s="149"/>
      <c r="NKX132" s="149"/>
      <c r="NKY132" s="149"/>
      <c r="NKZ132" s="149"/>
      <c r="NLA132" s="149"/>
      <c r="NLB132" s="149"/>
      <c r="NLC132" s="149"/>
      <c r="NLD132" s="149"/>
      <c r="NLE132" s="149"/>
      <c r="NLF132" s="149"/>
      <c r="NLG132" s="149"/>
      <c r="NLH132" s="149"/>
      <c r="NLI132" s="149"/>
      <c r="NLJ132" s="149"/>
      <c r="NLK132" s="149"/>
      <c r="NLL132" s="149"/>
      <c r="NLM132" s="149"/>
      <c r="NLN132" s="149"/>
      <c r="NLO132" s="149"/>
      <c r="NLP132" s="149"/>
      <c r="NLQ132" s="149"/>
      <c r="NLR132" s="149"/>
      <c r="NLS132" s="149"/>
      <c r="NLT132" s="149"/>
      <c r="NLU132" s="149"/>
      <c r="NLV132" s="149"/>
      <c r="NLW132" s="149"/>
      <c r="NLX132" s="149"/>
      <c r="NLY132" s="149"/>
      <c r="NLZ132" s="149"/>
      <c r="NMA132" s="149"/>
      <c r="NMB132" s="149"/>
      <c r="NMC132" s="149"/>
      <c r="NMD132" s="149"/>
      <c r="NME132" s="149"/>
      <c r="NMF132" s="149"/>
      <c r="NMG132" s="149"/>
      <c r="NMH132" s="149"/>
      <c r="NMI132" s="149"/>
      <c r="NMJ132" s="149"/>
      <c r="NMK132" s="149"/>
      <c r="NML132" s="149"/>
      <c r="NMM132" s="149"/>
      <c r="NMN132" s="149"/>
      <c r="NMO132" s="149"/>
      <c r="NMP132" s="149"/>
      <c r="NMQ132" s="149"/>
      <c r="NMR132" s="149"/>
      <c r="NMS132" s="149"/>
      <c r="NMT132" s="149"/>
      <c r="NMU132" s="149"/>
      <c r="NMV132" s="149"/>
      <c r="NMW132" s="149"/>
      <c r="NMX132" s="149"/>
      <c r="NMY132" s="149"/>
      <c r="NMZ132" s="149"/>
      <c r="NNA132" s="149"/>
      <c r="NNB132" s="149"/>
      <c r="NNC132" s="149"/>
      <c r="NND132" s="149"/>
      <c r="NNE132" s="149"/>
      <c r="NNF132" s="149"/>
      <c r="NNG132" s="149"/>
      <c r="NNH132" s="149"/>
      <c r="NNI132" s="149"/>
      <c r="NNJ132" s="149"/>
      <c r="NNK132" s="149"/>
      <c r="NNL132" s="149"/>
      <c r="NNM132" s="149"/>
      <c r="NNN132" s="149"/>
      <c r="NNO132" s="149"/>
      <c r="NNP132" s="149"/>
      <c r="NNQ132" s="149"/>
      <c r="NNR132" s="149"/>
      <c r="NNS132" s="149"/>
      <c r="NNT132" s="149"/>
      <c r="NNU132" s="149"/>
      <c r="NNV132" s="149"/>
      <c r="NNW132" s="149"/>
      <c r="NNX132" s="149"/>
      <c r="NNY132" s="149"/>
      <c r="NNZ132" s="149"/>
      <c r="NOA132" s="149"/>
      <c r="NOB132" s="149"/>
      <c r="NOC132" s="149"/>
      <c r="NOD132" s="149"/>
      <c r="NOE132" s="149"/>
      <c r="NOF132" s="149"/>
      <c r="NOG132" s="149"/>
      <c r="NOH132" s="149"/>
      <c r="NOI132" s="149"/>
      <c r="NOJ132" s="149"/>
      <c r="NOK132" s="149"/>
      <c r="NOL132" s="149"/>
      <c r="NOM132" s="149"/>
      <c r="NON132" s="149"/>
      <c r="NOO132" s="149"/>
      <c r="NOP132" s="149"/>
      <c r="NOQ132" s="149"/>
      <c r="NOR132" s="149"/>
      <c r="NOS132" s="149"/>
      <c r="NOT132" s="149"/>
      <c r="NOU132" s="149"/>
      <c r="NOV132" s="149"/>
      <c r="NOW132" s="149"/>
      <c r="NOX132" s="149"/>
      <c r="NOY132" s="149"/>
      <c r="NOZ132" s="149"/>
      <c r="NPA132" s="149"/>
      <c r="NPB132" s="149"/>
      <c r="NPC132" s="149"/>
      <c r="NPD132" s="149"/>
      <c r="NPE132" s="149"/>
      <c r="NPF132" s="149"/>
      <c r="NPG132" s="149"/>
      <c r="NPH132" s="149"/>
      <c r="NPI132" s="149"/>
      <c r="NPJ132" s="149"/>
      <c r="NPK132" s="149"/>
      <c r="NPL132" s="149"/>
      <c r="NPM132" s="149"/>
      <c r="NPN132" s="149"/>
      <c r="NPO132" s="149"/>
      <c r="NPP132" s="149"/>
      <c r="NPQ132" s="149"/>
      <c r="NPR132" s="149"/>
      <c r="NPS132" s="149"/>
      <c r="NPT132" s="149"/>
      <c r="NPU132" s="149"/>
      <c r="NPV132" s="149"/>
      <c r="NPW132" s="149"/>
      <c r="NPX132" s="149"/>
      <c r="NPY132" s="149"/>
      <c r="NPZ132" s="149"/>
      <c r="NQA132" s="149"/>
      <c r="NQB132" s="149"/>
      <c r="NQC132" s="149"/>
      <c r="NQD132" s="149"/>
      <c r="NQE132" s="149"/>
      <c r="NQF132" s="149"/>
      <c r="NQG132" s="149"/>
      <c r="NQH132" s="149"/>
      <c r="NQI132" s="149"/>
      <c r="NQJ132" s="149"/>
      <c r="NQK132" s="149"/>
      <c r="NQL132" s="149"/>
      <c r="NQM132" s="149"/>
      <c r="NQN132" s="149"/>
      <c r="NQO132" s="149"/>
      <c r="NQP132" s="149"/>
      <c r="NQQ132" s="149"/>
      <c r="NQR132" s="149"/>
      <c r="NQS132" s="149"/>
      <c r="NQT132" s="149"/>
      <c r="NQU132" s="149"/>
      <c r="NQV132" s="149"/>
      <c r="NQW132" s="149"/>
      <c r="NQX132" s="149"/>
      <c r="NQY132" s="149"/>
      <c r="NQZ132" s="149"/>
      <c r="NRA132" s="149"/>
      <c r="NRB132" s="149"/>
      <c r="NRC132" s="149"/>
      <c r="NRD132" s="149"/>
      <c r="NRE132" s="149"/>
      <c r="NRF132" s="149"/>
      <c r="NRG132" s="149"/>
      <c r="NRH132" s="149"/>
      <c r="NRI132" s="149"/>
      <c r="NRJ132" s="149"/>
      <c r="NRK132" s="149"/>
      <c r="NRL132" s="149"/>
      <c r="NRM132" s="149"/>
      <c r="NRN132" s="149"/>
      <c r="NRO132" s="149"/>
      <c r="NRP132" s="149"/>
      <c r="NRQ132" s="149"/>
      <c r="NRR132" s="149"/>
      <c r="NRS132" s="149"/>
      <c r="NRT132" s="149"/>
      <c r="NRU132" s="149"/>
      <c r="NRV132" s="149"/>
      <c r="NRW132" s="149"/>
      <c r="NRX132" s="149"/>
      <c r="NRY132" s="149"/>
      <c r="NRZ132" s="149"/>
      <c r="NSA132" s="149"/>
      <c r="NSB132" s="149"/>
      <c r="NSC132" s="149"/>
      <c r="NSD132" s="149"/>
      <c r="NSE132" s="149"/>
      <c r="NSF132" s="149"/>
      <c r="NSG132" s="149"/>
      <c r="NSH132" s="149"/>
      <c r="NSI132" s="149"/>
      <c r="NSJ132" s="149"/>
      <c r="NSK132" s="149"/>
      <c r="NSL132" s="149"/>
      <c r="NSM132" s="149"/>
      <c r="NSN132" s="149"/>
      <c r="NSO132" s="149"/>
      <c r="NSP132" s="149"/>
      <c r="NSQ132" s="149"/>
      <c r="NSR132" s="149"/>
      <c r="NSS132" s="149"/>
      <c r="NST132" s="149"/>
      <c r="NSU132" s="149"/>
      <c r="NSV132" s="149"/>
      <c r="NSW132" s="149"/>
      <c r="NSX132" s="149"/>
      <c r="NSY132" s="149"/>
      <c r="NSZ132" s="149"/>
      <c r="NTA132" s="149"/>
      <c r="NTB132" s="149"/>
      <c r="NTC132" s="149"/>
      <c r="NTD132" s="149"/>
      <c r="NTE132" s="149"/>
      <c r="NTF132" s="149"/>
      <c r="NTG132" s="149"/>
      <c r="NTH132" s="149"/>
      <c r="NTI132" s="149"/>
      <c r="NTJ132" s="149"/>
      <c r="NTK132" s="149"/>
      <c r="NTL132" s="149"/>
      <c r="NTM132" s="149"/>
      <c r="NTN132" s="149"/>
      <c r="NTO132" s="149"/>
      <c r="NTP132" s="149"/>
      <c r="NTQ132" s="149"/>
      <c r="NTR132" s="149"/>
      <c r="NTS132" s="149"/>
      <c r="NTT132" s="149"/>
      <c r="NTU132" s="149"/>
      <c r="NTV132" s="149"/>
      <c r="NTW132" s="149"/>
      <c r="NTX132" s="149"/>
      <c r="NTY132" s="149"/>
      <c r="NTZ132" s="149"/>
      <c r="NUA132" s="149"/>
      <c r="NUB132" s="149"/>
      <c r="NUC132" s="149"/>
      <c r="NUD132" s="149"/>
      <c r="NUE132" s="149"/>
      <c r="NUF132" s="149"/>
      <c r="NUG132" s="149"/>
      <c r="NUH132" s="149"/>
      <c r="NUI132" s="149"/>
      <c r="NUJ132" s="149"/>
      <c r="NUK132" s="149"/>
      <c r="NUL132" s="149"/>
      <c r="NUM132" s="149"/>
      <c r="NUN132" s="149"/>
      <c r="NUO132" s="149"/>
      <c r="NUP132" s="149"/>
      <c r="NUQ132" s="149"/>
      <c r="NUR132" s="149"/>
      <c r="NUS132" s="149"/>
      <c r="NUT132" s="149"/>
      <c r="NUU132" s="149"/>
      <c r="NUV132" s="149"/>
      <c r="NUW132" s="149"/>
      <c r="NUX132" s="149"/>
      <c r="NUY132" s="149"/>
      <c r="NUZ132" s="149"/>
      <c r="NVA132" s="149"/>
      <c r="NVB132" s="149"/>
      <c r="NVC132" s="149"/>
      <c r="NVD132" s="149"/>
      <c r="NVE132" s="149"/>
      <c r="NVF132" s="149"/>
      <c r="NVG132" s="149"/>
      <c r="NVH132" s="149"/>
      <c r="NVI132" s="149"/>
      <c r="NVJ132" s="149"/>
      <c r="NVK132" s="149"/>
      <c r="NVL132" s="149"/>
      <c r="NVM132" s="149"/>
      <c r="NVN132" s="149"/>
      <c r="NVO132" s="149"/>
      <c r="NVP132" s="149"/>
      <c r="NVQ132" s="149"/>
      <c r="NVR132" s="149"/>
      <c r="NVS132" s="149"/>
      <c r="NVT132" s="149"/>
      <c r="NVU132" s="149"/>
      <c r="NVV132" s="149"/>
      <c r="NVW132" s="149"/>
      <c r="NVX132" s="149"/>
      <c r="NVY132" s="149"/>
      <c r="NVZ132" s="149"/>
      <c r="NWA132" s="149"/>
      <c r="NWB132" s="149"/>
      <c r="NWC132" s="149"/>
      <c r="NWD132" s="149"/>
      <c r="NWE132" s="149"/>
      <c r="NWF132" s="149"/>
      <c r="NWG132" s="149"/>
      <c r="NWH132" s="149"/>
      <c r="NWI132" s="149"/>
      <c r="NWJ132" s="149"/>
      <c r="NWK132" s="149"/>
      <c r="NWL132" s="149"/>
      <c r="NWM132" s="149"/>
      <c r="NWN132" s="149"/>
      <c r="NWO132" s="149"/>
      <c r="NWP132" s="149"/>
      <c r="NWQ132" s="149"/>
      <c r="NWR132" s="149"/>
      <c r="NWS132" s="149"/>
      <c r="NWT132" s="149"/>
      <c r="NWU132" s="149"/>
      <c r="NWV132" s="149"/>
      <c r="NWW132" s="149"/>
      <c r="NWX132" s="149"/>
      <c r="NWY132" s="149"/>
      <c r="NWZ132" s="149"/>
      <c r="NXA132" s="149"/>
      <c r="NXB132" s="149"/>
      <c r="NXC132" s="149"/>
      <c r="NXD132" s="149"/>
      <c r="NXE132" s="149"/>
      <c r="NXF132" s="149"/>
      <c r="NXG132" s="149"/>
      <c r="NXH132" s="149"/>
      <c r="NXI132" s="149"/>
      <c r="NXJ132" s="149"/>
      <c r="NXK132" s="149"/>
      <c r="NXL132" s="149"/>
      <c r="NXM132" s="149"/>
      <c r="NXN132" s="149"/>
      <c r="NXO132" s="149"/>
      <c r="NXP132" s="149"/>
      <c r="NXQ132" s="149"/>
      <c r="NXR132" s="149"/>
      <c r="NXS132" s="149"/>
      <c r="NXT132" s="149"/>
      <c r="NXU132" s="149"/>
      <c r="NXV132" s="149"/>
      <c r="NXW132" s="149"/>
      <c r="NXX132" s="149"/>
      <c r="NXY132" s="149"/>
      <c r="NXZ132" s="149"/>
      <c r="NYA132" s="149"/>
      <c r="NYB132" s="149"/>
      <c r="NYC132" s="149"/>
      <c r="NYD132" s="149"/>
      <c r="NYE132" s="149"/>
      <c r="NYF132" s="149"/>
      <c r="NYG132" s="149"/>
      <c r="NYH132" s="149"/>
      <c r="NYI132" s="149"/>
      <c r="NYJ132" s="149"/>
      <c r="NYK132" s="149"/>
      <c r="NYL132" s="149"/>
      <c r="NYM132" s="149"/>
      <c r="NYN132" s="149"/>
      <c r="NYO132" s="149"/>
      <c r="NYP132" s="149"/>
      <c r="NYQ132" s="149"/>
      <c r="NYR132" s="149"/>
      <c r="NYS132" s="149"/>
      <c r="NYT132" s="149"/>
      <c r="NYU132" s="149"/>
      <c r="NYV132" s="149"/>
      <c r="NYW132" s="149"/>
      <c r="NYX132" s="149"/>
      <c r="NYY132" s="149"/>
      <c r="NYZ132" s="149"/>
      <c r="NZA132" s="149"/>
      <c r="NZB132" s="149"/>
      <c r="NZC132" s="149"/>
      <c r="NZD132" s="149"/>
      <c r="NZE132" s="149"/>
      <c r="NZF132" s="149"/>
      <c r="NZG132" s="149"/>
      <c r="NZH132" s="149"/>
      <c r="NZI132" s="149"/>
      <c r="NZJ132" s="149"/>
      <c r="NZK132" s="149"/>
      <c r="NZL132" s="149"/>
      <c r="NZM132" s="149"/>
      <c r="NZN132" s="149"/>
      <c r="NZO132" s="149"/>
      <c r="NZP132" s="149"/>
      <c r="NZQ132" s="149"/>
      <c r="NZR132" s="149"/>
      <c r="NZS132" s="149"/>
      <c r="NZT132" s="149"/>
      <c r="NZU132" s="149"/>
      <c r="NZV132" s="149"/>
      <c r="NZW132" s="149"/>
      <c r="NZX132" s="149"/>
      <c r="NZY132" s="149"/>
      <c r="NZZ132" s="149"/>
      <c r="OAA132" s="149"/>
      <c r="OAB132" s="149"/>
      <c r="OAC132" s="149"/>
      <c r="OAD132" s="149"/>
      <c r="OAE132" s="149"/>
      <c r="OAF132" s="149"/>
      <c r="OAG132" s="149"/>
      <c r="OAH132" s="149"/>
      <c r="OAI132" s="149"/>
      <c r="OAJ132" s="149"/>
      <c r="OAK132" s="149"/>
      <c r="OAL132" s="149"/>
      <c r="OAM132" s="149"/>
      <c r="OAN132" s="149"/>
      <c r="OAO132" s="149"/>
      <c r="OAP132" s="149"/>
      <c r="OAQ132" s="149"/>
      <c r="OAR132" s="149"/>
      <c r="OAS132" s="149"/>
      <c r="OAT132" s="149"/>
      <c r="OAU132" s="149"/>
      <c r="OAV132" s="149"/>
      <c r="OAW132" s="149"/>
      <c r="OAX132" s="149"/>
      <c r="OAY132" s="149"/>
      <c r="OAZ132" s="149"/>
      <c r="OBA132" s="149"/>
      <c r="OBB132" s="149"/>
      <c r="OBC132" s="149"/>
      <c r="OBD132" s="149"/>
      <c r="OBE132" s="149"/>
      <c r="OBF132" s="149"/>
      <c r="OBG132" s="149"/>
      <c r="OBH132" s="149"/>
      <c r="OBI132" s="149"/>
      <c r="OBJ132" s="149"/>
      <c r="OBK132" s="149"/>
      <c r="OBL132" s="149"/>
      <c r="OBM132" s="149"/>
      <c r="OBN132" s="149"/>
      <c r="OBO132" s="149"/>
      <c r="OBP132" s="149"/>
      <c r="OBQ132" s="149"/>
      <c r="OBR132" s="149"/>
      <c r="OBS132" s="149"/>
      <c r="OBT132" s="149"/>
      <c r="OBU132" s="149"/>
      <c r="OBV132" s="149"/>
      <c r="OBW132" s="149"/>
      <c r="OBX132" s="149"/>
      <c r="OBY132" s="149"/>
      <c r="OBZ132" s="149"/>
      <c r="OCA132" s="149"/>
      <c r="OCB132" s="149"/>
      <c r="OCC132" s="149"/>
      <c r="OCD132" s="149"/>
      <c r="OCE132" s="149"/>
      <c r="OCF132" s="149"/>
      <c r="OCG132" s="149"/>
      <c r="OCH132" s="149"/>
      <c r="OCI132" s="149"/>
      <c r="OCJ132" s="149"/>
      <c r="OCK132" s="149"/>
      <c r="OCL132" s="149"/>
      <c r="OCM132" s="149"/>
      <c r="OCN132" s="149"/>
      <c r="OCO132" s="149"/>
      <c r="OCP132" s="149"/>
      <c r="OCQ132" s="149"/>
      <c r="OCR132" s="149"/>
      <c r="OCS132" s="149"/>
      <c r="OCT132" s="149"/>
      <c r="OCU132" s="149"/>
      <c r="OCV132" s="149"/>
      <c r="OCW132" s="149"/>
      <c r="OCX132" s="149"/>
      <c r="OCY132" s="149"/>
      <c r="OCZ132" s="149"/>
      <c r="ODA132" s="149"/>
      <c r="ODB132" s="149"/>
      <c r="ODC132" s="149"/>
      <c r="ODD132" s="149"/>
      <c r="ODE132" s="149"/>
      <c r="ODF132" s="149"/>
      <c r="ODG132" s="149"/>
      <c r="ODH132" s="149"/>
      <c r="ODI132" s="149"/>
      <c r="ODJ132" s="149"/>
      <c r="ODK132" s="149"/>
      <c r="ODL132" s="149"/>
      <c r="ODM132" s="149"/>
      <c r="ODN132" s="149"/>
      <c r="ODO132" s="149"/>
      <c r="ODP132" s="149"/>
      <c r="ODQ132" s="149"/>
      <c r="ODR132" s="149"/>
      <c r="ODS132" s="149"/>
      <c r="ODT132" s="149"/>
      <c r="ODU132" s="149"/>
      <c r="ODV132" s="149"/>
      <c r="ODW132" s="149"/>
      <c r="ODX132" s="149"/>
      <c r="ODY132" s="149"/>
      <c r="ODZ132" s="149"/>
      <c r="OEA132" s="149"/>
      <c r="OEB132" s="149"/>
      <c r="OEC132" s="149"/>
      <c r="OED132" s="149"/>
      <c r="OEE132" s="149"/>
      <c r="OEF132" s="149"/>
      <c r="OEG132" s="149"/>
      <c r="OEH132" s="149"/>
      <c r="OEI132" s="149"/>
      <c r="OEJ132" s="149"/>
      <c r="OEK132" s="149"/>
      <c r="OEL132" s="149"/>
      <c r="OEM132" s="149"/>
      <c r="OEN132" s="149"/>
      <c r="OEO132" s="149"/>
      <c r="OEP132" s="149"/>
      <c r="OEQ132" s="149"/>
      <c r="OER132" s="149"/>
      <c r="OES132" s="149"/>
      <c r="OET132" s="149"/>
      <c r="OEU132" s="149"/>
      <c r="OEV132" s="149"/>
      <c r="OEW132" s="149"/>
      <c r="OEX132" s="149"/>
      <c r="OEY132" s="149"/>
      <c r="OEZ132" s="149"/>
      <c r="OFA132" s="149"/>
      <c r="OFB132" s="149"/>
      <c r="OFC132" s="149"/>
      <c r="OFD132" s="149"/>
      <c r="OFE132" s="149"/>
      <c r="OFF132" s="149"/>
      <c r="OFG132" s="149"/>
      <c r="OFH132" s="149"/>
      <c r="OFI132" s="149"/>
      <c r="OFJ132" s="149"/>
      <c r="OFK132" s="149"/>
      <c r="OFL132" s="149"/>
      <c r="OFM132" s="149"/>
      <c r="OFN132" s="149"/>
      <c r="OFO132" s="149"/>
      <c r="OFP132" s="149"/>
      <c r="OFQ132" s="149"/>
      <c r="OFR132" s="149"/>
      <c r="OFS132" s="149"/>
      <c r="OFT132" s="149"/>
      <c r="OFU132" s="149"/>
      <c r="OFV132" s="149"/>
      <c r="OFW132" s="149"/>
      <c r="OFX132" s="149"/>
      <c r="OFY132" s="149"/>
      <c r="OFZ132" s="149"/>
      <c r="OGA132" s="149"/>
      <c r="OGB132" s="149"/>
      <c r="OGC132" s="149"/>
      <c r="OGD132" s="149"/>
      <c r="OGE132" s="149"/>
      <c r="OGF132" s="149"/>
      <c r="OGG132" s="149"/>
      <c r="OGH132" s="149"/>
      <c r="OGI132" s="149"/>
      <c r="OGJ132" s="149"/>
      <c r="OGK132" s="149"/>
      <c r="OGL132" s="149"/>
      <c r="OGM132" s="149"/>
      <c r="OGN132" s="149"/>
      <c r="OGO132" s="149"/>
      <c r="OGP132" s="149"/>
      <c r="OGQ132" s="149"/>
      <c r="OGR132" s="149"/>
      <c r="OGS132" s="149"/>
      <c r="OGT132" s="149"/>
      <c r="OGU132" s="149"/>
      <c r="OGV132" s="149"/>
      <c r="OGW132" s="149"/>
      <c r="OGX132" s="149"/>
      <c r="OGY132" s="149"/>
      <c r="OGZ132" s="149"/>
      <c r="OHA132" s="149"/>
      <c r="OHB132" s="149"/>
      <c r="OHC132" s="149"/>
      <c r="OHD132" s="149"/>
      <c r="OHE132" s="149"/>
      <c r="OHF132" s="149"/>
      <c r="OHG132" s="149"/>
      <c r="OHH132" s="149"/>
      <c r="OHI132" s="149"/>
      <c r="OHJ132" s="149"/>
      <c r="OHK132" s="149"/>
      <c r="OHL132" s="149"/>
      <c r="OHM132" s="149"/>
      <c r="OHN132" s="149"/>
      <c r="OHO132" s="149"/>
      <c r="OHP132" s="149"/>
      <c r="OHQ132" s="149"/>
      <c r="OHR132" s="149"/>
      <c r="OHS132" s="149"/>
      <c r="OHT132" s="149"/>
      <c r="OHU132" s="149"/>
      <c r="OHV132" s="149"/>
      <c r="OHW132" s="149"/>
      <c r="OHX132" s="149"/>
      <c r="OHY132" s="149"/>
      <c r="OHZ132" s="149"/>
      <c r="OIA132" s="149"/>
      <c r="OIB132" s="149"/>
      <c r="OIC132" s="149"/>
      <c r="OID132" s="149"/>
      <c r="OIE132" s="149"/>
      <c r="OIF132" s="149"/>
      <c r="OIG132" s="149"/>
      <c r="OIH132" s="149"/>
      <c r="OII132" s="149"/>
      <c r="OIJ132" s="149"/>
      <c r="OIK132" s="149"/>
      <c r="OIL132" s="149"/>
      <c r="OIM132" s="149"/>
      <c r="OIN132" s="149"/>
      <c r="OIO132" s="149"/>
      <c r="OIP132" s="149"/>
      <c r="OIQ132" s="149"/>
      <c r="OIR132" s="149"/>
      <c r="OIS132" s="149"/>
      <c r="OIT132" s="149"/>
      <c r="OIU132" s="149"/>
      <c r="OIV132" s="149"/>
      <c r="OIW132" s="149"/>
      <c r="OIX132" s="149"/>
      <c r="OIY132" s="149"/>
      <c r="OIZ132" s="149"/>
      <c r="OJA132" s="149"/>
      <c r="OJB132" s="149"/>
      <c r="OJC132" s="149"/>
      <c r="OJD132" s="149"/>
      <c r="OJE132" s="149"/>
      <c r="OJF132" s="149"/>
      <c r="OJG132" s="149"/>
      <c r="OJH132" s="149"/>
      <c r="OJI132" s="149"/>
      <c r="OJJ132" s="149"/>
      <c r="OJK132" s="149"/>
      <c r="OJL132" s="149"/>
      <c r="OJM132" s="149"/>
      <c r="OJN132" s="149"/>
      <c r="OJO132" s="149"/>
      <c r="OJP132" s="149"/>
      <c r="OJQ132" s="149"/>
      <c r="OJR132" s="149"/>
      <c r="OJS132" s="149"/>
      <c r="OJT132" s="149"/>
      <c r="OJU132" s="149"/>
      <c r="OJV132" s="149"/>
      <c r="OJW132" s="149"/>
      <c r="OJX132" s="149"/>
      <c r="OJY132" s="149"/>
      <c r="OJZ132" s="149"/>
      <c r="OKA132" s="149"/>
      <c r="OKB132" s="149"/>
      <c r="OKC132" s="149"/>
      <c r="OKD132" s="149"/>
      <c r="OKE132" s="149"/>
      <c r="OKF132" s="149"/>
      <c r="OKG132" s="149"/>
      <c r="OKH132" s="149"/>
      <c r="OKI132" s="149"/>
      <c r="OKJ132" s="149"/>
      <c r="OKK132" s="149"/>
      <c r="OKL132" s="149"/>
      <c r="OKM132" s="149"/>
      <c r="OKN132" s="149"/>
      <c r="OKO132" s="149"/>
      <c r="OKP132" s="149"/>
      <c r="OKQ132" s="149"/>
      <c r="OKR132" s="149"/>
      <c r="OKS132" s="149"/>
      <c r="OKT132" s="149"/>
      <c r="OKU132" s="149"/>
      <c r="OKV132" s="149"/>
      <c r="OKW132" s="149"/>
      <c r="OKX132" s="149"/>
      <c r="OKY132" s="149"/>
      <c r="OKZ132" s="149"/>
      <c r="OLA132" s="149"/>
      <c r="OLB132" s="149"/>
      <c r="OLC132" s="149"/>
      <c r="OLD132" s="149"/>
      <c r="OLE132" s="149"/>
      <c r="OLF132" s="149"/>
      <c r="OLG132" s="149"/>
      <c r="OLH132" s="149"/>
      <c r="OLI132" s="149"/>
      <c r="OLJ132" s="149"/>
      <c r="OLK132" s="149"/>
      <c r="OLL132" s="149"/>
      <c r="OLM132" s="149"/>
      <c r="OLN132" s="149"/>
      <c r="OLO132" s="149"/>
      <c r="OLP132" s="149"/>
      <c r="OLQ132" s="149"/>
      <c r="OLR132" s="149"/>
      <c r="OLS132" s="149"/>
      <c r="OLT132" s="149"/>
      <c r="OLU132" s="149"/>
      <c r="OLV132" s="149"/>
      <c r="OLW132" s="149"/>
      <c r="OLX132" s="149"/>
      <c r="OLY132" s="149"/>
      <c r="OLZ132" s="149"/>
      <c r="OMA132" s="149"/>
      <c r="OMB132" s="149"/>
      <c r="OMC132" s="149"/>
      <c r="OMD132" s="149"/>
      <c r="OME132" s="149"/>
      <c r="OMF132" s="149"/>
      <c r="OMG132" s="149"/>
      <c r="OMH132" s="149"/>
      <c r="OMI132" s="149"/>
      <c r="OMJ132" s="149"/>
      <c r="OMK132" s="149"/>
      <c r="OML132" s="149"/>
      <c r="OMM132" s="149"/>
      <c r="OMN132" s="149"/>
      <c r="OMO132" s="149"/>
      <c r="OMP132" s="149"/>
      <c r="OMQ132" s="149"/>
      <c r="OMR132" s="149"/>
      <c r="OMS132" s="149"/>
      <c r="OMT132" s="149"/>
      <c r="OMU132" s="149"/>
      <c r="OMV132" s="149"/>
      <c r="OMW132" s="149"/>
      <c r="OMX132" s="149"/>
      <c r="OMY132" s="149"/>
      <c r="OMZ132" s="149"/>
      <c r="ONA132" s="149"/>
      <c r="ONB132" s="149"/>
      <c r="ONC132" s="149"/>
      <c r="OND132" s="149"/>
      <c r="ONE132" s="149"/>
      <c r="ONF132" s="149"/>
      <c r="ONG132" s="149"/>
      <c r="ONH132" s="149"/>
      <c r="ONI132" s="149"/>
      <c r="ONJ132" s="149"/>
      <c r="ONK132" s="149"/>
      <c r="ONL132" s="149"/>
      <c r="ONM132" s="149"/>
      <c r="ONN132" s="149"/>
      <c r="ONO132" s="149"/>
      <c r="ONP132" s="149"/>
      <c r="ONQ132" s="149"/>
      <c r="ONR132" s="149"/>
      <c r="ONS132" s="149"/>
      <c r="ONT132" s="149"/>
      <c r="ONU132" s="149"/>
      <c r="ONV132" s="149"/>
      <c r="ONW132" s="149"/>
      <c r="ONX132" s="149"/>
      <c r="ONY132" s="149"/>
      <c r="ONZ132" s="149"/>
      <c r="OOA132" s="149"/>
      <c r="OOB132" s="149"/>
      <c r="OOC132" s="149"/>
      <c r="OOD132" s="149"/>
      <c r="OOE132" s="149"/>
      <c r="OOF132" s="149"/>
      <c r="OOG132" s="149"/>
      <c r="OOH132" s="149"/>
      <c r="OOI132" s="149"/>
      <c r="OOJ132" s="149"/>
      <c r="OOK132" s="149"/>
      <c r="OOL132" s="149"/>
      <c r="OOM132" s="149"/>
      <c r="OON132" s="149"/>
      <c r="OOO132" s="149"/>
      <c r="OOP132" s="149"/>
      <c r="OOQ132" s="149"/>
      <c r="OOR132" s="149"/>
      <c r="OOS132" s="149"/>
      <c r="OOT132" s="149"/>
      <c r="OOU132" s="149"/>
      <c r="OOV132" s="149"/>
      <c r="OOW132" s="149"/>
      <c r="OOX132" s="149"/>
      <c r="OOY132" s="149"/>
      <c r="OOZ132" s="149"/>
      <c r="OPA132" s="149"/>
      <c r="OPB132" s="149"/>
      <c r="OPC132" s="149"/>
      <c r="OPD132" s="149"/>
      <c r="OPE132" s="149"/>
      <c r="OPF132" s="149"/>
      <c r="OPG132" s="149"/>
      <c r="OPH132" s="149"/>
      <c r="OPI132" s="149"/>
      <c r="OPJ132" s="149"/>
      <c r="OPK132" s="149"/>
      <c r="OPL132" s="149"/>
      <c r="OPM132" s="149"/>
      <c r="OPN132" s="149"/>
      <c r="OPO132" s="149"/>
      <c r="OPP132" s="149"/>
      <c r="OPQ132" s="149"/>
      <c r="OPR132" s="149"/>
      <c r="OPS132" s="149"/>
      <c r="OPT132" s="149"/>
      <c r="OPU132" s="149"/>
      <c r="OPV132" s="149"/>
      <c r="OPW132" s="149"/>
      <c r="OPX132" s="149"/>
      <c r="OPY132" s="149"/>
      <c r="OPZ132" s="149"/>
      <c r="OQA132" s="149"/>
      <c r="OQB132" s="149"/>
      <c r="OQC132" s="149"/>
      <c r="OQD132" s="149"/>
      <c r="OQE132" s="149"/>
      <c r="OQF132" s="149"/>
      <c r="OQG132" s="149"/>
      <c r="OQH132" s="149"/>
      <c r="OQI132" s="149"/>
      <c r="OQJ132" s="149"/>
      <c r="OQK132" s="149"/>
      <c r="OQL132" s="149"/>
      <c r="OQM132" s="149"/>
      <c r="OQN132" s="149"/>
      <c r="OQO132" s="149"/>
      <c r="OQP132" s="149"/>
      <c r="OQQ132" s="149"/>
      <c r="OQR132" s="149"/>
      <c r="OQS132" s="149"/>
      <c r="OQT132" s="149"/>
      <c r="OQU132" s="149"/>
      <c r="OQV132" s="149"/>
      <c r="OQW132" s="149"/>
      <c r="OQX132" s="149"/>
      <c r="OQY132" s="149"/>
      <c r="OQZ132" s="149"/>
      <c r="ORA132" s="149"/>
      <c r="ORB132" s="149"/>
      <c r="ORC132" s="149"/>
      <c r="ORD132" s="149"/>
      <c r="ORE132" s="149"/>
      <c r="ORF132" s="149"/>
      <c r="ORG132" s="149"/>
      <c r="ORH132" s="149"/>
      <c r="ORI132" s="149"/>
      <c r="ORJ132" s="149"/>
      <c r="ORK132" s="149"/>
      <c r="ORL132" s="149"/>
      <c r="ORM132" s="149"/>
      <c r="ORN132" s="149"/>
      <c r="ORO132" s="149"/>
      <c r="ORP132" s="149"/>
      <c r="ORQ132" s="149"/>
      <c r="ORR132" s="149"/>
      <c r="ORS132" s="149"/>
      <c r="ORT132" s="149"/>
      <c r="ORU132" s="149"/>
      <c r="ORV132" s="149"/>
      <c r="ORW132" s="149"/>
      <c r="ORX132" s="149"/>
      <c r="ORY132" s="149"/>
      <c r="ORZ132" s="149"/>
      <c r="OSA132" s="149"/>
      <c r="OSB132" s="149"/>
      <c r="OSC132" s="149"/>
      <c r="OSD132" s="149"/>
      <c r="OSE132" s="149"/>
      <c r="OSF132" s="149"/>
      <c r="OSG132" s="149"/>
      <c r="OSH132" s="149"/>
      <c r="OSI132" s="149"/>
      <c r="OSJ132" s="149"/>
      <c r="OSK132" s="149"/>
      <c r="OSL132" s="149"/>
      <c r="OSM132" s="149"/>
      <c r="OSN132" s="149"/>
      <c r="OSO132" s="149"/>
      <c r="OSP132" s="149"/>
      <c r="OSQ132" s="149"/>
      <c r="OSR132" s="149"/>
      <c r="OSS132" s="149"/>
      <c r="OST132" s="149"/>
      <c r="OSU132" s="149"/>
      <c r="OSV132" s="149"/>
      <c r="OSW132" s="149"/>
      <c r="OSX132" s="149"/>
      <c r="OSY132" s="149"/>
      <c r="OSZ132" s="149"/>
      <c r="OTA132" s="149"/>
      <c r="OTB132" s="149"/>
      <c r="OTC132" s="149"/>
      <c r="OTD132" s="149"/>
      <c r="OTE132" s="149"/>
      <c r="OTF132" s="149"/>
      <c r="OTG132" s="149"/>
      <c r="OTH132" s="149"/>
      <c r="OTI132" s="149"/>
      <c r="OTJ132" s="149"/>
      <c r="OTK132" s="149"/>
      <c r="OTL132" s="149"/>
      <c r="OTM132" s="149"/>
      <c r="OTN132" s="149"/>
      <c r="OTO132" s="149"/>
      <c r="OTP132" s="149"/>
      <c r="OTQ132" s="149"/>
      <c r="OTR132" s="149"/>
      <c r="OTS132" s="149"/>
      <c r="OTT132" s="149"/>
      <c r="OTU132" s="149"/>
      <c r="OTV132" s="149"/>
      <c r="OTW132" s="149"/>
      <c r="OTX132" s="149"/>
      <c r="OTY132" s="149"/>
      <c r="OTZ132" s="149"/>
      <c r="OUA132" s="149"/>
      <c r="OUB132" s="149"/>
      <c r="OUC132" s="149"/>
      <c r="OUD132" s="149"/>
      <c r="OUE132" s="149"/>
      <c r="OUF132" s="149"/>
      <c r="OUG132" s="149"/>
      <c r="OUH132" s="149"/>
      <c r="OUI132" s="149"/>
      <c r="OUJ132" s="149"/>
      <c r="OUK132" s="149"/>
      <c r="OUL132" s="149"/>
      <c r="OUM132" s="149"/>
      <c r="OUN132" s="149"/>
      <c r="OUO132" s="149"/>
      <c r="OUP132" s="149"/>
      <c r="OUQ132" s="149"/>
      <c r="OUR132" s="149"/>
      <c r="OUS132" s="149"/>
      <c r="OUT132" s="149"/>
      <c r="OUU132" s="149"/>
      <c r="OUV132" s="149"/>
      <c r="OUW132" s="149"/>
      <c r="OUX132" s="149"/>
      <c r="OUY132" s="149"/>
      <c r="OUZ132" s="149"/>
      <c r="OVA132" s="149"/>
      <c r="OVB132" s="149"/>
      <c r="OVC132" s="149"/>
      <c r="OVD132" s="149"/>
      <c r="OVE132" s="149"/>
      <c r="OVF132" s="149"/>
      <c r="OVG132" s="149"/>
      <c r="OVH132" s="149"/>
      <c r="OVI132" s="149"/>
      <c r="OVJ132" s="149"/>
      <c r="OVK132" s="149"/>
      <c r="OVL132" s="149"/>
      <c r="OVM132" s="149"/>
      <c r="OVN132" s="149"/>
      <c r="OVO132" s="149"/>
      <c r="OVP132" s="149"/>
      <c r="OVQ132" s="149"/>
      <c r="OVR132" s="149"/>
      <c r="OVS132" s="149"/>
      <c r="OVT132" s="149"/>
      <c r="OVU132" s="149"/>
      <c r="OVV132" s="149"/>
      <c r="OVW132" s="149"/>
      <c r="OVX132" s="149"/>
      <c r="OVY132" s="149"/>
      <c r="OVZ132" s="149"/>
      <c r="OWA132" s="149"/>
      <c r="OWB132" s="149"/>
      <c r="OWC132" s="149"/>
      <c r="OWD132" s="149"/>
      <c r="OWE132" s="149"/>
      <c r="OWF132" s="149"/>
      <c r="OWG132" s="149"/>
      <c r="OWH132" s="149"/>
      <c r="OWI132" s="149"/>
      <c r="OWJ132" s="149"/>
      <c r="OWK132" s="149"/>
      <c r="OWL132" s="149"/>
      <c r="OWM132" s="149"/>
      <c r="OWN132" s="149"/>
      <c r="OWO132" s="149"/>
      <c r="OWP132" s="149"/>
      <c r="OWQ132" s="149"/>
      <c r="OWR132" s="149"/>
      <c r="OWS132" s="149"/>
      <c r="OWT132" s="149"/>
      <c r="OWU132" s="149"/>
      <c r="OWV132" s="149"/>
      <c r="OWW132" s="149"/>
      <c r="OWX132" s="149"/>
      <c r="OWY132" s="149"/>
      <c r="OWZ132" s="149"/>
      <c r="OXA132" s="149"/>
      <c r="OXB132" s="149"/>
      <c r="OXC132" s="149"/>
      <c r="OXD132" s="149"/>
      <c r="OXE132" s="149"/>
      <c r="OXF132" s="149"/>
      <c r="OXG132" s="149"/>
      <c r="OXH132" s="149"/>
      <c r="OXI132" s="149"/>
      <c r="OXJ132" s="149"/>
      <c r="OXK132" s="149"/>
      <c r="OXL132" s="149"/>
      <c r="OXM132" s="149"/>
      <c r="OXN132" s="149"/>
      <c r="OXO132" s="149"/>
      <c r="OXP132" s="149"/>
      <c r="OXQ132" s="149"/>
      <c r="OXR132" s="149"/>
      <c r="OXS132" s="149"/>
      <c r="OXT132" s="149"/>
      <c r="OXU132" s="149"/>
      <c r="OXV132" s="149"/>
      <c r="OXW132" s="149"/>
      <c r="OXX132" s="149"/>
      <c r="OXY132" s="149"/>
      <c r="OXZ132" s="149"/>
      <c r="OYA132" s="149"/>
      <c r="OYB132" s="149"/>
      <c r="OYC132" s="149"/>
      <c r="OYD132" s="149"/>
      <c r="OYE132" s="149"/>
      <c r="OYF132" s="149"/>
      <c r="OYG132" s="149"/>
      <c r="OYH132" s="149"/>
      <c r="OYI132" s="149"/>
      <c r="OYJ132" s="149"/>
      <c r="OYK132" s="149"/>
      <c r="OYL132" s="149"/>
      <c r="OYM132" s="149"/>
      <c r="OYN132" s="149"/>
      <c r="OYO132" s="149"/>
      <c r="OYP132" s="149"/>
      <c r="OYQ132" s="149"/>
      <c r="OYR132" s="149"/>
      <c r="OYS132" s="149"/>
      <c r="OYT132" s="149"/>
      <c r="OYU132" s="149"/>
      <c r="OYV132" s="149"/>
      <c r="OYW132" s="149"/>
      <c r="OYX132" s="149"/>
      <c r="OYY132" s="149"/>
      <c r="OYZ132" s="149"/>
      <c r="OZA132" s="149"/>
      <c r="OZB132" s="149"/>
      <c r="OZC132" s="149"/>
      <c r="OZD132" s="149"/>
      <c r="OZE132" s="149"/>
      <c r="OZF132" s="149"/>
      <c r="OZG132" s="149"/>
      <c r="OZH132" s="149"/>
      <c r="OZI132" s="149"/>
      <c r="OZJ132" s="149"/>
      <c r="OZK132" s="149"/>
      <c r="OZL132" s="149"/>
      <c r="OZM132" s="149"/>
      <c r="OZN132" s="149"/>
      <c r="OZO132" s="149"/>
      <c r="OZP132" s="149"/>
      <c r="OZQ132" s="149"/>
      <c r="OZR132" s="149"/>
      <c r="OZS132" s="149"/>
      <c r="OZT132" s="149"/>
      <c r="OZU132" s="149"/>
      <c r="OZV132" s="149"/>
      <c r="OZW132" s="149"/>
      <c r="OZX132" s="149"/>
      <c r="OZY132" s="149"/>
      <c r="OZZ132" s="149"/>
      <c r="PAA132" s="149"/>
      <c r="PAB132" s="149"/>
      <c r="PAC132" s="149"/>
      <c r="PAD132" s="149"/>
      <c r="PAE132" s="149"/>
      <c r="PAF132" s="149"/>
      <c r="PAG132" s="149"/>
      <c r="PAH132" s="149"/>
      <c r="PAI132" s="149"/>
      <c r="PAJ132" s="149"/>
      <c r="PAK132" s="149"/>
      <c r="PAL132" s="149"/>
      <c r="PAM132" s="149"/>
      <c r="PAN132" s="149"/>
      <c r="PAO132" s="149"/>
      <c r="PAP132" s="149"/>
      <c r="PAQ132" s="149"/>
      <c r="PAR132" s="149"/>
      <c r="PAS132" s="149"/>
      <c r="PAT132" s="149"/>
      <c r="PAU132" s="149"/>
      <c r="PAV132" s="149"/>
      <c r="PAW132" s="149"/>
      <c r="PAX132" s="149"/>
      <c r="PAY132" s="149"/>
      <c r="PAZ132" s="149"/>
      <c r="PBA132" s="149"/>
      <c r="PBB132" s="149"/>
      <c r="PBC132" s="149"/>
      <c r="PBD132" s="149"/>
      <c r="PBE132" s="149"/>
      <c r="PBF132" s="149"/>
      <c r="PBG132" s="149"/>
      <c r="PBH132" s="149"/>
      <c r="PBI132" s="149"/>
      <c r="PBJ132" s="149"/>
      <c r="PBK132" s="149"/>
      <c r="PBL132" s="149"/>
      <c r="PBM132" s="149"/>
      <c r="PBN132" s="149"/>
      <c r="PBO132" s="149"/>
      <c r="PBP132" s="149"/>
      <c r="PBQ132" s="149"/>
      <c r="PBR132" s="149"/>
      <c r="PBS132" s="149"/>
      <c r="PBT132" s="149"/>
      <c r="PBU132" s="149"/>
      <c r="PBV132" s="149"/>
      <c r="PBW132" s="149"/>
      <c r="PBX132" s="149"/>
      <c r="PBY132" s="149"/>
      <c r="PBZ132" s="149"/>
      <c r="PCA132" s="149"/>
      <c r="PCB132" s="149"/>
      <c r="PCC132" s="149"/>
      <c r="PCD132" s="149"/>
      <c r="PCE132" s="149"/>
      <c r="PCF132" s="149"/>
      <c r="PCG132" s="149"/>
      <c r="PCH132" s="149"/>
      <c r="PCI132" s="149"/>
      <c r="PCJ132" s="149"/>
      <c r="PCK132" s="149"/>
      <c r="PCL132" s="149"/>
      <c r="PCM132" s="149"/>
      <c r="PCN132" s="149"/>
      <c r="PCO132" s="149"/>
      <c r="PCP132" s="149"/>
      <c r="PCQ132" s="149"/>
      <c r="PCR132" s="149"/>
      <c r="PCS132" s="149"/>
      <c r="PCT132" s="149"/>
      <c r="PCU132" s="149"/>
      <c r="PCV132" s="149"/>
      <c r="PCW132" s="149"/>
      <c r="PCX132" s="149"/>
      <c r="PCY132" s="149"/>
      <c r="PCZ132" s="149"/>
      <c r="PDA132" s="149"/>
      <c r="PDB132" s="149"/>
      <c r="PDC132" s="149"/>
      <c r="PDD132" s="149"/>
      <c r="PDE132" s="149"/>
      <c r="PDF132" s="149"/>
      <c r="PDG132" s="149"/>
      <c r="PDH132" s="149"/>
      <c r="PDI132" s="149"/>
      <c r="PDJ132" s="149"/>
      <c r="PDK132" s="149"/>
      <c r="PDL132" s="149"/>
      <c r="PDM132" s="149"/>
      <c r="PDN132" s="149"/>
      <c r="PDO132" s="149"/>
      <c r="PDP132" s="149"/>
      <c r="PDQ132" s="149"/>
      <c r="PDR132" s="149"/>
      <c r="PDS132" s="149"/>
      <c r="PDT132" s="149"/>
      <c r="PDU132" s="149"/>
      <c r="PDV132" s="149"/>
      <c r="PDW132" s="149"/>
      <c r="PDX132" s="149"/>
      <c r="PDY132" s="149"/>
      <c r="PDZ132" s="149"/>
      <c r="PEA132" s="149"/>
      <c r="PEB132" s="149"/>
      <c r="PEC132" s="149"/>
      <c r="PED132" s="149"/>
      <c r="PEE132" s="149"/>
      <c r="PEF132" s="149"/>
      <c r="PEG132" s="149"/>
      <c r="PEH132" s="149"/>
      <c r="PEI132" s="149"/>
      <c r="PEJ132" s="149"/>
      <c r="PEK132" s="149"/>
      <c r="PEL132" s="149"/>
      <c r="PEM132" s="149"/>
      <c r="PEN132" s="149"/>
      <c r="PEO132" s="149"/>
      <c r="PEP132" s="149"/>
      <c r="PEQ132" s="149"/>
      <c r="PER132" s="149"/>
      <c r="PES132" s="149"/>
      <c r="PET132" s="149"/>
      <c r="PEU132" s="149"/>
      <c r="PEV132" s="149"/>
      <c r="PEW132" s="149"/>
      <c r="PEX132" s="149"/>
      <c r="PEY132" s="149"/>
      <c r="PEZ132" s="149"/>
      <c r="PFA132" s="149"/>
      <c r="PFB132" s="149"/>
      <c r="PFC132" s="149"/>
      <c r="PFD132" s="149"/>
      <c r="PFE132" s="149"/>
      <c r="PFF132" s="149"/>
      <c r="PFG132" s="149"/>
      <c r="PFH132" s="149"/>
      <c r="PFI132" s="149"/>
      <c r="PFJ132" s="149"/>
      <c r="PFK132" s="149"/>
      <c r="PFL132" s="149"/>
      <c r="PFM132" s="149"/>
      <c r="PFN132" s="149"/>
      <c r="PFO132" s="149"/>
      <c r="PFP132" s="149"/>
      <c r="PFQ132" s="149"/>
      <c r="PFR132" s="149"/>
      <c r="PFS132" s="149"/>
      <c r="PFT132" s="149"/>
      <c r="PFU132" s="149"/>
      <c r="PFV132" s="149"/>
      <c r="PFW132" s="149"/>
      <c r="PFX132" s="149"/>
      <c r="PFY132" s="149"/>
      <c r="PFZ132" s="149"/>
      <c r="PGA132" s="149"/>
      <c r="PGB132" s="149"/>
      <c r="PGC132" s="149"/>
      <c r="PGD132" s="149"/>
      <c r="PGE132" s="149"/>
      <c r="PGF132" s="149"/>
      <c r="PGG132" s="149"/>
      <c r="PGH132" s="149"/>
      <c r="PGI132" s="149"/>
      <c r="PGJ132" s="149"/>
      <c r="PGK132" s="149"/>
      <c r="PGL132" s="149"/>
      <c r="PGM132" s="149"/>
      <c r="PGN132" s="149"/>
      <c r="PGO132" s="149"/>
      <c r="PGP132" s="149"/>
      <c r="PGQ132" s="149"/>
      <c r="PGR132" s="149"/>
      <c r="PGS132" s="149"/>
      <c r="PGT132" s="149"/>
      <c r="PGU132" s="149"/>
      <c r="PGV132" s="149"/>
      <c r="PGW132" s="149"/>
      <c r="PGX132" s="149"/>
      <c r="PGY132" s="149"/>
      <c r="PGZ132" s="149"/>
      <c r="PHA132" s="149"/>
      <c r="PHB132" s="149"/>
      <c r="PHC132" s="149"/>
      <c r="PHD132" s="149"/>
      <c r="PHE132" s="149"/>
      <c r="PHF132" s="149"/>
      <c r="PHG132" s="149"/>
      <c r="PHH132" s="149"/>
      <c r="PHI132" s="149"/>
      <c r="PHJ132" s="149"/>
      <c r="PHK132" s="149"/>
      <c r="PHL132" s="149"/>
      <c r="PHM132" s="149"/>
      <c r="PHN132" s="149"/>
      <c r="PHO132" s="149"/>
      <c r="PHP132" s="149"/>
      <c r="PHQ132" s="149"/>
      <c r="PHR132" s="149"/>
      <c r="PHS132" s="149"/>
      <c r="PHT132" s="149"/>
      <c r="PHU132" s="149"/>
      <c r="PHV132" s="149"/>
      <c r="PHW132" s="149"/>
      <c r="PHX132" s="149"/>
      <c r="PHY132" s="149"/>
      <c r="PHZ132" s="149"/>
      <c r="PIA132" s="149"/>
      <c r="PIB132" s="149"/>
      <c r="PIC132" s="149"/>
      <c r="PID132" s="149"/>
      <c r="PIE132" s="149"/>
      <c r="PIF132" s="149"/>
      <c r="PIG132" s="149"/>
      <c r="PIH132" s="149"/>
      <c r="PII132" s="149"/>
      <c r="PIJ132" s="149"/>
      <c r="PIK132" s="149"/>
      <c r="PIL132" s="149"/>
      <c r="PIM132" s="149"/>
      <c r="PIN132" s="149"/>
      <c r="PIO132" s="149"/>
      <c r="PIP132" s="149"/>
      <c r="PIQ132" s="149"/>
      <c r="PIR132" s="149"/>
      <c r="PIS132" s="149"/>
      <c r="PIT132" s="149"/>
      <c r="PIU132" s="149"/>
      <c r="PIV132" s="149"/>
      <c r="PIW132" s="149"/>
      <c r="PIX132" s="149"/>
      <c r="PIY132" s="149"/>
      <c r="PIZ132" s="149"/>
      <c r="PJA132" s="149"/>
      <c r="PJB132" s="149"/>
      <c r="PJC132" s="149"/>
      <c r="PJD132" s="149"/>
      <c r="PJE132" s="149"/>
      <c r="PJF132" s="149"/>
      <c r="PJG132" s="149"/>
      <c r="PJH132" s="149"/>
      <c r="PJI132" s="149"/>
      <c r="PJJ132" s="149"/>
      <c r="PJK132" s="149"/>
      <c r="PJL132" s="149"/>
      <c r="PJM132" s="149"/>
      <c r="PJN132" s="149"/>
      <c r="PJO132" s="149"/>
      <c r="PJP132" s="149"/>
      <c r="PJQ132" s="149"/>
      <c r="PJR132" s="149"/>
      <c r="PJS132" s="149"/>
      <c r="PJT132" s="149"/>
      <c r="PJU132" s="149"/>
      <c r="PJV132" s="149"/>
      <c r="PJW132" s="149"/>
      <c r="PJX132" s="149"/>
      <c r="PJY132" s="149"/>
      <c r="PJZ132" s="149"/>
      <c r="PKA132" s="149"/>
      <c r="PKB132" s="149"/>
      <c r="PKC132" s="149"/>
      <c r="PKD132" s="149"/>
      <c r="PKE132" s="149"/>
      <c r="PKF132" s="149"/>
      <c r="PKG132" s="149"/>
      <c r="PKH132" s="149"/>
      <c r="PKI132" s="149"/>
      <c r="PKJ132" s="149"/>
      <c r="PKK132" s="149"/>
      <c r="PKL132" s="149"/>
      <c r="PKM132" s="149"/>
      <c r="PKN132" s="149"/>
      <c r="PKO132" s="149"/>
      <c r="PKP132" s="149"/>
      <c r="PKQ132" s="149"/>
      <c r="PKR132" s="149"/>
      <c r="PKS132" s="149"/>
      <c r="PKT132" s="149"/>
      <c r="PKU132" s="149"/>
      <c r="PKV132" s="149"/>
      <c r="PKW132" s="149"/>
      <c r="PKX132" s="149"/>
      <c r="PKY132" s="149"/>
      <c r="PKZ132" s="149"/>
      <c r="PLA132" s="149"/>
      <c r="PLB132" s="149"/>
      <c r="PLC132" s="149"/>
      <c r="PLD132" s="149"/>
      <c r="PLE132" s="149"/>
      <c r="PLF132" s="149"/>
      <c r="PLG132" s="149"/>
      <c r="PLH132" s="149"/>
      <c r="PLI132" s="149"/>
      <c r="PLJ132" s="149"/>
      <c r="PLK132" s="149"/>
      <c r="PLL132" s="149"/>
      <c r="PLM132" s="149"/>
      <c r="PLN132" s="149"/>
      <c r="PLO132" s="149"/>
      <c r="PLP132" s="149"/>
      <c r="PLQ132" s="149"/>
      <c r="PLR132" s="149"/>
      <c r="PLS132" s="149"/>
      <c r="PLT132" s="149"/>
      <c r="PLU132" s="149"/>
      <c r="PLV132" s="149"/>
      <c r="PLW132" s="149"/>
      <c r="PLX132" s="149"/>
      <c r="PLY132" s="149"/>
      <c r="PLZ132" s="149"/>
      <c r="PMA132" s="149"/>
      <c r="PMB132" s="149"/>
      <c r="PMC132" s="149"/>
      <c r="PMD132" s="149"/>
      <c r="PME132" s="149"/>
      <c r="PMF132" s="149"/>
      <c r="PMG132" s="149"/>
      <c r="PMH132" s="149"/>
      <c r="PMI132" s="149"/>
      <c r="PMJ132" s="149"/>
      <c r="PMK132" s="149"/>
      <c r="PML132" s="149"/>
      <c r="PMM132" s="149"/>
      <c r="PMN132" s="149"/>
      <c r="PMO132" s="149"/>
      <c r="PMP132" s="149"/>
      <c r="PMQ132" s="149"/>
      <c r="PMR132" s="149"/>
      <c r="PMS132" s="149"/>
      <c r="PMT132" s="149"/>
      <c r="PMU132" s="149"/>
      <c r="PMV132" s="149"/>
      <c r="PMW132" s="149"/>
      <c r="PMX132" s="149"/>
      <c r="PMY132" s="149"/>
      <c r="PMZ132" s="149"/>
      <c r="PNA132" s="149"/>
      <c r="PNB132" s="149"/>
      <c r="PNC132" s="149"/>
      <c r="PND132" s="149"/>
      <c r="PNE132" s="149"/>
      <c r="PNF132" s="149"/>
      <c r="PNG132" s="149"/>
      <c r="PNH132" s="149"/>
      <c r="PNI132" s="149"/>
      <c r="PNJ132" s="149"/>
      <c r="PNK132" s="149"/>
      <c r="PNL132" s="149"/>
      <c r="PNM132" s="149"/>
      <c r="PNN132" s="149"/>
      <c r="PNO132" s="149"/>
      <c r="PNP132" s="149"/>
      <c r="PNQ132" s="149"/>
      <c r="PNR132" s="149"/>
      <c r="PNS132" s="149"/>
      <c r="PNT132" s="149"/>
      <c r="PNU132" s="149"/>
      <c r="PNV132" s="149"/>
      <c r="PNW132" s="149"/>
      <c r="PNX132" s="149"/>
      <c r="PNY132" s="149"/>
      <c r="PNZ132" s="149"/>
      <c r="POA132" s="149"/>
      <c r="POB132" s="149"/>
      <c r="POC132" s="149"/>
      <c r="POD132" s="149"/>
      <c r="POE132" s="149"/>
      <c r="POF132" s="149"/>
      <c r="POG132" s="149"/>
      <c r="POH132" s="149"/>
      <c r="POI132" s="149"/>
      <c r="POJ132" s="149"/>
      <c r="POK132" s="149"/>
      <c r="POL132" s="149"/>
      <c r="POM132" s="149"/>
      <c r="PON132" s="149"/>
      <c r="POO132" s="149"/>
      <c r="POP132" s="149"/>
      <c r="POQ132" s="149"/>
      <c r="POR132" s="149"/>
      <c r="POS132" s="149"/>
      <c r="POT132" s="149"/>
      <c r="POU132" s="149"/>
      <c r="POV132" s="149"/>
      <c r="POW132" s="149"/>
      <c r="POX132" s="149"/>
      <c r="POY132" s="149"/>
      <c r="POZ132" s="149"/>
      <c r="PPA132" s="149"/>
      <c r="PPB132" s="149"/>
      <c r="PPC132" s="149"/>
      <c r="PPD132" s="149"/>
      <c r="PPE132" s="149"/>
      <c r="PPF132" s="149"/>
      <c r="PPG132" s="149"/>
      <c r="PPH132" s="149"/>
      <c r="PPI132" s="149"/>
      <c r="PPJ132" s="149"/>
      <c r="PPK132" s="149"/>
      <c r="PPL132" s="149"/>
      <c r="PPM132" s="149"/>
      <c r="PPN132" s="149"/>
      <c r="PPO132" s="149"/>
      <c r="PPP132" s="149"/>
      <c r="PPQ132" s="149"/>
      <c r="PPR132" s="149"/>
      <c r="PPS132" s="149"/>
      <c r="PPT132" s="149"/>
      <c r="PPU132" s="149"/>
      <c r="PPV132" s="149"/>
      <c r="PPW132" s="149"/>
      <c r="PPX132" s="149"/>
      <c r="PPY132" s="149"/>
      <c r="PPZ132" s="149"/>
      <c r="PQA132" s="149"/>
      <c r="PQB132" s="149"/>
      <c r="PQC132" s="149"/>
      <c r="PQD132" s="149"/>
      <c r="PQE132" s="149"/>
      <c r="PQF132" s="149"/>
      <c r="PQG132" s="149"/>
      <c r="PQH132" s="149"/>
      <c r="PQI132" s="149"/>
      <c r="PQJ132" s="149"/>
      <c r="PQK132" s="149"/>
      <c r="PQL132" s="149"/>
      <c r="PQM132" s="149"/>
      <c r="PQN132" s="149"/>
      <c r="PQO132" s="149"/>
      <c r="PQP132" s="149"/>
      <c r="PQQ132" s="149"/>
      <c r="PQR132" s="149"/>
      <c r="PQS132" s="149"/>
      <c r="PQT132" s="149"/>
      <c r="PQU132" s="149"/>
      <c r="PQV132" s="149"/>
      <c r="PQW132" s="149"/>
      <c r="PQX132" s="149"/>
      <c r="PQY132" s="149"/>
      <c r="PQZ132" s="149"/>
      <c r="PRA132" s="149"/>
      <c r="PRB132" s="149"/>
      <c r="PRC132" s="149"/>
      <c r="PRD132" s="149"/>
      <c r="PRE132" s="149"/>
      <c r="PRF132" s="149"/>
      <c r="PRG132" s="149"/>
      <c r="PRH132" s="149"/>
      <c r="PRI132" s="149"/>
      <c r="PRJ132" s="149"/>
      <c r="PRK132" s="149"/>
      <c r="PRL132" s="149"/>
      <c r="PRM132" s="149"/>
      <c r="PRN132" s="149"/>
      <c r="PRO132" s="149"/>
      <c r="PRP132" s="149"/>
      <c r="PRQ132" s="149"/>
      <c r="PRR132" s="149"/>
      <c r="PRS132" s="149"/>
      <c r="PRT132" s="149"/>
      <c r="PRU132" s="149"/>
      <c r="PRV132" s="149"/>
      <c r="PRW132" s="149"/>
      <c r="PRX132" s="149"/>
      <c r="PRY132" s="149"/>
      <c r="PRZ132" s="149"/>
      <c r="PSA132" s="149"/>
      <c r="PSB132" s="149"/>
      <c r="PSC132" s="149"/>
      <c r="PSD132" s="149"/>
      <c r="PSE132" s="149"/>
      <c r="PSF132" s="149"/>
      <c r="PSG132" s="149"/>
      <c r="PSH132" s="149"/>
      <c r="PSI132" s="149"/>
      <c r="PSJ132" s="149"/>
      <c r="PSK132" s="149"/>
      <c r="PSL132" s="149"/>
      <c r="PSM132" s="149"/>
      <c r="PSN132" s="149"/>
      <c r="PSO132" s="149"/>
      <c r="PSP132" s="149"/>
      <c r="PSQ132" s="149"/>
      <c r="PSR132" s="149"/>
      <c r="PSS132" s="149"/>
      <c r="PST132" s="149"/>
      <c r="PSU132" s="149"/>
      <c r="PSV132" s="149"/>
      <c r="PSW132" s="149"/>
      <c r="PSX132" s="149"/>
      <c r="PSY132" s="149"/>
      <c r="PSZ132" s="149"/>
      <c r="PTA132" s="149"/>
      <c r="PTB132" s="149"/>
      <c r="PTC132" s="149"/>
      <c r="PTD132" s="149"/>
      <c r="PTE132" s="149"/>
      <c r="PTF132" s="149"/>
      <c r="PTG132" s="149"/>
      <c r="PTH132" s="149"/>
      <c r="PTI132" s="149"/>
      <c r="PTJ132" s="149"/>
      <c r="PTK132" s="149"/>
      <c r="PTL132" s="149"/>
      <c r="PTM132" s="149"/>
      <c r="PTN132" s="149"/>
      <c r="PTO132" s="149"/>
      <c r="PTP132" s="149"/>
      <c r="PTQ132" s="149"/>
      <c r="PTR132" s="149"/>
      <c r="PTS132" s="149"/>
      <c r="PTT132" s="149"/>
      <c r="PTU132" s="149"/>
      <c r="PTV132" s="149"/>
      <c r="PTW132" s="149"/>
      <c r="PTX132" s="149"/>
      <c r="PTY132" s="149"/>
      <c r="PTZ132" s="149"/>
      <c r="PUA132" s="149"/>
      <c r="PUB132" s="149"/>
      <c r="PUC132" s="149"/>
      <c r="PUD132" s="149"/>
      <c r="PUE132" s="149"/>
      <c r="PUF132" s="149"/>
      <c r="PUG132" s="149"/>
      <c r="PUH132" s="149"/>
      <c r="PUI132" s="149"/>
      <c r="PUJ132" s="149"/>
      <c r="PUK132" s="149"/>
      <c r="PUL132" s="149"/>
      <c r="PUM132" s="149"/>
      <c r="PUN132" s="149"/>
      <c r="PUO132" s="149"/>
      <c r="PUP132" s="149"/>
      <c r="PUQ132" s="149"/>
      <c r="PUR132" s="149"/>
      <c r="PUS132" s="149"/>
      <c r="PUT132" s="149"/>
      <c r="PUU132" s="149"/>
      <c r="PUV132" s="149"/>
      <c r="PUW132" s="149"/>
      <c r="PUX132" s="149"/>
      <c r="PUY132" s="149"/>
      <c r="PUZ132" s="149"/>
      <c r="PVA132" s="149"/>
      <c r="PVB132" s="149"/>
      <c r="PVC132" s="149"/>
      <c r="PVD132" s="149"/>
      <c r="PVE132" s="149"/>
      <c r="PVF132" s="149"/>
      <c r="PVG132" s="149"/>
      <c r="PVH132" s="149"/>
      <c r="PVI132" s="149"/>
      <c r="PVJ132" s="149"/>
      <c r="PVK132" s="149"/>
      <c r="PVL132" s="149"/>
      <c r="PVM132" s="149"/>
      <c r="PVN132" s="149"/>
      <c r="PVO132" s="149"/>
      <c r="PVP132" s="149"/>
      <c r="PVQ132" s="149"/>
      <c r="PVR132" s="149"/>
      <c r="PVS132" s="149"/>
      <c r="PVT132" s="149"/>
      <c r="PVU132" s="149"/>
      <c r="PVV132" s="149"/>
      <c r="PVW132" s="149"/>
      <c r="PVX132" s="149"/>
      <c r="PVY132" s="149"/>
      <c r="PVZ132" s="149"/>
      <c r="PWA132" s="149"/>
      <c r="PWB132" s="149"/>
      <c r="PWC132" s="149"/>
      <c r="PWD132" s="149"/>
      <c r="PWE132" s="149"/>
      <c r="PWF132" s="149"/>
      <c r="PWG132" s="149"/>
      <c r="PWH132" s="149"/>
      <c r="PWI132" s="149"/>
      <c r="PWJ132" s="149"/>
      <c r="PWK132" s="149"/>
      <c r="PWL132" s="149"/>
      <c r="PWM132" s="149"/>
      <c r="PWN132" s="149"/>
      <c r="PWO132" s="149"/>
      <c r="PWP132" s="149"/>
      <c r="PWQ132" s="149"/>
      <c r="PWR132" s="149"/>
      <c r="PWS132" s="149"/>
      <c r="PWT132" s="149"/>
      <c r="PWU132" s="149"/>
      <c r="PWV132" s="149"/>
      <c r="PWW132" s="149"/>
      <c r="PWX132" s="149"/>
      <c r="PWY132" s="149"/>
      <c r="PWZ132" s="149"/>
      <c r="PXA132" s="149"/>
      <c r="PXB132" s="149"/>
      <c r="PXC132" s="149"/>
      <c r="PXD132" s="149"/>
      <c r="PXE132" s="149"/>
      <c r="PXF132" s="149"/>
      <c r="PXG132" s="149"/>
      <c r="PXH132" s="149"/>
      <c r="PXI132" s="149"/>
      <c r="PXJ132" s="149"/>
      <c r="PXK132" s="149"/>
      <c r="PXL132" s="149"/>
      <c r="PXM132" s="149"/>
      <c r="PXN132" s="149"/>
      <c r="PXO132" s="149"/>
      <c r="PXP132" s="149"/>
      <c r="PXQ132" s="149"/>
      <c r="PXR132" s="149"/>
      <c r="PXS132" s="149"/>
      <c r="PXT132" s="149"/>
      <c r="PXU132" s="149"/>
      <c r="PXV132" s="149"/>
      <c r="PXW132" s="149"/>
      <c r="PXX132" s="149"/>
      <c r="PXY132" s="149"/>
      <c r="PXZ132" s="149"/>
      <c r="PYA132" s="149"/>
      <c r="PYB132" s="149"/>
      <c r="PYC132" s="149"/>
      <c r="PYD132" s="149"/>
      <c r="PYE132" s="149"/>
      <c r="PYF132" s="149"/>
      <c r="PYG132" s="149"/>
      <c r="PYH132" s="149"/>
      <c r="PYI132" s="149"/>
      <c r="PYJ132" s="149"/>
      <c r="PYK132" s="149"/>
      <c r="PYL132" s="149"/>
      <c r="PYM132" s="149"/>
      <c r="PYN132" s="149"/>
      <c r="PYO132" s="149"/>
      <c r="PYP132" s="149"/>
      <c r="PYQ132" s="149"/>
      <c r="PYR132" s="149"/>
      <c r="PYS132" s="149"/>
      <c r="PYT132" s="149"/>
      <c r="PYU132" s="149"/>
      <c r="PYV132" s="149"/>
      <c r="PYW132" s="149"/>
      <c r="PYX132" s="149"/>
      <c r="PYY132" s="149"/>
      <c r="PYZ132" s="149"/>
      <c r="PZA132" s="149"/>
      <c r="PZB132" s="149"/>
      <c r="PZC132" s="149"/>
      <c r="PZD132" s="149"/>
      <c r="PZE132" s="149"/>
      <c r="PZF132" s="149"/>
      <c r="PZG132" s="149"/>
      <c r="PZH132" s="149"/>
      <c r="PZI132" s="149"/>
      <c r="PZJ132" s="149"/>
      <c r="PZK132" s="149"/>
      <c r="PZL132" s="149"/>
      <c r="PZM132" s="149"/>
      <c r="PZN132" s="149"/>
      <c r="PZO132" s="149"/>
      <c r="PZP132" s="149"/>
      <c r="PZQ132" s="149"/>
      <c r="PZR132" s="149"/>
      <c r="PZS132" s="149"/>
      <c r="PZT132" s="149"/>
      <c r="PZU132" s="149"/>
      <c r="PZV132" s="149"/>
      <c r="PZW132" s="149"/>
      <c r="PZX132" s="149"/>
      <c r="PZY132" s="149"/>
      <c r="PZZ132" s="149"/>
      <c r="QAA132" s="149"/>
      <c r="QAB132" s="149"/>
      <c r="QAC132" s="149"/>
      <c r="QAD132" s="149"/>
      <c r="QAE132" s="149"/>
      <c r="QAF132" s="149"/>
      <c r="QAG132" s="149"/>
      <c r="QAH132" s="149"/>
      <c r="QAI132" s="149"/>
      <c r="QAJ132" s="149"/>
      <c r="QAK132" s="149"/>
      <c r="QAL132" s="149"/>
      <c r="QAM132" s="149"/>
      <c r="QAN132" s="149"/>
      <c r="QAO132" s="149"/>
      <c r="QAP132" s="149"/>
      <c r="QAQ132" s="149"/>
      <c r="QAR132" s="149"/>
      <c r="QAS132" s="149"/>
      <c r="QAT132" s="149"/>
      <c r="QAU132" s="149"/>
      <c r="QAV132" s="149"/>
      <c r="QAW132" s="149"/>
      <c r="QAX132" s="149"/>
      <c r="QAY132" s="149"/>
      <c r="QAZ132" s="149"/>
      <c r="QBA132" s="149"/>
      <c r="QBB132" s="149"/>
      <c r="QBC132" s="149"/>
      <c r="QBD132" s="149"/>
      <c r="QBE132" s="149"/>
      <c r="QBF132" s="149"/>
      <c r="QBG132" s="149"/>
      <c r="QBH132" s="149"/>
      <c r="QBI132" s="149"/>
      <c r="QBJ132" s="149"/>
      <c r="QBK132" s="149"/>
      <c r="QBL132" s="149"/>
      <c r="QBM132" s="149"/>
      <c r="QBN132" s="149"/>
      <c r="QBO132" s="149"/>
      <c r="QBP132" s="149"/>
      <c r="QBQ132" s="149"/>
      <c r="QBR132" s="149"/>
      <c r="QBS132" s="149"/>
      <c r="QBT132" s="149"/>
      <c r="QBU132" s="149"/>
      <c r="QBV132" s="149"/>
      <c r="QBW132" s="149"/>
      <c r="QBX132" s="149"/>
      <c r="QBY132" s="149"/>
      <c r="QBZ132" s="149"/>
      <c r="QCA132" s="149"/>
      <c r="QCB132" s="149"/>
      <c r="QCC132" s="149"/>
      <c r="QCD132" s="149"/>
      <c r="QCE132" s="149"/>
      <c r="QCF132" s="149"/>
      <c r="QCG132" s="149"/>
      <c r="QCH132" s="149"/>
      <c r="QCI132" s="149"/>
      <c r="QCJ132" s="149"/>
      <c r="QCK132" s="149"/>
      <c r="QCL132" s="149"/>
      <c r="QCM132" s="149"/>
      <c r="QCN132" s="149"/>
      <c r="QCO132" s="149"/>
      <c r="QCP132" s="149"/>
      <c r="QCQ132" s="149"/>
      <c r="QCR132" s="149"/>
      <c r="QCS132" s="149"/>
      <c r="QCT132" s="149"/>
      <c r="QCU132" s="149"/>
      <c r="QCV132" s="149"/>
      <c r="QCW132" s="149"/>
      <c r="QCX132" s="149"/>
      <c r="QCY132" s="149"/>
      <c r="QCZ132" s="149"/>
      <c r="QDA132" s="149"/>
      <c r="QDB132" s="149"/>
      <c r="QDC132" s="149"/>
      <c r="QDD132" s="149"/>
      <c r="QDE132" s="149"/>
      <c r="QDF132" s="149"/>
      <c r="QDG132" s="149"/>
      <c r="QDH132" s="149"/>
      <c r="QDI132" s="149"/>
      <c r="QDJ132" s="149"/>
      <c r="QDK132" s="149"/>
      <c r="QDL132" s="149"/>
      <c r="QDM132" s="149"/>
      <c r="QDN132" s="149"/>
      <c r="QDO132" s="149"/>
      <c r="QDP132" s="149"/>
      <c r="QDQ132" s="149"/>
      <c r="QDR132" s="149"/>
      <c r="QDS132" s="149"/>
      <c r="QDT132" s="149"/>
      <c r="QDU132" s="149"/>
      <c r="QDV132" s="149"/>
      <c r="QDW132" s="149"/>
      <c r="QDX132" s="149"/>
      <c r="QDY132" s="149"/>
      <c r="QDZ132" s="149"/>
      <c r="QEA132" s="149"/>
      <c r="QEB132" s="149"/>
      <c r="QEC132" s="149"/>
      <c r="QED132" s="149"/>
      <c r="QEE132" s="149"/>
      <c r="QEF132" s="149"/>
      <c r="QEG132" s="149"/>
      <c r="QEH132" s="149"/>
      <c r="QEI132" s="149"/>
      <c r="QEJ132" s="149"/>
      <c r="QEK132" s="149"/>
      <c r="QEL132" s="149"/>
      <c r="QEM132" s="149"/>
      <c r="QEN132" s="149"/>
      <c r="QEO132" s="149"/>
      <c r="QEP132" s="149"/>
      <c r="QEQ132" s="149"/>
      <c r="QER132" s="149"/>
      <c r="QES132" s="149"/>
      <c r="QET132" s="149"/>
      <c r="QEU132" s="149"/>
      <c r="QEV132" s="149"/>
      <c r="QEW132" s="149"/>
      <c r="QEX132" s="149"/>
      <c r="QEY132" s="149"/>
      <c r="QEZ132" s="149"/>
      <c r="QFA132" s="149"/>
      <c r="QFB132" s="149"/>
      <c r="QFC132" s="149"/>
      <c r="QFD132" s="149"/>
      <c r="QFE132" s="149"/>
      <c r="QFF132" s="149"/>
      <c r="QFG132" s="149"/>
      <c r="QFH132" s="149"/>
      <c r="QFI132" s="149"/>
      <c r="QFJ132" s="149"/>
      <c r="QFK132" s="149"/>
      <c r="QFL132" s="149"/>
      <c r="QFM132" s="149"/>
      <c r="QFN132" s="149"/>
      <c r="QFO132" s="149"/>
      <c r="QFP132" s="149"/>
      <c r="QFQ132" s="149"/>
      <c r="QFR132" s="149"/>
      <c r="QFS132" s="149"/>
      <c r="QFT132" s="149"/>
      <c r="QFU132" s="149"/>
      <c r="QFV132" s="149"/>
      <c r="QFW132" s="149"/>
      <c r="QFX132" s="149"/>
      <c r="QFY132" s="149"/>
      <c r="QFZ132" s="149"/>
      <c r="QGA132" s="149"/>
      <c r="QGB132" s="149"/>
      <c r="QGC132" s="149"/>
      <c r="QGD132" s="149"/>
      <c r="QGE132" s="149"/>
      <c r="QGF132" s="149"/>
      <c r="QGG132" s="149"/>
      <c r="QGH132" s="149"/>
      <c r="QGI132" s="149"/>
      <c r="QGJ132" s="149"/>
      <c r="QGK132" s="149"/>
      <c r="QGL132" s="149"/>
      <c r="QGM132" s="149"/>
      <c r="QGN132" s="149"/>
      <c r="QGO132" s="149"/>
      <c r="QGP132" s="149"/>
      <c r="QGQ132" s="149"/>
      <c r="QGR132" s="149"/>
      <c r="QGS132" s="149"/>
      <c r="QGT132" s="149"/>
      <c r="QGU132" s="149"/>
      <c r="QGV132" s="149"/>
      <c r="QGW132" s="149"/>
      <c r="QGX132" s="149"/>
      <c r="QGY132" s="149"/>
      <c r="QGZ132" s="149"/>
      <c r="QHA132" s="149"/>
      <c r="QHB132" s="149"/>
      <c r="QHC132" s="149"/>
      <c r="QHD132" s="149"/>
      <c r="QHE132" s="149"/>
      <c r="QHF132" s="149"/>
      <c r="QHG132" s="149"/>
      <c r="QHH132" s="149"/>
      <c r="QHI132" s="149"/>
      <c r="QHJ132" s="149"/>
      <c r="QHK132" s="149"/>
      <c r="QHL132" s="149"/>
      <c r="QHM132" s="149"/>
      <c r="QHN132" s="149"/>
      <c r="QHO132" s="149"/>
      <c r="QHP132" s="149"/>
      <c r="QHQ132" s="149"/>
      <c r="QHR132" s="149"/>
      <c r="QHS132" s="149"/>
      <c r="QHT132" s="149"/>
      <c r="QHU132" s="149"/>
      <c r="QHV132" s="149"/>
      <c r="QHW132" s="149"/>
      <c r="QHX132" s="149"/>
      <c r="QHY132" s="149"/>
      <c r="QHZ132" s="149"/>
      <c r="QIA132" s="149"/>
      <c r="QIB132" s="149"/>
      <c r="QIC132" s="149"/>
      <c r="QID132" s="149"/>
      <c r="QIE132" s="149"/>
      <c r="QIF132" s="149"/>
      <c r="QIG132" s="149"/>
      <c r="QIH132" s="149"/>
      <c r="QII132" s="149"/>
      <c r="QIJ132" s="149"/>
      <c r="QIK132" s="149"/>
      <c r="QIL132" s="149"/>
      <c r="QIM132" s="149"/>
      <c r="QIN132" s="149"/>
      <c r="QIO132" s="149"/>
      <c r="QIP132" s="149"/>
      <c r="QIQ132" s="149"/>
      <c r="QIR132" s="149"/>
      <c r="QIS132" s="149"/>
      <c r="QIT132" s="149"/>
      <c r="QIU132" s="149"/>
      <c r="QIV132" s="149"/>
      <c r="QIW132" s="149"/>
      <c r="QIX132" s="149"/>
      <c r="QIY132" s="149"/>
      <c r="QIZ132" s="149"/>
      <c r="QJA132" s="149"/>
      <c r="QJB132" s="149"/>
      <c r="QJC132" s="149"/>
      <c r="QJD132" s="149"/>
      <c r="QJE132" s="149"/>
      <c r="QJF132" s="149"/>
      <c r="QJG132" s="149"/>
      <c r="QJH132" s="149"/>
      <c r="QJI132" s="149"/>
      <c r="QJJ132" s="149"/>
      <c r="QJK132" s="149"/>
      <c r="QJL132" s="149"/>
      <c r="QJM132" s="149"/>
      <c r="QJN132" s="149"/>
      <c r="QJO132" s="149"/>
      <c r="QJP132" s="149"/>
      <c r="QJQ132" s="149"/>
      <c r="QJR132" s="149"/>
      <c r="QJS132" s="149"/>
      <c r="QJT132" s="149"/>
      <c r="QJU132" s="149"/>
      <c r="QJV132" s="149"/>
      <c r="QJW132" s="149"/>
      <c r="QJX132" s="149"/>
      <c r="QJY132" s="149"/>
      <c r="QJZ132" s="149"/>
      <c r="QKA132" s="149"/>
      <c r="QKB132" s="149"/>
      <c r="QKC132" s="149"/>
      <c r="QKD132" s="149"/>
      <c r="QKE132" s="149"/>
      <c r="QKF132" s="149"/>
      <c r="QKG132" s="149"/>
      <c r="QKH132" s="149"/>
      <c r="QKI132" s="149"/>
      <c r="QKJ132" s="149"/>
      <c r="QKK132" s="149"/>
      <c r="QKL132" s="149"/>
      <c r="QKM132" s="149"/>
      <c r="QKN132" s="149"/>
      <c r="QKO132" s="149"/>
      <c r="QKP132" s="149"/>
      <c r="QKQ132" s="149"/>
      <c r="QKR132" s="149"/>
      <c r="QKS132" s="149"/>
      <c r="QKT132" s="149"/>
      <c r="QKU132" s="149"/>
      <c r="QKV132" s="149"/>
      <c r="QKW132" s="149"/>
      <c r="QKX132" s="149"/>
      <c r="QKY132" s="149"/>
      <c r="QKZ132" s="149"/>
      <c r="QLA132" s="149"/>
      <c r="QLB132" s="149"/>
      <c r="QLC132" s="149"/>
      <c r="QLD132" s="149"/>
      <c r="QLE132" s="149"/>
      <c r="QLF132" s="149"/>
      <c r="QLG132" s="149"/>
      <c r="QLH132" s="149"/>
      <c r="QLI132" s="149"/>
      <c r="QLJ132" s="149"/>
      <c r="QLK132" s="149"/>
      <c r="QLL132" s="149"/>
      <c r="QLM132" s="149"/>
      <c r="QLN132" s="149"/>
      <c r="QLO132" s="149"/>
      <c r="QLP132" s="149"/>
      <c r="QLQ132" s="149"/>
      <c r="QLR132" s="149"/>
      <c r="QLS132" s="149"/>
      <c r="QLT132" s="149"/>
      <c r="QLU132" s="149"/>
      <c r="QLV132" s="149"/>
      <c r="QLW132" s="149"/>
      <c r="QLX132" s="149"/>
      <c r="QLY132" s="149"/>
      <c r="QLZ132" s="149"/>
      <c r="QMA132" s="149"/>
      <c r="QMB132" s="149"/>
      <c r="QMC132" s="149"/>
      <c r="QMD132" s="149"/>
      <c r="QME132" s="149"/>
      <c r="QMF132" s="149"/>
      <c r="QMG132" s="149"/>
      <c r="QMH132" s="149"/>
      <c r="QMI132" s="149"/>
      <c r="QMJ132" s="149"/>
      <c r="QMK132" s="149"/>
      <c r="QML132" s="149"/>
      <c r="QMM132" s="149"/>
      <c r="QMN132" s="149"/>
      <c r="QMO132" s="149"/>
      <c r="QMP132" s="149"/>
      <c r="QMQ132" s="149"/>
      <c r="QMR132" s="149"/>
      <c r="QMS132" s="149"/>
      <c r="QMT132" s="149"/>
      <c r="QMU132" s="149"/>
      <c r="QMV132" s="149"/>
      <c r="QMW132" s="149"/>
      <c r="QMX132" s="149"/>
      <c r="QMY132" s="149"/>
      <c r="QMZ132" s="149"/>
      <c r="QNA132" s="149"/>
      <c r="QNB132" s="149"/>
      <c r="QNC132" s="149"/>
      <c r="QND132" s="149"/>
      <c r="QNE132" s="149"/>
      <c r="QNF132" s="149"/>
      <c r="QNG132" s="149"/>
      <c r="QNH132" s="149"/>
      <c r="QNI132" s="149"/>
      <c r="QNJ132" s="149"/>
      <c r="QNK132" s="149"/>
      <c r="QNL132" s="149"/>
      <c r="QNM132" s="149"/>
      <c r="QNN132" s="149"/>
      <c r="QNO132" s="149"/>
      <c r="QNP132" s="149"/>
      <c r="QNQ132" s="149"/>
      <c r="QNR132" s="149"/>
      <c r="QNS132" s="149"/>
      <c r="QNT132" s="149"/>
      <c r="QNU132" s="149"/>
      <c r="QNV132" s="149"/>
      <c r="QNW132" s="149"/>
      <c r="QNX132" s="149"/>
      <c r="QNY132" s="149"/>
      <c r="QNZ132" s="149"/>
      <c r="QOA132" s="149"/>
      <c r="QOB132" s="149"/>
      <c r="QOC132" s="149"/>
      <c r="QOD132" s="149"/>
      <c r="QOE132" s="149"/>
      <c r="QOF132" s="149"/>
      <c r="QOG132" s="149"/>
      <c r="QOH132" s="149"/>
      <c r="QOI132" s="149"/>
      <c r="QOJ132" s="149"/>
      <c r="QOK132" s="149"/>
      <c r="QOL132" s="149"/>
      <c r="QOM132" s="149"/>
      <c r="QON132" s="149"/>
      <c r="QOO132" s="149"/>
      <c r="QOP132" s="149"/>
      <c r="QOQ132" s="149"/>
      <c r="QOR132" s="149"/>
      <c r="QOS132" s="149"/>
      <c r="QOT132" s="149"/>
      <c r="QOU132" s="149"/>
      <c r="QOV132" s="149"/>
      <c r="QOW132" s="149"/>
      <c r="QOX132" s="149"/>
      <c r="QOY132" s="149"/>
      <c r="QOZ132" s="149"/>
      <c r="QPA132" s="149"/>
      <c r="QPB132" s="149"/>
      <c r="QPC132" s="149"/>
      <c r="QPD132" s="149"/>
      <c r="QPE132" s="149"/>
      <c r="QPF132" s="149"/>
      <c r="QPG132" s="149"/>
      <c r="QPH132" s="149"/>
      <c r="QPI132" s="149"/>
      <c r="QPJ132" s="149"/>
      <c r="QPK132" s="149"/>
      <c r="QPL132" s="149"/>
      <c r="QPM132" s="149"/>
      <c r="QPN132" s="149"/>
      <c r="QPO132" s="149"/>
      <c r="QPP132" s="149"/>
      <c r="QPQ132" s="149"/>
      <c r="QPR132" s="149"/>
      <c r="QPS132" s="149"/>
      <c r="QPT132" s="149"/>
      <c r="QPU132" s="149"/>
      <c r="QPV132" s="149"/>
      <c r="QPW132" s="149"/>
      <c r="QPX132" s="149"/>
      <c r="QPY132" s="149"/>
      <c r="QPZ132" s="149"/>
      <c r="QQA132" s="149"/>
      <c r="QQB132" s="149"/>
      <c r="QQC132" s="149"/>
      <c r="QQD132" s="149"/>
      <c r="QQE132" s="149"/>
      <c r="QQF132" s="149"/>
      <c r="QQG132" s="149"/>
      <c r="QQH132" s="149"/>
      <c r="QQI132" s="149"/>
      <c r="QQJ132" s="149"/>
      <c r="QQK132" s="149"/>
      <c r="QQL132" s="149"/>
      <c r="QQM132" s="149"/>
      <c r="QQN132" s="149"/>
      <c r="QQO132" s="149"/>
      <c r="QQP132" s="149"/>
      <c r="QQQ132" s="149"/>
      <c r="QQR132" s="149"/>
      <c r="QQS132" s="149"/>
      <c r="QQT132" s="149"/>
      <c r="QQU132" s="149"/>
      <c r="QQV132" s="149"/>
      <c r="QQW132" s="149"/>
      <c r="QQX132" s="149"/>
      <c r="QQY132" s="149"/>
      <c r="QQZ132" s="149"/>
      <c r="QRA132" s="149"/>
      <c r="QRB132" s="149"/>
      <c r="QRC132" s="149"/>
      <c r="QRD132" s="149"/>
      <c r="QRE132" s="149"/>
      <c r="QRF132" s="149"/>
      <c r="QRG132" s="149"/>
      <c r="QRH132" s="149"/>
      <c r="QRI132" s="149"/>
      <c r="QRJ132" s="149"/>
      <c r="QRK132" s="149"/>
      <c r="QRL132" s="149"/>
      <c r="QRM132" s="149"/>
      <c r="QRN132" s="149"/>
      <c r="QRO132" s="149"/>
      <c r="QRP132" s="149"/>
      <c r="QRQ132" s="149"/>
      <c r="QRR132" s="149"/>
      <c r="QRS132" s="149"/>
      <c r="QRT132" s="149"/>
      <c r="QRU132" s="149"/>
      <c r="QRV132" s="149"/>
      <c r="QRW132" s="149"/>
      <c r="QRX132" s="149"/>
      <c r="QRY132" s="149"/>
      <c r="QRZ132" s="149"/>
      <c r="QSA132" s="149"/>
      <c r="QSB132" s="149"/>
      <c r="QSC132" s="149"/>
      <c r="QSD132" s="149"/>
      <c r="QSE132" s="149"/>
      <c r="QSF132" s="149"/>
      <c r="QSG132" s="149"/>
      <c r="QSH132" s="149"/>
      <c r="QSI132" s="149"/>
      <c r="QSJ132" s="149"/>
      <c r="QSK132" s="149"/>
      <c r="QSL132" s="149"/>
      <c r="QSM132" s="149"/>
      <c r="QSN132" s="149"/>
      <c r="QSO132" s="149"/>
      <c r="QSP132" s="149"/>
      <c r="QSQ132" s="149"/>
      <c r="QSR132" s="149"/>
      <c r="QSS132" s="149"/>
      <c r="QST132" s="149"/>
      <c r="QSU132" s="149"/>
      <c r="QSV132" s="149"/>
      <c r="QSW132" s="149"/>
      <c r="QSX132" s="149"/>
      <c r="QSY132" s="149"/>
      <c r="QSZ132" s="149"/>
      <c r="QTA132" s="149"/>
      <c r="QTB132" s="149"/>
      <c r="QTC132" s="149"/>
      <c r="QTD132" s="149"/>
      <c r="QTE132" s="149"/>
      <c r="QTF132" s="149"/>
      <c r="QTG132" s="149"/>
      <c r="QTH132" s="149"/>
      <c r="QTI132" s="149"/>
      <c r="QTJ132" s="149"/>
      <c r="QTK132" s="149"/>
      <c r="QTL132" s="149"/>
      <c r="QTM132" s="149"/>
      <c r="QTN132" s="149"/>
      <c r="QTO132" s="149"/>
      <c r="QTP132" s="149"/>
      <c r="QTQ132" s="149"/>
      <c r="QTR132" s="149"/>
      <c r="QTS132" s="149"/>
      <c r="QTT132" s="149"/>
      <c r="QTU132" s="149"/>
      <c r="QTV132" s="149"/>
      <c r="QTW132" s="149"/>
      <c r="QTX132" s="149"/>
      <c r="QTY132" s="149"/>
      <c r="QTZ132" s="149"/>
      <c r="QUA132" s="149"/>
      <c r="QUB132" s="149"/>
      <c r="QUC132" s="149"/>
      <c r="QUD132" s="149"/>
      <c r="QUE132" s="149"/>
      <c r="QUF132" s="149"/>
      <c r="QUG132" s="149"/>
      <c r="QUH132" s="149"/>
      <c r="QUI132" s="149"/>
      <c r="QUJ132" s="149"/>
      <c r="QUK132" s="149"/>
      <c r="QUL132" s="149"/>
      <c r="QUM132" s="149"/>
      <c r="QUN132" s="149"/>
      <c r="QUO132" s="149"/>
      <c r="QUP132" s="149"/>
      <c r="QUQ132" s="149"/>
      <c r="QUR132" s="149"/>
      <c r="QUS132" s="149"/>
      <c r="QUT132" s="149"/>
      <c r="QUU132" s="149"/>
      <c r="QUV132" s="149"/>
      <c r="QUW132" s="149"/>
      <c r="QUX132" s="149"/>
      <c r="QUY132" s="149"/>
      <c r="QUZ132" s="149"/>
      <c r="QVA132" s="149"/>
      <c r="QVB132" s="149"/>
      <c r="QVC132" s="149"/>
      <c r="QVD132" s="149"/>
      <c r="QVE132" s="149"/>
      <c r="QVF132" s="149"/>
      <c r="QVG132" s="149"/>
      <c r="QVH132" s="149"/>
      <c r="QVI132" s="149"/>
      <c r="QVJ132" s="149"/>
      <c r="QVK132" s="149"/>
      <c r="QVL132" s="149"/>
      <c r="QVM132" s="149"/>
      <c r="QVN132" s="149"/>
      <c r="QVO132" s="149"/>
      <c r="QVP132" s="149"/>
      <c r="QVQ132" s="149"/>
      <c r="QVR132" s="149"/>
      <c r="QVS132" s="149"/>
      <c r="QVT132" s="149"/>
      <c r="QVU132" s="149"/>
      <c r="QVV132" s="149"/>
      <c r="QVW132" s="149"/>
      <c r="QVX132" s="149"/>
      <c r="QVY132" s="149"/>
      <c r="QVZ132" s="149"/>
      <c r="QWA132" s="149"/>
      <c r="QWB132" s="149"/>
      <c r="QWC132" s="149"/>
      <c r="QWD132" s="149"/>
      <c r="QWE132" s="149"/>
      <c r="QWF132" s="149"/>
      <c r="QWG132" s="149"/>
      <c r="QWH132" s="149"/>
      <c r="QWI132" s="149"/>
      <c r="QWJ132" s="149"/>
      <c r="QWK132" s="149"/>
      <c r="QWL132" s="149"/>
      <c r="QWM132" s="149"/>
      <c r="QWN132" s="149"/>
      <c r="QWO132" s="149"/>
      <c r="QWP132" s="149"/>
      <c r="QWQ132" s="149"/>
      <c r="QWR132" s="149"/>
      <c r="QWS132" s="149"/>
      <c r="QWT132" s="149"/>
      <c r="QWU132" s="149"/>
      <c r="QWV132" s="149"/>
      <c r="QWW132" s="149"/>
      <c r="QWX132" s="149"/>
      <c r="QWY132" s="149"/>
      <c r="QWZ132" s="149"/>
      <c r="QXA132" s="149"/>
      <c r="QXB132" s="149"/>
      <c r="QXC132" s="149"/>
      <c r="QXD132" s="149"/>
      <c r="QXE132" s="149"/>
      <c r="QXF132" s="149"/>
      <c r="QXG132" s="149"/>
      <c r="QXH132" s="149"/>
      <c r="QXI132" s="149"/>
      <c r="QXJ132" s="149"/>
      <c r="QXK132" s="149"/>
      <c r="QXL132" s="149"/>
      <c r="QXM132" s="149"/>
      <c r="QXN132" s="149"/>
      <c r="QXO132" s="149"/>
      <c r="QXP132" s="149"/>
      <c r="QXQ132" s="149"/>
      <c r="QXR132" s="149"/>
      <c r="QXS132" s="149"/>
      <c r="QXT132" s="149"/>
      <c r="QXU132" s="149"/>
      <c r="QXV132" s="149"/>
      <c r="QXW132" s="149"/>
      <c r="QXX132" s="149"/>
      <c r="QXY132" s="149"/>
      <c r="QXZ132" s="149"/>
      <c r="QYA132" s="149"/>
      <c r="QYB132" s="149"/>
      <c r="QYC132" s="149"/>
      <c r="QYD132" s="149"/>
      <c r="QYE132" s="149"/>
      <c r="QYF132" s="149"/>
      <c r="QYG132" s="149"/>
      <c r="QYH132" s="149"/>
      <c r="QYI132" s="149"/>
      <c r="QYJ132" s="149"/>
      <c r="QYK132" s="149"/>
      <c r="QYL132" s="149"/>
      <c r="QYM132" s="149"/>
      <c r="QYN132" s="149"/>
      <c r="QYO132" s="149"/>
      <c r="QYP132" s="149"/>
      <c r="QYQ132" s="149"/>
      <c r="QYR132" s="149"/>
      <c r="QYS132" s="149"/>
      <c r="QYT132" s="149"/>
      <c r="QYU132" s="149"/>
      <c r="QYV132" s="149"/>
      <c r="QYW132" s="149"/>
      <c r="QYX132" s="149"/>
      <c r="QYY132" s="149"/>
      <c r="QYZ132" s="149"/>
      <c r="QZA132" s="149"/>
      <c r="QZB132" s="149"/>
      <c r="QZC132" s="149"/>
      <c r="QZD132" s="149"/>
      <c r="QZE132" s="149"/>
      <c r="QZF132" s="149"/>
      <c r="QZG132" s="149"/>
      <c r="QZH132" s="149"/>
      <c r="QZI132" s="149"/>
      <c r="QZJ132" s="149"/>
      <c r="QZK132" s="149"/>
      <c r="QZL132" s="149"/>
      <c r="QZM132" s="149"/>
      <c r="QZN132" s="149"/>
      <c r="QZO132" s="149"/>
      <c r="QZP132" s="149"/>
      <c r="QZQ132" s="149"/>
      <c r="QZR132" s="149"/>
      <c r="QZS132" s="149"/>
      <c r="QZT132" s="149"/>
      <c r="QZU132" s="149"/>
      <c r="QZV132" s="149"/>
      <c r="QZW132" s="149"/>
      <c r="QZX132" s="149"/>
      <c r="QZY132" s="149"/>
      <c r="QZZ132" s="149"/>
      <c r="RAA132" s="149"/>
      <c r="RAB132" s="149"/>
      <c r="RAC132" s="149"/>
      <c r="RAD132" s="149"/>
      <c r="RAE132" s="149"/>
      <c r="RAF132" s="149"/>
      <c r="RAG132" s="149"/>
      <c r="RAH132" s="149"/>
      <c r="RAI132" s="149"/>
      <c r="RAJ132" s="149"/>
      <c r="RAK132" s="149"/>
      <c r="RAL132" s="149"/>
      <c r="RAM132" s="149"/>
      <c r="RAN132" s="149"/>
      <c r="RAO132" s="149"/>
      <c r="RAP132" s="149"/>
      <c r="RAQ132" s="149"/>
      <c r="RAR132" s="149"/>
      <c r="RAS132" s="149"/>
      <c r="RAT132" s="149"/>
      <c r="RAU132" s="149"/>
      <c r="RAV132" s="149"/>
      <c r="RAW132" s="149"/>
      <c r="RAX132" s="149"/>
      <c r="RAY132" s="149"/>
      <c r="RAZ132" s="149"/>
      <c r="RBA132" s="149"/>
      <c r="RBB132" s="149"/>
      <c r="RBC132" s="149"/>
      <c r="RBD132" s="149"/>
      <c r="RBE132" s="149"/>
      <c r="RBF132" s="149"/>
      <c r="RBG132" s="149"/>
      <c r="RBH132" s="149"/>
      <c r="RBI132" s="149"/>
      <c r="RBJ132" s="149"/>
      <c r="RBK132" s="149"/>
      <c r="RBL132" s="149"/>
      <c r="RBM132" s="149"/>
      <c r="RBN132" s="149"/>
      <c r="RBO132" s="149"/>
      <c r="RBP132" s="149"/>
      <c r="RBQ132" s="149"/>
      <c r="RBR132" s="149"/>
      <c r="RBS132" s="149"/>
      <c r="RBT132" s="149"/>
      <c r="RBU132" s="149"/>
      <c r="RBV132" s="149"/>
      <c r="RBW132" s="149"/>
      <c r="RBX132" s="149"/>
      <c r="RBY132" s="149"/>
      <c r="RBZ132" s="149"/>
      <c r="RCA132" s="149"/>
      <c r="RCB132" s="149"/>
      <c r="RCC132" s="149"/>
      <c r="RCD132" s="149"/>
      <c r="RCE132" s="149"/>
      <c r="RCF132" s="149"/>
      <c r="RCG132" s="149"/>
      <c r="RCH132" s="149"/>
      <c r="RCI132" s="149"/>
      <c r="RCJ132" s="149"/>
      <c r="RCK132" s="149"/>
      <c r="RCL132" s="149"/>
      <c r="RCM132" s="149"/>
      <c r="RCN132" s="149"/>
      <c r="RCO132" s="149"/>
      <c r="RCP132" s="149"/>
      <c r="RCQ132" s="149"/>
      <c r="RCR132" s="149"/>
      <c r="RCS132" s="149"/>
      <c r="RCT132" s="149"/>
      <c r="RCU132" s="149"/>
      <c r="RCV132" s="149"/>
      <c r="RCW132" s="149"/>
      <c r="RCX132" s="149"/>
      <c r="RCY132" s="149"/>
      <c r="RCZ132" s="149"/>
      <c r="RDA132" s="149"/>
      <c r="RDB132" s="149"/>
      <c r="RDC132" s="149"/>
      <c r="RDD132" s="149"/>
      <c r="RDE132" s="149"/>
      <c r="RDF132" s="149"/>
      <c r="RDG132" s="149"/>
      <c r="RDH132" s="149"/>
      <c r="RDI132" s="149"/>
      <c r="RDJ132" s="149"/>
      <c r="RDK132" s="149"/>
      <c r="RDL132" s="149"/>
      <c r="RDM132" s="149"/>
      <c r="RDN132" s="149"/>
      <c r="RDO132" s="149"/>
      <c r="RDP132" s="149"/>
      <c r="RDQ132" s="149"/>
      <c r="RDR132" s="149"/>
      <c r="RDS132" s="149"/>
      <c r="RDT132" s="149"/>
      <c r="RDU132" s="149"/>
      <c r="RDV132" s="149"/>
      <c r="RDW132" s="149"/>
      <c r="RDX132" s="149"/>
      <c r="RDY132" s="149"/>
      <c r="RDZ132" s="149"/>
      <c r="REA132" s="149"/>
      <c r="REB132" s="149"/>
      <c r="REC132" s="149"/>
      <c r="RED132" s="149"/>
      <c r="REE132" s="149"/>
      <c r="REF132" s="149"/>
      <c r="REG132" s="149"/>
      <c r="REH132" s="149"/>
      <c r="REI132" s="149"/>
      <c r="REJ132" s="149"/>
      <c r="REK132" s="149"/>
      <c r="REL132" s="149"/>
      <c r="REM132" s="149"/>
      <c r="REN132" s="149"/>
      <c r="REO132" s="149"/>
      <c r="REP132" s="149"/>
      <c r="REQ132" s="149"/>
      <c r="RER132" s="149"/>
      <c r="RES132" s="149"/>
      <c r="RET132" s="149"/>
      <c r="REU132" s="149"/>
      <c r="REV132" s="149"/>
      <c r="REW132" s="149"/>
      <c r="REX132" s="149"/>
      <c r="REY132" s="149"/>
      <c r="REZ132" s="149"/>
      <c r="RFA132" s="149"/>
      <c r="RFB132" s="149"/>
      <c r="RFC132" s="149"/>
      <c r="RFD132" s="149"/>
      <c r="RFE132" s="149"/>
      <c r="RFF132" s="149"/>
      <c r="RFG132" s="149"/>
      <c r="RFH132" s="149"/>
      <c r="RFI132" s="149"/>
      <c r="RFJ132" s="149"/>
      <c r="RFK132" s="149"/>
      <c r="RFL132" s="149"/>
      <c r="RFM132" s="149"/>
      <c r="RFN132" s="149"/>
      <c r="RFO132" s="149"/>
      <c r="RFP132" s="149"/>
      <c r="RFQ132" s="149"/>
      <c r="RFR132" s="149"/>
      <c r="RFS132" s="149"/>
      <c r="RFT132" s="149"/>
      <c r="RFU132" s="149"/>
      <c r="RFV132" s="149"/>
      <c r="RFW132" s="149"/>
      <c r="RFX132" s="149"/>
      <c r="RFY132" s="149"/>
      <c r="RFZ132" s="149"/>
      <c r="RGA132" s="149"/>
      <c r="RGB132" s="149"/>
      <c r="RGC132" s="149"/>
      <c r="RGD132" s="149"/>
      <c r="RGE132" s="149"/>
      <c r="RGF132" s="149"/>
      <c r="RGG132" s="149"/>
      <c r="RGH132" s="149"/>
      <c r="RGI132" s="149"/>
      <c r="RGJ132" s="149"/>
      <c r="RGK132" s="149"/>
      <c r="RGL132" s="149"/>
      <c r="RGM132" s="149"/>
      <c r="RGN132" s="149"/>
      <c r="RGO132" s="149"/>
      <c r="RGP132" s="149"/>
      <c r="RGQ132" s="149"/>
      <c r="RGR132" s="149"/>
      <c r="RGS132" s="149"/>
      <c r="RGT132" s="149"/>
      <c r="RGU132" s="149"/>
      <c r="RGV132" s="149"/>
      <c r="RGW132" s="149"/>
      <c r="RGX132" s="149"/>
      <c r="RGY132" s="149"/>
      <c r="RGZ132" s="149"/>
      <c r="RHA132" s="149"/>
      <c r="RHB132" s="149"/>
      <c r="RHC132" s="149"/>
      <c r="RHD132" s="149"/>
      <c r="RHE132" s="149"/>
      <c r="RHF132" s="149"/>
      <c r="RHG132" s="149"/>
      <c r="RHH132" s="149"/>
      <c r="RHI132" s="149"/>
      <c r="RHJ132" s="149"/>
      <c r="RHK132" s="149"/>
      <c r="RHL132" s="149"/>
      <c r="RHM132" s="149"/>
      <c r="RHN132" s="149"/>
      <c r="RHO132" s="149"/>
      <c r="RHP132" s="149"/>
      <c r="RHQ132" s="149"/>
      <c r="RHR132" s="149"/>
      <c r="RHS132" s="149"/>
      <c r="RHT132" s="149"/>
      <c r="RHU132" s="149"/>
      <c r="RHV132" s="149"/>
      <c r="RHW132" s="149"/>
      <c r="RHX132" s="149"/>
      <c r="RHY132" s="149"/>
      <c r="RHZ132" s="149"/>
      <c r="RIA132" s="149"/>
      <c r="RIB132" s="149"/>
      <c r="RIC132" s="149"/>
      <c r="RID132" s="149"/>
      <c r="RIE132" s="149"/>
      <c r="RIF132" s="149"/>
      <c r="RIG132" s="149"/>
      <c r="RIH132" s="149"/>
      <c r="RII132" s="149"/>
      <c r="RIJ132" s="149"/>
      <c r="RIK132" s="149"/>
      <c r="RIL132" s="149"/>
      <c r="RIM132" s="149"/>
      <c r="RIN132" s="149"/>
      <c r="RIO132" s="149"/>
      <c r="RIP132" s="149"/>
      <c r="RIQ132" s="149"/>
      <c r="RIR132" s="149"/>
      <c r="RIS132" s="149"/>
      <c r="RIT132" s="149"/>
      <c r="RIU132" s="149"/>
      <c r="RIV132" s="149"/>
      <c r="RIW132" s="149"/>
      <c r="RIX132" s="149"/>
      <c r="RIY132" s="149"/>
      <c r="RIZ132" s="149"/>
      <c r="RJA132" s="149"/>
      <c r="RJB132" s="149"/>
      <c r="RJC132" s="149"/>
      <c r="RJD132" s="149"/>
      <c r="RJE132" s="149"/>
      <c r="RJF132" s="149"/>
      <c r="RJG132" s="149"/>
      <c r="RJH132" s="149"/>
      <c r="RJI132" s="149"/>
      <c r="RJJ132" s="149"/>
      <c r="RJK132" s="149"/>
      <c r="RJL132" s="149"/>
      <c r="RJM132" s="149"/>
      <c r="RJN132" s="149"/>
      <c r="RJO132" s="149"/>
      <c r="RJP132" s="149"/>
      <c r="RJQ132" s="149"/>
      <c r="RJR132" s="149"/>
      <c r="RJS132" s="149"/>
      <c r="RJT132" s="149"/>
      <c r="RJU132" s="149"/>
      <c r="RJV132" s="149"/>
      <c r="RJW132" s="149"/>
      <c r="RJX132" s="149"/>
      <c r="RJY132" s="149"/>
      <c r="RJZ132" s="149"/>
      <c r="RKA132" s="149"/>
      <c r="RKB132" s="149"/>
      <c r="RKC132" s="149"/>
      <c r="RKD132" s="149"/>
      <c r="RKE132" s="149"/>
      <c r="RKF132" s="149"/>
      <c r="RKG132" s="149"/>
      <c r="RKH132" s="149"/>
      <c r="RKI132" s="149"/>
      <c r="RKJ132" s="149"/>
      <c r="RKK132" s="149"/>
      <c r="RKL132" s="149"/>
      <c r="RKM132" s="149"/>
      <c r="RKN132" s="149"/>
      <c r="RKO132" s="149"/>
      <c r="RKP132" s="149"/>
      <c r="RKQ132" s="149"/>
      <c r="RKR132" s="149"/>
      <c r="RKS132" s="149"/>
      <c r="RKT132" s="149"/>
      <c r="RKU132" s="149"/>
      <c r="RKV132" s="149"/>
      <c r="RKW132" s="149"/>
      <c r="RKX132" s="149"/>
      <c r="RKY132" s="149"/>
      <c r="RKZ132" s="149"/>
      <c r="RLA132" s="149"/>
      <c r="RLB132" s="149"/>
      <c r="RLC132" s="149"/>
      <c r="RLD132" s="149"/>
      <c r="RLE132" s="149"/>
      <c r="RLF132" s="149"/>
      <c r="RLG132" s="149"/>
      <c r="RLH132" s="149"/>
      <c r="RLI132" s="149"/>
      <c r="RLJ132" s="149"/>
      <c r="RLK132" s="149"/>
      <c r="RLL132" s="149"/>
      <c r="RLM132" s="149"/>
      <c r="RLN132" s="149"/>
      <c r="RLO132" s="149"/>
      <c r="RLP132" s="149"/>
      <c r="RLQ132" s="149"/>
      <c r="RLR132" s="149"/>
      <c r="RLS132" s="149"/>
      <c r="RLT132" s="149"/>
      <c r="RLU132" s="149"/>
      <c r="RLV132" s="149"/>
      <c r="RLW132" s="149"/>
      <c r="RLX132" s="149"/>
      <c r="RLY132" s="149"/>
      <c r="RLZ132" s="149"/>
      <c r="RMA132" s="149"/>
      <c r="RMB132" s="149"/>
      <c r="RMC132" s="149"/>
      <c r="RMD132" s="149"/>
      <c r="RME132" s="149"/>
      <c r="RMF132" s="149"/>
      <c r="RMG132" s="149"/>
      <c r="RMH132" s="149"/>
      <c r="RMI132" s="149"/>
      <c r="RMJ132" s="149"/>
      <c r="RMK132" s="149"/>
      <c r="RML132" s="149"/>
      <c r="RMM132" s="149"/>
      <c r="RMN132" s="149"/>
      <c r="RMO132" s="149"/>
      <c r="RMP132" s="149"/>
      <c r="RMQ132" s="149"/>
      <c r="RMR132" s="149"/>
      <c r="RMS132" s="149"/>
      <c r="RMT132" s="149"/>
      <c r="RMU132" s="149"/>
      <c r="RMV132" s="149"/>
      <c r="RMW132" s="149"/>
      <c r="RMX132" s="149"/>
      <c r="RMY132" s="149"/>
      <c r="RMZ132" s="149"/>
      <c r="RNA132" s="149"/>
      <c r="RNB132" s="149"/>
      <c r="RNC132" s="149"/>
      <c r="RND132" s="149"/>
      <c r="RNE132" s="149"/>
      <c r="RNF132" s="149"/>
      <c r="RNG132" s="149"/>
      <c r="RNH132" s="149"/>
      <c r="RNI132" s="149"/>
      <c r="RNJ132" s="149"/>
      <c r="RNK132" s="149"/>
      <c r="RNL132" s="149"/>
      <c r="RNM132" s="149"/>
      <c r="RNN132" s="149"/>
      <c r="RNO132" s="149"/>
      <c r="RNP132" s="149"/>
      <c r="RNQ132" s="149"/>
      <c r="RNR132" s="149"/>
      <c r="RNS132" s="149"/>
      <c r="RNT132" s="149"/>
      <c r="RNU132" s="149"/>
      <c r="RNV132" s="149"/>
      <c r="RNW132" s="149"/>
      <c r="RNX132" s="149"/>
      <c r="RNY132" s="149"/>
      <c r="RNZ132" s="149"/>
      <c r="ROA132" s="149"/>
      <c r="ROB132" s="149"/>
      <c r="ROC132" s="149"/>
      <c r="ROD132" s="149"/>
      <c r="ROE132" s="149"/>
      <c r="ROF132" s="149"/>
      <c r="ROG132" s="149"/>
      <c r="ROH132" s="149"/>
      <c r="ROI132" s="149"/>
      <c r="ROJ132" s="149"/>
      <c r="ROK132" s="149"/>
      <c r="ROL132" s="149"/>
      <c r="ROM132" s="149"/>
      <c r="RON132" s="149"/>
      <c r="ROO132" s="149"/>
      <c r="ROP132" s="149"/>
      <c r="ROQ132" s="149"/>
      <c r="ROR132" s="149"/>
      <c r="ROS132" s="149"/>
      <c r="ROT132" s="149"/>
      <c r="ROU132" s="149"/>
      <c r="ROV132" s="149"/>
      <c r="ROW132" s="149"/>
      <c r="ROX132" s="149"/>
      <c r="ROY132" s="149"/>
      <c r="ROZ132" s="149"/>
      <c r="RPA132" s="149"/>
      <c r="RPB132" s="149"/>
      <c r="RPC132" s="149"/>
      <c r="RPD132" s="149"/>
      <c r="RPE132" s="149"/>
      <c r="RPF132" s="149"/>
      <c r="RPG132" s="149"/>
      <c r="RPH132" s="149"/>
      <c r="RPI132" s="149"/>
      <c r="RPJ132" s="149"/>
      <c r="RPK132" s="149"/>
      <c r="RPL132" s="149"/>
      <c r="RPM132" s="149"/>
      <c r="RPN132" s="149"/>
      <c r="RPO132" s="149"/>
      <c r="RPP132" s="149"/>
      <c r="RPQ132" s="149"/>
      <c r="RPR132" s="149"/>
      <c r="RPS132" s="149"/>
      <c r="RPT132" s="149"/>
      <c r="RPU132" s="149"/>
      <c r="RPV132" s="149"/>
      <c r="RPW132" s="149"/>
      <c r="RPX132" s="149"/>
      <c r="RPY132" s="149"/>
      <c r="RPZ132" s="149"/>
      <c r="RQA132" s="149"/>
      <c r="RQB132" s="149"/>
      <c r="RQC132" s="149"/>
      <c r="RQD132" s="149"/>
      <c r="RQE132" s="149"/>
      <c r="RQF132" s="149"/>
      <c r="RQG132" s="149"/>
      <c r="RQH132" s="149"/>
      <c r="RQI132" s="149"/>
      <c r="RQJ132" s="149"/>
      <c r="RQK132" s="149"/>
      <c r="RQL132" s="149"/>
      <c r="RQM132" s="149"/>
      <c r="RQN132" s="149"/>
      <c r="RQO132" s="149"/>
      <c r="RQP132" s="149"/>
      <c r="RQQ132" s="149"/>
      <c r="RQR132" s="149"/>
      <c r="RQS132" s="149"/>
      <c r="RQT132" s="149"/>
      <c r="RQU132" s="149"/>
      <c r="RQV132" s="149"/>
      <c r="RQW132" s="149"/>
      <c r="RQX132" s="149"/>
      <c r="RQY132" s="149"/>
      <c r="RQZ132" s="149"/>
      <c r="RRA132" s="149"/>
      <c r="RRB132" s="149"/>
      <c r="RRC132" s="149"/>
      <c r="RRD132" s="149"/>
      <c r="RRE132" s="149"/>
      <c r="RRF132" s="149"/>
      <c r="RRG132" s="149"/>
      <c r="RRH132" s="149"/>
      <c r="RRI132" s="149"/>
      <c r="RRJ132" s="149"/>
      <c r="RRK132" s="149"/>
      <c r="RRL132" s="149"/>
      <c r="RRM132" s="149"/>
      <c r="RRN132" s="149"/>
      <c r="RRO132" s="149"/>
      <c r="RRP132" s="149"/>
      <c r="RRQ132" s="149"/>
      <c r="RRR132" s="149"/>
      <c r="RRS132" s="149"/>
      <c r="RRT132" s="149"/>
      <c r="RRU132" s="149"/>
      <c r="RRV132" s="149"/>
      <c r="RRW132" s="149"/>
      <c r="RRX132" s="149"/>
      <c r="RRY132" s="149"/>
      <c r="RRZ132" s="149"/>
      <c r="RSA132" s="149"/>
      <c r="RSB132" s="149"/>
      <c r="RSC132" s="149"/>
      <c r="RSD132" s="149"/>
      <c r="RSE132" s="149"/>
      <c r="RSF132" s="149"/>
      <c r="RSG132" s="149"/>
      <c r="RSH132" s="149"/>
      <c r="RSI132" s="149"/>
      <c r="RSJ132" s="149"/>
      <c r="RSK132" s="149"/>
      <c r="RSL132" s="149"/>
      <c r="RSM132" s="149"/>
      <c r="RSN132" s="149"/>
      <c r="RSO132" s="149"/>
      <c r="RSP132" s="149"/>
      <c r="RSQ132" s="149"/>
      <c r="RSR132" s="149"/>
      <c r="RSS132" s="149"/>
      <c r="RST132" s="149"/>
      <c r="RSU132" s="149"/>
      <c r="RSV132" s="149"/>
      <c r="RSW132" s="149"/>
      <c r="RSX132" s="149"/>
      <c r="RSY132" s="149"/>
      <c r="RSZ132" s="149"/>
      <c r="RTA132" s="149"/>
      <c r="RTB132" s="149"/>
      <c r="RTC132" s="149"/>
      <c r="RTD132" s="149"/>
      <c r="RTE132" s="149"/>
      <c r="RTF132" s="149"/>
      <c r="RTG132" s="149"/>
      <c r="RTH132" s="149"/>
      <c r="RTI132" s="149"/>
      <c r="RTJ132" s="149"/>
      <c r="RTK132" s="149"/>
      <c r="RTL132" s="149"/>
      <c r="RTM132" s="149"/>
      <c r="RTN132" s="149"/>
      <c r="RTO132" s="149"/>
      <c r="RTP132" s="149"/>
      <c r="RTQ132" s="149"/>
      <c r="RTR132" s="149"/>
      <c r="RTS132" s="149"/>
      <c r="RTT132" s="149"/>
      <c r="RTU132" s="149"/>
      <c r="RTV132" s="149"/>
      <c r="RTW132" s="149"/>
      <c r="RTX132" s="149"/>
      <c r="RTY132" s="149"/>
      <c r="RTZ132" s="149"/>
      <c r="RUA132" s="149"/>
      <c r="RUB132" s="149"/>
      <c r="RUC132" s="149"/>
      <c r="RUD132" s="149"/>
      <c r="RUE132" s="149"/>
      <c r="RUF132" s="149"/>
      <c r="RUG132" s="149"/>
      <c r="RUH132" s="149"/>
      <c r="RUI132" s="149"/>
      <c r="RUJ132" s="149"/>
      <c r="RUK132" s="149"/>
      <c r="RUL132" s="149"/>
      <c r="RUM132" s="149"/>
      <c r="RUN132" s="149"/>
      <c r="RUO132" s="149"/>
      <c r="RUP132" s="149"/>
      <c r="RUQ132" s="149"/>
      <c r="RUR132" s="149"/>
      <c r="RUS132" s="149"/>
      <c r="RUT132" s="149"/>
      <c r="RUU132" s="149"/>
      <c r="RUV132" s="149"/>
      <c r="RUW132" s="149"/>
      <c r="RUX132" s="149"/>
      <c r="RUY132" s="149"/>
      <c r="RUZ132" s="149"/>
      <c r="RVA132" s="149"/>
      <c r="RVB132" s="149"/>
      <c r="RVC132" s="149"/>
      <c r="RVD132" s="149"/>
      <c r="RVE132" s="149"/>
      <c r="RVF132" s="149"/>
      <c r="RVG132" s="149"/>
      <c r="RVH132" s="149"/>
      <c r="RVI132" s="149"/>
      <c r="RVJ132" s="149"/>
      <c r="RVK132" s="149"/>
      <c r="RVL132" s="149"/>
      <c r="RVM132" s="149"/>
      <c r="RVN132" s="149"/>
      <c r="RVO132" s="149"/>
      <c r="RVP132" s="149"/>
      <c r="RVQ132" s="149"/>
      <c r="RVR132" s="149"/>
      <c r="RVS132" s="149"/>
      <c r="RVT132" s="149"/>
      <c r="RVU132" s="149"/>
      <c r="RVV132" s="149"/>
      <c r="RVW132" s="149"/>
      <c r="RVX132" s="149"/>
      <c r="RVY132" s="149"/>
      <c r="RVZ132" s="149"/>
      <c r="RWA132" s="149"/>
      <c r="RWB132" s="149"/>
      <c r="RWC132" s="149"/>
      <c r="RWD132" s="149"/>
      <c r="RWE132" s="149"/>
      <c r="RWF132" s="149"/>
      <c r="RWG132" s="149"/>
      <c r="RWH132" s="149"/>
      <c r="RWI132" s="149"/>
      <c r="RWJ132" s="149"/>
      <c r="RWK132" s="149"/>
      <c r="RWL132" s="149"/>
      <c r="RWM132" s="149"/>
      <c r="RWN132" s="149"/>
      <c r="RWO132" s="149"/>
      <c r="RWP132" s="149"/>
      <c r="RWQ132" s="149"/>
      <c r="RWR132" s="149"/>
      <c r="RWS132" s="149"/>
      <c r="RWT132" s="149"/>
      <c r="RWU132" s="149"/>
      <c r="RWV132" s="149"/>
      <c r="RWW132" s="149"/>
      <c r="RWX132" s="149"/>
      <c r="RWY132" s="149"/>
      <c r="RWZ132" s="149"/>
      <c r="RXA132" s="149"/>
      <c r="RXB132" s="149"/>
      <c r="RXC132" s="149"/>
      <c r="RXD132" s="149"/>
      <c r="RXE132" s="149"/>
      <c r="RXF132" s="149"/>
      <c r="RXG132" s="149"/>
      <c r="RXH132" s="149"/>
      <c r="RXI132" s="149"/>
      <c r="RXJ132" s="149"/>
      <c r="RXK132" s="149"/>
      <c r="RXL132" s="149"/>
      <c r="RXM132" s="149"/>
      <c r="RXN132" s="149"/>
      <c r="RXO132" s="149"/>
      <c r="RXP132" s="149"/>
      <c r="RXQ132" s="149"/>
      <c r="RXR132" s="149"/>
      <c r="RXS132" s="149"/>
      <c r="RXT132" s="149"/>
      <c r="RXU132" s="149"/>
      <c r="RXV132" s="149"/>
      <c r="RXW132" s="149"/>
      <c r="RXX132" s="149"/>
      <c r="RXY132" s="149"/>
      <c r="RXZ132" s="149"/>
      <c r="RYA132" s="149"/>
      <c r="RYB132" s="149"/>
      <c r="RYC132" s="149"/>
      <c r="RYD132" s="149"/>
      <c r="RYE132" s="149"/>
      <c r="RYF132" s="149"/>
      <c r="RYG132" s="149"/>
      <c r="RYH132" s="149"/>
      <c r="RYI132" s="149"/>
      <c r="RYJ132" s="149"/>
      <c r="RYK132" s="149"/>
      <c r="RYL132" s="149"/>
      <c r="RYM132" s="149"/>
      <c r="RYN132" s="149"/>
      <c r="RYO132" s="149"/>
      <c r="RYP132" s="149"/>
      <c r="RYQ132" s="149"/>
      <c r="RYR132" s="149"/>
      <c r="RYS132" s="149"/>
      <c r="RYT132" s="149"/>
      <c r="RYU132" s="149"/>
      <c r="RYV132" s="149"/>
      <c r="RYW132" s="149"/>
      <c r="RYX132" s="149"/>
      <c r="RYY132" s="149"/>
      <c r="RYZ132" s="149"/>
      <c r="RZA132" s="149"/>
      <c r="RZB132" s="149"/>
      <c r="RZC132" s="149"/>
      <c r="RZD132" s="149"/>
      <c r="RZE132" s="149"/>
      <c r="RZF132" s="149"/>
      <c r="RZG132" s="149"/>
      <c r="RZH132" s="149"/>
      <c r="RZI132" s="149"/>
      <c r="RZJ132" s="149"/>
      <c r="RZK132" s="149"/>
      <c r="RZL132" s="149"/>
      <c r="RZM132" s="149"/>
      <c r="RZN132" s="149"/>
      <c r="RZO132" s="149"/>
      <c r="RZP132" s="149"/>
      <c r="RZQ132" s="149"/>
      <c r="RZR132" s="149"/>
      <c r="RZS132" s="149"/>
      <c r="RZT132" s="149"/>
      <c r="RZU132" s="149"/>
      <c r="RZV132" s="149"/>
      <c r="RZW132" s="149"/>
      <c r="RZX132" s="149"/>
      <c r="RZY132" s="149"/>
      <c r="RZZ132" s="149"/>
      <c r="SAA132" s="149"/>
      <c r="SAB132" s="149"/>
      <c r="SAC132" s="149"/>
      <c r="SAD132" s="149"/>
      <c r="SAE132" s="149"/>
      <c r="SAF132" s="149"/>
      <c r="SAG132" s="149"/>
      <c r="SAH132" s="149"/>
      <c r="SAI132" s="149"/>
      <c r="SAJ132" s="149"/>
      <c r="SAK132" s="149"/>
      <c r="SAL132" s="149"/>
      <c r="SAM132" s="149"/>
      <c r="SAN132" s="149"/>
      <c r="SAO132" s="149"/>
      <c r="SAP132" s="149"/>
      <c r="SAQ132" s="149"/>
      <c r="SAR132" s="149"/>
      <c r="SAS132" s="149"/>
      <c r="SAT132" s="149"/>
      <c r="SAU132" s="149"/>
      <c r="SAV132" s="149"/>
      <c r="SAW132" s="149"/>
      <c r="SAX132" s="149"/>
      <c r="SAY132" s="149"/>
      <c r="SAZ132" s="149"/>
      <c r="SBA132" s="149"/>
      <c r="SBB132" s="149"/>
      <c r="SBC132" s="149"/>
      <c r="SBD132" s="149"/>
      <c r="SBE132" s="149"/>
      <c r="SBF132" s="149"/>
      <c r="SBG132" s="149"/>
      <c r="SBH132" s="149"/>
      <c r="SBI132" s="149"/>
      <c r="SBJ132" s="149"/>
      <c r="SBK132" s="149"/>
      <c r="SBL132" s="149"/>
      <c r="SBM132" s="149"/>
      <c r="SBN132" s="149"/>
      <c r="SBO132" s="149"/>
      <c r="SBP132" s="149"/>
      <c r="SBQ132" s="149"/>
      <c r="SBR132" s="149"/>
      <c r="SBS132" s="149"/>
      <c r="SBT132" s="149"/>
      <c r="SBU132" s="149"/>
      <c r="SBV132" s="149"/>
      <c r="SBW132" s="149"/>
      <c r="SBX132" s="149"/>
      <c r="SBY132" s="149"/>
      <c r="SBZ132" s="149"/>
      <c r="SCA132" s="149"/>
      <c r="SCB132" s="149"/>
      <c r="SCC132" s="149"/>
      <c r="SCD132" s="149"/>
      <c r="SCE132" s="149"/>
      <c r="SCF132" s="149"/>
      <c r="SCG132" s="149"/>
      <c r="SCH132" s="149"/>
      <c r="SCI132" s="149"/>
      <c r="SCJ132" s="149"/>
      <c r="SCK132" s="149"/>
      <c r="SCL132" s="149"/>
      <c r="SCM132" s="149"/>
      <c r="SCN132" s="149"/>
      <c r="SCO132" s="149"/>
      <c r="SCP132" s="149"/>
      <c r="SCQ132" s="149"/>
      <c r="SCR132" s="149"/>
      <c r="SCS132" s="149"/>
      <c r="SCT132" s="149"/>
      <c r="SCU132" s="149"/>
      <c r="SCV132" s="149"/>
      <c r="SCW132" s="149"/>
      <c r="SCX132" s="149"/>
      <c r="SCY132" s="149"/>
      <c r="SCZ132" s="149"/>
      <c r="SDA132" s="149"/>
      <c r="SDB132" s="149"/>
      <c r="SDC132" s="149"/>
      <c r="SDD132" s="149"/>
      <c r="SDE132" s="149"/>
      <c r="SDF132" s="149"/>
      <c r="SDG132" s="149"/>
      <c r="SDH132" s="149"/>
      <c r="SDI132" s="149"/>
      <c r="SDJ132" s="149"/>
      <c r="SDK132" s="149"/>
      <c r="SDL132" s="149"/>
      <c r="SDM132" s="149"/>
      <c r="SDN132" s="149"/>
      <c r="SDO132" s="149"/>
      <c r="SDP132" s="149"/>
      <c r="SDQ132" s="149"/>
      <c r="SDR132" s="149"/>
      <c r="SDS132" s="149"/>
      <c r="SDT132" s="149"/>
      <c r="SDU132" s="149"/>
      <c r="SDV132" s="149"/>
      <c r="SDW132" s="149"/>
      <c r="SDX132" s="149"/>
      <c r="SDY132" s="149"/>
      <c r="SDZ132" s="149"/>
      <c r="SEA132" s="149"/>
      <c r="SEB132" s="149"/>
      <c r="SEC132" s="149"/>
      <c r="SED132" s="149"/>
      <c r="SEE132" s="149"/>
      <c r="SEF132" s="149"/>
      <c r="SEG132" s="149"/>
      <c r="SEH132" s="149"/>
      <c r="SEI132" s="149"/>
      <c r="SEJ132" s="149"/>
      <c r="SEK132" s="149"/>
      <c r="SEL132" s="149"/>
      <c r="SEM132" s="149"/>
      <c r="SEN132" s="149"/>
      <c r="SEO132" s="149"/>
      <c r="SEP132" s="149"/>
      <c r="SEQ132" s="149"/>
      <c r="SER132" s="149"/>
      <c r="SES132" s="149"/>
      <c r="SET132" s="149"/>
      <c r="SEU132" s="149"/>
      <c r="SEV132" s="149"/>
      <c r="SEW132" s="149"/>
      <c r="SEX132" s="149"/>
      <c r="SEY132" s="149"/>
      <c r="SEZ132" s="149"/>
      <c r="SFA132" s="149"/>
      <c r="SFB132" s="149"/>
      <c r="SFC132" s="149"/>
      <c r="SFD132" s="149"/>
      <c r="SFE132" s="149"/>
      <c r="SFF132" s="149"/>
      <c r="SFG132" s="149"/>
      <c r="SFH132" s="149"/>
      <c r="SFI132" s="149"/>
      <c r="SFJ132" s="149"/>
      <c r="SFK132" s="149"/>
      <c r="SFL132" s="149"/>
      <c r="SFM132" s="149"/>
      <c r="SFN132" s="149"/>
      <c r="SFO132" s="149"/>
      <c r="SFP132" s="149"/>
      <c r="SFQ132" s="149"/>
      <c r="SFR132" s="149"/>
      <c r="SFS132" s="149"/>
      <c r="SFT132" s="149"/>
      <c r="SFU132" s="149"/>
      <c r="SFV132" s="149"/>
      <c r="SFW132" s="149"/>
      <c r="SFX132" s="149"/>
      <c r="SFY132" s="149"/>
      <c r="SFZ132" s="149"/>
      <c r="SGA132" s="149"/>
      <c r="SGB132" s="149"/>
      <c r="SGC132" s="149"/>
      <c r="SGD132" s="149"/>
      <c r="SGE132" s="149"/>
      <c r="SGF132" s="149"/>
      <c r="SGG132" s="149"/>
      <c r="SGH132" s="149"/>
      <c r="SGI132" s="149"/>
      <c r="SGJ132" s="149"/>
      <c r="SGK132" s="149"/>
      <c r="SGL132" s="149"/>
      <c r="SGM132" s="149"/>
      <c r="SGN132" s="149"/>
      <c r="SGO132" s="149"/>
      <c r="SGP132" s="149"/>
      <c r="SGQ132" s="149"/>
      <c r="SGR132" s="149"/>
      <c r="SGS132" s="149"/>
      <c r="SGT132" s="149"/>
      <c r="SGU132" s="149"/>
      <c r="SGV132" s="149"/>
      <c r="SGW132" s="149"/>
      <c r="SGX132" s="149"/>
      <c r="SGY132" s="149"/>
      <c r="SGZ132" s="149"/>
      <c r="SHA132" s="149"/>
      <c r="SHB132" s="149"/>
      <c r="SHC132" s="149"/>
      <c r="SHD132" s="149"/>
      <c r="SHE132" s="149"/>
      <c r="SHF132" s="149"/>
      <c r="SHG132" s="149"/>
      <c r="SHH132" s="149"/>
      <c r="SHI132" s="149"/>
      <c r="SHJ132" s="149"/>
      <c r="SHK132" s="149"/>
      <c r="SHL132" s="149"/>
      <c r="SHM132" s="149"/>
      <c r="SHN132" s="149"/>
      <c r="SHO132" s="149"/>
      <c r="SHP132" s="149"/>
      <c r="SHQ132" s="149"/>
      <c r="SHR132" s="149"/>
      <c r="SHS132" s="149"/>
      <c r="SHT132" s="149"/>
      <c r="SHU132" s="149"/>
      <c r="SHV132" s="149"/>
      <c r="SHW132" s="149"/>
      <c r="SHX132" s="149"/>
      <c r="SHY132" s="149"/>
      <c r="SHZ132" s="149"/>
      <c r="SIA132" s="149"/>
      <c r="SIB132" s="149"/>
      <c r="SIC132" s="149"/>
      <c r="SID132" s="149"/>
      <c r="SIE132" s="149"/>
      <c r="SIF132" s="149"/>
      <c r="SIG132" s="149"/>
      <c r="SIH132" s="149"/>
      <c r="SII132" s="149"/>
      <c r="SIJ132" s="149"/>
      <c r="SIK132" s="149"/>
      <c r="SIL132" s="149"/>
      <c r="SIM132" s="149"/>
      <c r="SIN132" s="149"/>
      <c r="SIO132" s="149"/>
      <c r="SIP132" s="149"/>
      <c r="SIQ132" s="149"/>
      <c r="SIR132" s="149"/>
      <c r="SIS132" s="149"/>
      <c r="SIT132" s="149"/>
      <c r="SIU132" s="149"/>
      <c r="SIV132" s="149"/>
      <c r="SIW132" s="149"/>
      <c r="SIX132" s="149"/>
      <c r="SIY132" s="149"/>
      <c r="SIZ132" s="149"/>
      <c r="SJA132" s="149"/>
      <c r="SJB132" s="149"/>
      <c r="SJC132" s="149"/>
      <c r="SJD132" s="149"/>
      <c r="SJE132" s="149"/>
      <c r="SJF132" s="149"/>
      <c r="SJG132" s="149"/>
      <c r="SJH132" s="149"/>
      <c r="SJI132" s="149"/>
      <c r="SJJ132" s="149"/>
      <c r="SJK132" s="149"/>
      <c r="SJL132" s="149"/>
      <c r="SJM132" s="149"/>
      <c r="SJN132" s="149"/>
      <c r="SJO132" s="149"/>
      <c r="SJP132" s="149"/>
      <c r="SJQ132" s="149"/>
      <c r="SJR132" s="149"/>
      <c r="SJS132" s="149"/>
      <c r="SJT132" s="149"/>
      <c r="SJU132" s="149"/>
      <c r="SJV132" s="149"/>
      <c r="SJW132" s="149"/>
      <c r="SJX132" s="149"/>
      <c r="SJY132" s="149"/>
      <c r="SJZ132" s="149"/>
      <c r="SKA132" s="149"/>
      <c r="SKB132" s="149"/>
      <c r="SKC132" s="149"/>
      <c r="SKD132" s="149"/>
      <c r="SKE132" s="149"/>
      <c r="SKF132" s="149"/>
      <c r="SKG132" s="149"/>
      <c r="SKH132" s="149"/>
      <c r="SKI132" s="149"/>
      <c r="SKJ132" s="149"/>
      <c r="SKK132" s="149"/>
      <c r="SKL132" s="149"/>
      <c r="SKM132" s="149"/>
      <c r="SKN132" s="149"/>
      <c r="SKO132" s="149"/>
      <c r="SKP132" s="149"/>
      <c r="SKQ132" s="149"/>
      <c r="SKR132" s="149"/>
      <c r="SKS132" s="149"/>
      <c r="SKT132" s="149"/>
      <c r="SKU132" s="149"/>
      <c r="SKV132" s="149"/>
      <c r="SKW132" s="149"/>
      <c r="SKX132" s="149"/>
      <c r="SKY132" s="149"/>
      <c r="SKZ132" s="149"/>
      <c r="SLA132" s="149"/>
      <c r="SLB132" s="149"/>
      <c r="SLC132" s="149"/>
      <c r="SLD132" s="149"/>
      <c r="SLE132" s="149"/>
      <c r="SLF132" s="149"/>
      <c r="SLG132" s="149"/>
      <c r="SLH132" s="149"/>
      <c r="SLI132" s="149"/>
      <c r="SLJ132" s="149"/>
      <c r="SLK132" s="149"/>
      <c r="SLL132" s="149"/>
      <c r="SLM132" s="149"/>
      <c r="SLN132" s="149"/>
      <c r="SLO132" s="149"/>
      <c r="SLP132" s="149"/>
      <c r="SLQ132" s="149"/>
      <c r="SLR132" s="149"/>
      <c r="SLS132" s="149"/>
      <c r="SLT132" s="149"/>
      <c r="SLU132" s="149"/>
      <c r="SLV132" s="149"/>
      <c r="SLW132" s="149"/>
      <c r="SLX132" s="149"/>
      <c r="SLY132" s="149"/>
      <c r="SLZ132" s="149"/>
      <c r="SMA132" s="149"/>
      <c r="SMB132" s="149"/>
      <c r="SMC132" s="149"/>
      <c r="SMD132" s="149"/>
      <c r="SME132" s="149"/>
      <c r="SMF132" s="149"/>
      <c r="SMG132" s="149"/>
      <c r="SMH132" s="149"/>
      <c r="SMI132" s="149"/>
      <c r="SMJ132" s="149"/>
      <c r="SMK132" s="149"/>
      <c r="SML132" s="149"/>
      <c r="SMM132" s="149"/>
      <c r="SMN132" s="149"/>
      <c r="SMO132" s="149"/>
      <c r="SMP132" s="149"/>
      <c r="SMQ132" s="149"/>
      <c r="SMR132" s="149"/>
      <c r="SMS132" s="149"/>
      <c r="SMT132" s="149"/>
      <c r="SMU132" s="149"/>
      <c r="SMV132" s="149"/>
      <c r="SMW132" s="149"/>
      <c r="SMX132" s="149"/>
      <c r="SMY132" s="149"/>
      <c r="SMZ132" s="149"/>
      <c r="SNA132" s="149"/>
      <c r="SNB132" s="149"/>
      <c r="SNC132" s="149"/>
      <c r="SND132" s="149"/>
      <c r="SNE132" s="149"/>
      <c r="SNF132" s="149"/>
      <c r="SNG132" s="149"/>
      <c r="SNH132" s="149"/>
      <c r="SNI132" s="149"/>
      <c r="SNJ132" s="149"/>
      <c r="SNK132" s="149"/>
      <c r="SNL132" s="149"/>
      <c r="SNM132" s="149"/>
      <c r="SNN132" s="149"/>
      <c r="SNO132" s="149"/>
      <c r="SNP132" s="149"/>
      <c r="SNQ132" s="149"/>
      <c r="SNR132" s="149"/>
      <c r="SNS132" s="149"/>
      <c r="SNT132" s="149"/>
      <c r="SNU132" s="149"/>
      <c r="SNV132" s="149"/>
      <c r="SNW132" s="149"/>
      <c r="SNX132" s="149"/>
      <c r="SNY132" s="149"/>
      <c r="SNZ132" s="149"/>
      <c r="SOA132" s="149"/>
      <c r="SOB132" s="149"/>
      <c r="SOC132" s="149"/>
      <c r="SOD132" s="149"/>
      <c r="SOE132" s="149"/>
      <c r="SOF132" s="149"/>
      <c r="SOG132" s="149"/>
      <c r="SOH132" s="149"/>
      <c r="SOI132" s="149"/>
      <c r="SOJ132" s="149"/>
      <c r="SOK132" s="149"/>
      <c r="SOL132" s="149"/>
      <c r="SOM132" s="149"/>
      <c r="SON132" s="149"/>
      <c r="SOO132" s="149"/>
      <c r="SOP132" s="149"/>
      <c r="SOQ132" s="149"/>
      <c r="SOR132" s="149"/>
      <c r="SOS132" s="149"/>
      <c r="SOT132" s="149"/>
      <c r="SOU132" s="149"/>
      <c r="SOV132" s="149"/>
      <c r="SOW132" s="149"/>
      <c r="SOX132" s="149"/>
      <c r="SOY132" s="149"/>
      <c r="SOZ132" s="149"/>
      <c r="SPA132" s="149"/>
      <c r="SPB132" s="149"/>
      <c r="SPC132" s="149"/>
      <c r="SPD132" s="149"/>
      <c r="SPE132" s="149"/>
      <c r="SPF132" s="149"/>
      <c r="SPG132" s="149"/>
      <c r="SPH132" s="149"/>
      <c r="SPI132" s="149"/>
      <c r="SPJ132" s="149"/>
      <c r="SPK132" s="149"/>
      <c r="SPL132" s="149"/>
      <c r="SPM132" s="149"/>
      <c r="SPN132" s="149"/>
      <c r="SPO132" s="149"/>
      <c r="SPP132" s="149"/>
      <c r="SPQ132" s="149"/>
      <c r="SPR132" s="149"/>
      <c r="SPS132" s="149"/>
      <c r="SPT132" s="149"/>
      <c r="SPU132" s="149"/>
      <c r="SPV132" s="149"/>
      <c r="SPW132" s="149"/>
      <c r="SPX132" s="149"/>
      <c r="SPY132" s="149"/>
      <c r="SPZ132" s="149"/>
      <c r="SQA132" s="149"/>
      <c r="SQB132" s="149"/>
      <c r="SQC132" s="149"/>
      <c r="SQD132" s="149"/>
      <c r="SQE132" s="149"/>
      <c r="SQF132" s="149"/>
      <c r="SQG132" s="149"/>
      <c r="SQH132" s="149"/>
      <c r="SQI132" s="149"/>
      <c r="SQJ132" s="149"/>
      <c r="SQK132" s="149"/>
      <c r="SQL132" s="149"/>
      <c r="SQM132" s="149"/>
      <c r="SQN132" s="149"/>
      <c r="SQO132" s="149"/>
      <c r="SQP132" s="149"/>
      <c r="SQQ132" s="149"/>
      <c r="SQR132" s="149"/>
      <c r="SQS132" s="149"/>
      <c r="SQT132" s="149"/>
      <c r="SQU132" s="149"/>
      <c r="SQV132" s="149"/>
      <c r="SQW132" s="149"/>
      <c r="SQX132" s="149"/>
      <c r="SQY132" s="149"/>
      <c r="SQZ132" s="149"/>
      <c r="SRA132" s="149"/>
      <c r="SRB132" s="149"/>
      <c r="SRC132" s="149"/>
      <c r="SRD132" s="149"/>
      <c r="SRE132" s="149"/>
      <c r="SRF132" s="149"/>
      <c r="SRG132" s="149"/>
      <c r="SRH132" s="149"/>
      <c r="SRI132" s="149"/>
      <c r="SRJ132" s="149"/>
      <c r="SRK132" s="149"/>
      <c r="SRL132" s="149"/>
      <c r="SRM132" s="149"/>
      <c r="SRN132" s="149"/>
      <c r="SRO132" s="149"/>
      <c r="SRP132" s="149"/>
      <c r="SRQ132" s="149"/>
      <c r="SRR132" s="149"/>
      <c r="SRS132" s="149"/>
      <c r="SRT132" s="149"/>
      <c r="SRU132" s="149"/>
      <c r="SRV132" s="149"/>
      <c r="SRW132" s="149"/>
      <c r="SRX132" s="149"/>
      <c r="SRY132" s="149"/>
      <c r="SRZ132" s="149"/>
      <c r="SSA132" s="149"/>
      <c r="SSB132" s="149"/>
      <c r="SSC132" s="149"/>
      <c r="SSD132" s="149"/>
      <c r="SSE132" s="149"/>
      <c r="SSF132" s="149"/>
      <c r="SSG132" s="149"/>
      <c r="SSH132" s="149"/>
      <c r="SSI132" s="149"/>
      <c r="SSJ132" s="149"/>
      <c r="SSK132" s="149"/>
      <c r="SSL132" s="149"/>
      <c r="SSM132" s="149"/>
      <c r="SSN132" s="149"/>
      <c r="SSO132" s="149"/>
      <c r="SSP132" s="149"/>
      <c r="SSQ132" s="149"/>
      <c r="SSR132" s="149"/>
      <c r="SSS132" s="149"/>
      <c r="SST132" s="149"/>
      <c r="SSU132" s="149"/>
      <c r="SSV132" s="149"/>
      <c r="SSW132" s="149"/>
      <c r="SSX132" s="149"/>
      <c r="SSY132" s="149"/>
      <c r="SSZ132" s="149"/>
      <c r="STA132" s="149"/>
      <c r="STB132" s="149"/>
      <c r="STC132" s="149"/>
      <c r="STD132" s="149"/>
      <c r="STE132" s="149"/>
      <c r="STF132" s="149"/>
      <c r="STG132" s="149"/>
      <c r="STH132" s="149"/>
      <c r="STI132" s="149"/>
      <c r="STJ132" s="149"/>
      <c r="STK132" s="149"/>
      <c r="STL132" s="149"/>
      <c r="STM132" s="149"/>
      <c r="STN132" s="149"/>
      <c r="STO132" s="149"/>
      <c r="STP132" s="149"/>
      <c r="STQ132" s="149"/>
      <c r="STR132" s="149"/>
      <c r="STS132" s="149"/>
      <c r="STT132" s="149"/>
      <c r="STU132" s="149"/>
      <c r="STV132" s="149"/>
      <c r="STW132" s="149"/>
      <c r="STX132" s="149"/>
      <c r="STY132" s="149"/>
      <c r="STZ132" s="149"/>
      <c r="SUA132" s="149"/>
      <c r="SUB132" s="149"/>
      <c r="SUC132" s="149"/>
      <c r="SUD132" s="149"/>
      <c r="SUE132" s="149"/>
      <c r="SUF132" s="149"/>
      <c r="SUG132" s="149"/>
      <c r="SUH132" s="149"/>
      <c r="SUI132" s="149"/>
      <c r="SUJ132" s="149"/>
      <c r="SUK132" s="149"/>
      <c r="SUL132" s="149"/>
      <c r="SUM132" s="149"/>
      <c r="SUN132" s="149"/>
      <c r="SUO132" s="149"/>
      <c r="SUP132" s="149"/>
      <c r="SUQ132" s="149"/>
      <c r="SUR132" s="149"/>
      <c r="SUS132" s="149"/>
      <c r="SUT132" s="149"/>
      <c r="SUU132" s="149"/>
      <c r="SUV132" s="149"/>
      <c r="SUW132" s="149"/>
      <c r="SUX132" s="149"/>
      <c r="SUY132" s="149"/>
      <c r="SUZ132" s="149"/>
      <c r="SVA132" s="149"/>
      <c r="SVB132" s="149"/>
      <c r="SVC132" s="149"/>
      <c r="SVD132" s="149"/>
      <c r="SVE132" s="149"/>
      <c r="SVF132" s="149"/>
      <c r="SVG132" s="149"/>
      <c r="SVH132" s="149"/>
      <c r="SVI132" s="149"/>
      <c r="SVJ132" s="149"/>
      <c r="SVK132" s="149"/>
      <c r="SVL132" s="149"/>
      <c r="SVM132" s="149"/>
      <c r="SVN132" s="149"/>
      <c r="SVO132" s="149"/>
      <c r="SVP132" s="149"/>
      <c r="SVQ132" s="149"/>
      <c r="SVR132" s="149"/>
      <c r="SVS132" s="149"/>
      <c r="SVT132" s="149"/>
      <c r="SVU132" s="149"/>
      <c r="SVV132" s="149"/>
      <c r="SVW132" s="149"/>
      <c r="SVX132" s="149"/>
      <c r="SVY132" s="149"/>
      <c r="SVZ132" s="149"/>
      <c r="SWA132" s="149"/>
      <c r="SWB132" s="149"/>
      <c r="SWC132" s="149"/>
      <c r="SWD132" s="149"/>
      <c r="SWE132" s="149"/>
      <c r="SWF132" s="149"/>
      <c r="SWG132" s="149"/>
      <c r="SWH132" s="149"/>
      <c r="SWI132" s="149"/>
      <c r="SWJ132" s="149"/>
      <c r="SWK132" s="149"/>
      <c r="SWL132" s="149"/>
      <c r="SWM132" s="149"/>
      <c r="SWN132" s="149"/>
      <c r="SWO132" s="149"/>
      <c r="SWP132" s="149"/>
      <c r="SWQ132" s="149"/>
      <c r="SWR132" s="149"/>
      <c r="SWS132" s="149"/>
      <c r="SWT132" s="149"/>
      <c r="SWU132" s="149"/>
      <c r="SWV132" s="149"/>
      <c r="SWW132" s="149"/>
      <c r="SWX132" s="149"/>
      <c r="SWY132" s="149"/>
      <c r="SWZ132" s="149"/>
      <c r="SXA132" s="149"/>
      <c r="SXB132" s="149"/>
      <c r="SXC132" s="149"/>
      <c r="SXD132" s="149"/>
      <c r="SXE132" s="149"/>
      <c r="SXF132" s="149"/>
      <c r="SXG132" s="149"/>
      <c r="SXH132" s="149"/>
      <c r="SXI132" s="149"/>
      <c r="SXJ132" s="149"/>
      <c r="SXK132" s="149"/>
      <c r="SXL132" s="149"/>
      <c r="SXM132" s="149"/>
      <c r="SXN132" s="149"/>
      <c r="SXO132" s="149"/>
      <c r="SXP132" s="149"/>
      <c r="SXQ132" s="149"/>
      <c r="SXR132" s="149"/>
      <c r="SXS132" s="149"/>
      <c r="SXT132" s="149"/>
      <c r="SXU132" s="149"/>
      <c r="SXV132" s="149"/>
      <c r="SXW132" s="149"/>
      <c r="SXX132" s="149"/>
      <c r="SXY132" s="149"/>
      <c r="SXZ132" s="149"/>
      <c r="SYA132" s="149"/>
      <c r="SYB132" s="149"/>
      <c r="SYC132" s="149"/>
      <c r="SYD132" s="149"/>
      <c r="SYE132" s="149"/>
      <c r="SYF132" s="149"/>
      <c r="SYG132" s="149"/>
      <c r="SYH132" s="149"/>
      <c r="SYI132" s="149"/>
      <c r="SYJ132" s="149"/>
      <c r="SYK132" s="149"/>
      <c r="SYL132" s="149"/>
      <c r="SYM132" s="149"/>
      <c r="SYN132" s="149"/>
      <c r="SYO132" s="149"/>
      <c r="SYP132" s="149"/>
      <c r="SYQ132" s="149"/>
      <c r="SYR132" s="149"/>
      <c r="SYS132" s="149"/>
      <c r="SYT132" s="149"/>
      <c r="SYU132" s="149"/>
      <c r="SYV132" s="149"/>
      <c r="SYW132" s="149"/>
      <c r="SYX132" s="149"/>
      <c r="SYY132" s="149"/>
      <c r="SYZ132" s="149"/>
      <c r="SZA132" s="149"/>
      <c r="SZB132" s="149"/>
      <c r="SZC132" s="149"/>
      <c r="SZD132" s="149"/>
      <c r="SZE132" s="149"/>
      <c r="SZF132" s="149"/>
      <c r="SZG132" s="149"/>
      <c r="SZH132" s="149"/>
      <c r="SZI132" s="149"/>
      <c r="SZJ132" s="149"/>
      <c r="SZK132" s="149"/>
      <c r="SZL132" s="149"/>
      <c r="SZM132" s="149"/>
      <c r="SZN132" s="149"/>
      <c r="SZO132" s="149"/>
      <c r="SZP132" s="149"/>
      <c r="SZQ132" s="149"/>
      <c r="SZR132" s="149"/>
      <c r="SZS132" s="149"/>
      <c r="SZT132" s="149"/>
      <c r="SZU132" s="149"/>
      <c r="SZV132" s="149"/>
      <c r="SZW132" s="149"/>
      <c r="SZX132" s="149"/>
      <c r="SZY132" s="149"/>
      <c r="SZZ132" s="149"/>
      <c r="TAA132" s="149"/>
      <c r="TAB132" s="149"/>
      <c r="TAC132" s="149"/>
      <c r="TAD132" s="149"/>
      <c r="TAE132" s="149"/>
      <c r="TAF132" s="149"/>
      <c r="TAG132" s="149"/>
      <c r="TAH132" s="149"/>
      <c r="TAI132" s="149"/>
      <c r="TAJ132" s="149"/>
      <c r="TAK132" s="149"/>
      <c r="TAL132" s="149"/>
      <c r="TAM132" s="149"/>
      <c r="TAN132" s="149"/>
      <c r="TAO132" s="149"/>
      <c r="TAP132" s="149"/>
      <c r="TAQ132" s="149"/>
      <c r="TAR132" s="149"/>
      <c r="TAS132" s="149"/>
      <c r="TAT132" s="149"/>
      <c r="TAU132" s="149"/>
      <c r="TAV132" s="149"/>
      <c r="TAW132" s="149"/>
      <c r="TAX132" s="149"/>
      <c r="TAY132" s="149"/>
      <c r="TAZ132" s="149"/>
      <c r="TBA132" s="149"/>
      <c r="TBB132" s="149"/>
      <c r="TBC132" s="149"/>
      <c r="TBD132" s="149"/>
      <c r="TBE132" s="149"/>
      <c r="TBF132" s="149"/>
      <c r="TBG132" s="149"/>
      <c r="TBH132" s="149"/>
      <c r="TBI132" s="149"/>
      <c r="TBJ132" s="149"/>
      <c r="TBK132" s="149"/>
      <c r="TBL132" s="149"/>
      <c r="TBM132" s="149"/>
      <c r="TBN132" s="149"/>
      <c r="TBO132" s="149"/>
      <c r="TBP132" s="149"/>
      <c r="TBQ132" s="149"/>
      <c r="TBR132" s="149"/>
      <c r="TBS132" s="149"/>
      <c r="TBT132" s="149"/>
      <c r="TBU132" s="149"/>
      <c r="TBV132" s="149"/>
      <c r="TBW132" s="149"/>
      <c r="TBX132" s="149"/>
      <c r="TBY132" s="149"/>
      <c r="TBZ132" s="149"/>
      <c r="TCA132" s="149"/>
      <c r="TCB132" s="149"/>
      <c r="TCC132" s="149"/>
      <c r="TCD132" s="149"/>
      <c r="TCE132" s="149"/>
      <c r="TCF132" s="149"/>
      <c r="TCG132" s="149"/>
      <c r="TCH132" s="149"/>
      <c r="TCI132" s="149"/>
      <c r="TCJ132" s="149"/>
      <c r="TCK132" s="149"/>
      <c r="TCL132" s="149"/>
      <c r="TCM132" s="149"/>
      <c r="TCN132" s="149"/>
      <c r="TCO132" s="149"/>
      <c r="TCP132" s="149"/>
      <c r="TCQ132" s="149"/>
      <c r="TCR132" s="149"/>
      <c r="TCS132" s="149"/>
      <c r="TCT132" s="149"/>
      <c r="TCU132" s="149"/>
      <c r="TCV132" s="149"/>
      <c r="TCW132" s="149"/>
      <c r="TCX132" s="149"/>
      <c r="TCY132" s="149"/>
      <c r="TCZ132" s="149"/>
      <c r="TDA132" s="149"/>
      <c r="TDB132" s="149"/>
      <c r="TDC132" s="149"/>
      <c r="TDD132" s="149"/>
      <c r="TDE132" s="149"/>
      <c r="TDF132" s="149"/>
      <c r="TDG132" s="149"/>
      <c r="TDH132" s="149"/>
      <c r="TDI132" s="149"/>
      <c r="TDJ132" s="149"/>
      <c r="TDK132" s="149"/>
      <c r="TDL132" s="149"/>
      <c r="TDM132" s="149"/>
      <c r="TDN132" s="149"/>
      <c r="TDO132" s="149"/>
      <c r="TDP132" s="149"/>
      <c r="TDQ132" s="149"/>
      <c r="TDR132" s="149"/>
      <c r="TDS132" s="149"/>
      <c r="TDT132" s="149"/>
      <c r="TDU132" s="149"/>
      <c r="TDV132" s="149"/>
      <c r="TDW132" s="149"/>
      <c r="TDX132" s="149"/>
      <c r="TDY132" s="149"/>
      <c r="TDZ132" s="149"/>
      <c r="TEA132" s="149"/>
      <c r="TEB132" s="149"/>
      <c r="TEC132" s="149"/>
      <c r="TED132" s="149"/>
      <c r="TEE132" s="149"/>
      <c r="TEF132" s="149"/>
      <c r="TEG132" s="149"/>
      <c r="TEH132" s="149"/>
      <c r="TEI132" s="149"/>
      <c r="TEJ132" s="149"/>
      <c r="TEK132" s="149"/>
      <c r="TEL132" s="149"/>
      <c r="TEM132" s="149"/>
      <c r="TEN132" s="149"/>
      <c r="TEO132" s="149"/>
      <c r="TEP132" s="149"/>
      <c r="TEQ132" s="149"/>
      <c r="TER132" s="149"/>
      <c r="TES132" s="149"/>
      <c r="TET132" s="149"/>
      <c r="TEU132" s="149"/>
      <c r="TEV132" s="149"/>
      <c r="TEW132" s="149"/>
      <c r="TEX132" s="149"/>
      <c r="TEY132" s="149"/>
      <c r="TEZ132" s="149"/>
      <c r="TFA132" s="149"/>
      <c r="TFB132" s="149"/>
      <c r="TFC132" s="149"/>
      <c r="TFD132" s="149"/>
      <c r="TFE132" s="149"/>
      <c r="TFF132" s="149"/>
      <c r="TFG132" s="149"/>
      <c r="TFH132" s="149"/>
      <c r="TFI132" s="149"/>
      <c r="TFJ132" s="149"/>
      <c r="TFK132" s="149"/>
      <c r="TFL132" s="149"/>
      <c r="TFM132" s="149"/>
      <c r="TFN132" s="149"/>
      <c r="TFO132" s="149"/>
      <c r="TFP132" s="149"/>
      <c r="TFQ132" s="149"/>
      <c r="TFR132" s="149"/>
      <c r="TFS132" s="149"/>
      <c r="TFT132" s="149"/>
      <c r="TFU132" s="149"/>
      <c r="TFV132" s="149"/>
      <c r="TFW132" s="149"/>
      <c r="TFX132" s="149"/>
      <c r="TFY132" s="149"/>
      <c r="TFZ132" s="149"/>
      <c r="TGA132" s="149"/>
      <c r="TGB132" s="149"/>
      <c r="TGC132" s="149"/>
      <c r="TGD132" s="149"/>
      <c r="TGE132" s="149"/>
      <c r="TGF132" s="149"/>
      <c r="TGG132" s="149"/>
      <c r="TGH132" s="149"/>
      <c r="TGI132" s="149"/>
      <c r="TGJ132" s="149"/>
      <c r="TGK132" s="149"/>
      <c r="TGL132" s="149"/>
      <c r="TGM132" s="149"/>
      <c r="TGN132" s="149"/>
      <c r="TGO132" s="149"/>
      <c r="TGP132" s="149"/>
      <c r="TGQ132" s="149"/>
      <c r="TGR132" s="149"/>
      <c r="TGS132" s="149"/>
      <c r="TGT132" s="149"/>
      <c r="TGU132" s="149"/>
      <c r="TGV132" s="149"/>
      <c r="TGW132" s="149"/>
      <c r="TGX132" s="149"/>
      <c r="TGY132" s="149"/>
      <c r="TGZ132" s="149"/>
      <c r="THA132" s="149"/>
      <c r="THB132" s="149"/>
      <c r="THC132" s="149"/>
      <c r="THD132" s="149"/>
      <c r="THE132" s="149"/>
      <c r="THF132" s="149"/>
      <c r="THG132" s="149"/>
      <c r="THH132" s="149"/>
      <c r="THI132" s="149"/>
      <c r="THJ132" s="149"/>
      <c r="THK132" s="149"/>
      <c r="THL132" s="149"/>
      <c r="THM132" s="149"/>
      <c r="THN132" s="149"/>
      <c r="THO132" s="149"/>
      <c r="THP132" s="149"/>
      <c r="THQ132" s="149"/>
      <c r="THR132" s="149"/>
      <c r="THS132" s="149"/>
      <c r="THT132" s="149"/>
      <c r="THU132" s="149"/>
      <c r="THV132" s="149"/>
      <c r="THW132" s="149"/>
      <c r="THX132" s="149"/>
      <c r="THY132" s="149"/>
      <c r="THZ132" s="149"/>
      <c r="TIA132" s="149"/>
      <c r="TIB132" s="149"/>
      <c r="TIC132" s="149"/>
      <c r="TID132" s="149"/>
      <c r="TIE132" s="149"/>
      <c r="TIF132" s="149"/>
      <c r="TIG132" s="149"/>
      <c r="TIH132" s="149"/>
      <c r="TII132" s="149"/>
      <c r="TIJ132" s="149"/>
      <c r="TIK132" s="149"/>
      <c r="TIL132" s="149"/>
      <c r="TIM132" s="149"/>
      <c r="TIN132" s="149"/>
      <c r="TIO132" s="149"/>
      <c r="TIP132" s="149"/>
      <c r="TIQ132" s="149"/>
      <c r="TIR132" s="149"/>
      <c r="TIS132" s="149"/>
      <c r="TIT132" s="149"/>
      <c r="TIU132" s="149"/>
      <c r="TIV132" s="149"/>
      <c r="TIW132" s="149"/>
      <c r="TIX132" s="149"/>
      <c r="TIY132" s="149"/>
      <c r="TIZ132" s="149"/>
      <c r="TJA132" s="149"/>
      <c r="TJB132" s="149"/>
      <c r="TJC132" s="149"/>
      <c r="TJD132" s="149"/>
      <c r="TJE132" s="149"/>
      <c r="TJF132" s="149"/>
      <c r="TJG132" s="149"/>
      <c r="TJH132" s="149"/>
      <c r="TJI132" s="149"/>
      <c r="TJJ132" s="149"/>
      <c r="TJK132" s="149"/>
      <c r="TJL132" s="149"/>
      <c r="TJM132" s="149"/>
      <c r="TJN132" s="149"/>
      <c r="TJO132" s="149"/>
      <c r="TJP132" s="149"/>
      <c r="TJQ132" s="149"/>
      <c r="TJR132" s="149"/>
      <c r="TJS132" s="149"/>
      <c r="TJT132" s="149"/>
      <c r="TJU132" s="149"/>
      <c r="TJV132" s="149"/>
      <c r="TJW132" s="149"/>
      <c r="TJX132" s="149"/>
      <c r="TJY132" s="149"/>
      <c r="TJZ132" s="149"/>
      <c r="TKA132" s="149"/>
      <c r="TKB132" s="149"/>
      <c r="TKC132" s="149"/>
      <c r="TKD132" s="149"/>
      <c r="TKE132" s="149"/>
      <c r="TKF132" s="149"/>
      <c r="TKG132" s="149"/>
      <c r="TKH132" s="149"/>
      <c r="TKI132" s="149"/>
      <c r="TKJ132" s="149"/>
      <c r="TKK132" s="149"/>
      <c r="TKL132" s="149"/>
      <c r="TKM132" s="149"/>
      <c r="TKN132" s="149"/>
      <c r="TKO132" s="149"/>
      <c r="TKP132" s="149"/>
      <c r="TKQ132" s="149"/>
      <c r="TKR132" s="149"/>
      <c r="TKS132" s="149"/>
      <c r="TKT132" s="149"/>
      <c r="TKU132" s="149"/>
      <c r="TKV132" s="149"/>
      <c r="TKW132" s="149"/>
      <c r="TKX132" s="149"/>
      <c r="TKY132" s="149"/>
      <c r="TKZ132" s="149"/>
      <c r="TLA132" s="149"/>
      <c r="TLB132" s="149"/>
      <c r="TLC132" s="149"/>
      <c r="TLD132" s="149"/>
      <c r="TLE132" s="149"/>
      <c r="TLF132" s="149"/>
      <c r="TLG132" s="149"/>
      <c r="TLH132" s="149"/>
      <c r="TLI132" s="149"/>
      <c r="TLJ132" s="149"/>
      <c r="TLK132" s="149"/>
      <c r="TLL132" s="149"/>
      <c r="TLM132" s="149"/>
      <c r="TLN132" s="149"/>
      <c r="TLO132" s="149"/>
      <c r="TLP132" s="149"/>
      <c r="TLQ132" s="149"/>
      <c r="TLR132" s="149"/>
      <c r="TLS132" s="149"/>
      <c r="TLT132" s="149"/>
      <c r="TLU132" s="149"/>
      <c r="TLV132" s="149"/>
      <c r="TLW132" s="149"/>
      <c r="TLX132" s="149"/>
      <c r="TLY132" s="149"/>
      <c r="TLZ132" s="149"/>
      <c r="TMA132" s="149"/>
      <c r="TMB132" s="149"/>
      <c r="TMC132" s="149"/>
      <c r="TMD132" s="149"/>
      <c r="TME132" s="149"/>
      <c r="TMF132" s="149"/>
      <c r="TMG132" s="149"/>
      <c r="TMH132" s="149"/>
      <c r="TMI132" s="149"/>
      <c r="TMJ132" s="149"/>
      <c r="TMK132" s="149"/>
      <c r="TML132" s="149"/>
      <c r="TMM132" s="149"/>
      <c r="TMN132" s="149"/>
      <c r="TMO132" s="149"/>
      <c r="TMP132" s="149"/>
      <c r="TMQ132" s="149"/>
      <c r="TMR132" s="149"/>
      <c r="TMS132" s="149"/>
      <c r="TMT132" s="149"/>
      <c r="TMU132" s="149"/>
      <c r="TMV132" s="149"/>
      <c r="TMW132" s="149"/>
      <c r="TMX132" s="149"/>
      <c r="TMY132" s="149"/>
      <c r="TMZ132" s="149"/>
      <c r="TNA132" s="149"/>
      <c r="TNB132" s="149"/>
      <c r="TNC132" s="149"/>
      <c r="TND132" s="149"/>
      <c r="TNE132" s="149"/>
      <c r="TNF132" s="149"/>
      <c r="TNG132" s="149"/>
      <c r="TNH132" s="149"/>
      <c r="TNI132" s="149"/>
      <c r="TNJ132" s="149"/>
      <c r="TNK132" s="149"/>
      <c r="TNL132" s="149"/>
      <c r="TNM132" s="149"/>
      <c r="TNN132" s="149"/>
      <c r="TNO132" s="149"/>
      <c r="TNP132" s="149"/>
      <c r="TNQ132" s="149"/>
      <c r="TNR132" s="149"/>
      <c r="TNS132" s="149"/>
      <c r="TNT132" s="149"/>
      <c r="TNU132" s="149"/>
      <c r="TNV132" s="149"/>
      <c r="TNW132" s="149"/>
      <c r="TNX132" s="149"/>
      <c r="TNY132" s="149"/>
      <c r="TNZ132" s="149"/>
      <c r="TOA132" s="149"/>
      <c r="TOB132" s="149"/>
      <c r="TOC132" s="149"/>
      <c r="TOD132" s="149"/>
      <c r="TOE132" s="149"/>
      <c r="TOF132" s="149"/>
      <c r="TOG132" s="149"/>
      <c r="TOH132" s="149"/>
      <c r="TOI132" s="149"/>
      <c r="TOJ132" s="149"/>
      <c r="TOK132" s="149"/>
      <c r="TOL132" s="149"/>
      <c r="TOM132" s="149"/>
      <c r="TON132" s="149"/>
      <c r="TOO132" s="149"/>
      <c r="TOP132" s="149"/>
      <c r="TOQ132" s="149"/>
      <c r="TOR132" s="149"/>
      <c r="TOS132" s="149"/>
      <c r="TOT132" s="149"/>
      <c r="TOU132" s="149"/>
      <c r="TOV132" s="149"/>
      <c r="TOW132" s="149"/>
      <c r="TOX132" s="149"/>
      <c r="TOY132" s="149"/>
      <c r="TOZ132" s="149"/>
      <c r="TPA132" s="149"/>
      <c r="TPB132" s="149"/>
      <c r="TPC132" s="149"/>
      <c r="TPD132" s="149"/>
      <c r="TPE132" s="149"/>
      <c r="TPF132" s="149"/>
      <c r="TPG132" s="149"/>
      <c r="TPH132" s="149"/>
      <c r="TPI132" s="149"/>
      <c r="TPJ132" s="149"/>
      <c r="TPK132" s="149"/>
      <c r="TPL132" s="149"/>
      <c r="TPM132" s="149"/>
      <c r="TPN132" s="149"/>
      <c r="TPO132" s="149"/>
      <c r="TPP132" s="149"/>
      <c r="TPQ132" s="149"/>
      <c r="TPR132" s="149"/>
      <c r="TPS132" s="149"/>
      <c r="TPT132" s="149"/>
      <c r="TPU132" s="149"/>
      <c r="TPV132" s="149"/>
      <c r="TPW132" s="149"/>
      <c r="TPX132" s="149"/>
      <c r="TPY132" s="149"/>
      <c r="TPZ132" s="149"/>
      <c r="TQA132" s="149"/>
      <c r="TQB132" s="149"/>
      <c r="TQC132" s="149"/>
      <c r="TQD132" s="149"/>
      <c r="TQE132" s="149"/>
      <c r="TQF132" s="149"/>
      <c r="TQG132" s="149"/>
      <c r="TQH132" s="149"/>
      <c r="TQI132" s="149"/>
      <c r="TQJ132" s="149"/>
      <c r="TQK132" s="149"/>
      <c r="TQL132" s="149"/>
      <c r="TQM132" s="149"/>
      <c r="TQN132" s="149"/>
      <c r="TQO132" s="149"/>
      <c r="TQP132" s="149"/>
      <c r="TQQ132" s="149"/>
      <c r="TQR132" s="149"/>
      <c r="TQS132" s="149"/>
      <c r="TQT132" s="149"/>
      <c r="TQU132" s="149"/>
      <c r="TQV132" s="149"/>
      <c r="TQW132" s="149"/>
      <c r="TQX132" s="149"/>
      <c r="TQY132" s="149"/>
      <c r="TQZ132" s="149"/>
      <c r="TRA132" s="149"/>
      <c r="TRB132" s="149"/>
      <c r="TRC132" s="149"/>
      <c r="TRD132" s="149"/>
      <c r="TRE132" s="149"/>
      <c r="TRF132" s="149"/>
      <c r="TRG132" s="149"/>
      <c r="TRH132" s="149"/>
      <c r="TRI132" s="149"/>
      <c r="TRJ132" s="149"/>
      <c r="TRK132" s="149"/>
      <c r="TRL132" s="149"/>
      <c r="TRM132" s="149"/>
      <c r="TRN132" s="149"/>
      <c r="TRO132" s="149"/>
      <c r="TRP132" s="149"/>
      <c r="TRQ132" s="149"/>
      <c r="TRR132" s="149"/>
      <c r="TRS132" s="149"/>
      <c r="TRT132" s="149"/>
      <c r="TRU132" s="149"/>
      <c r="TRV132" s="149"/>
      <c r="TRW132" s="149"/>
      <c r="TRX132" s="149"/>
      <c r="TRY132" s="149"/>
      <c r="TRZ132" s="149"/>
      <c r="TSA132" s="149"/>
      <c r="TSB132" s="149"/>
      <c r="TSC132" s="149"/>
      <c r="TSD132" s="149"/>
      <c r="TSE132" s="149"/>
      <c r="TSF132" s="149"/>
      <c r="TSG132" s="149"/>
      <c r="TSH132" s="149"/>
      <c r="TSI132" s="149"/>
      <c r="TSJ132" s="149"/>
      <c r="TSK132" s="149"/>
      <c r="TSL132" s="149"/>
      <c r="TSM132" s="149"/>
      <c r="TSN132" s="149"/>
      <c r="TSO132" s="149"/>
      <c r="TSP132" s="149"/>
      <c r="TSQ132" s="149"/>
      <c r="TSR132" s="149"/>
      <c r="TSS132" s="149"/>
      <c r="TST132" s="149"/>
      <c r="TSU132" s="149"/>
      <c r="TSV132" s="149"/>
      <c r="TSW132" s="149"/>
      <c r="TSX132" s="149"/>
      <c r="TSY132" s="149"/>
      <c r="TSZ132" s="149"/>
      <c r="TTA132" s="149"/>
      <c r="TTB132" s="149"/>
      <c r="TTC132" s="149"/>
      <c r="TTD132" s="149"/>
      <c r="TTE132" s="149"/>
      <c r="TTF132" s="149"/>
      <c r="TTG132" s="149"/>
      <c r="TTH132" s="149"/>
      <c r="TTI132" s="149"/>
      <c r="TTJ132" s="149"/>
      <c r="TTK132" s="149"/>
      <c r="TTL132" s="149"/>
      <c r="TTM132" s="149"/>
      <c r="TTN132" s="149"/>
      <c r="TTO132" s="149"/>
      <c r="TTP132" s="149"/>
      <c r="TTQ132" s="149"/>
      <c r="TTR132" s="149"/>
      <c r="TTS132" s="149"/>
      <c r="TTT132" s="149"/>
      <c r="TTU132" s="149"/>
      <c r="TTV132" s="149"/>
      <c r="TTW132" s="149"/>
      <c r="TTX132" s="149"/>
      <c r="TTY132" s="149"/>
      <c r="TTZ132" s="149"/>
      <c r="TUA132" s="149"/>
      <c r="TUB132" s="149"/>
      <c r="TUC132" s="149"/>
      <c r="TUD132" s="149"/>
      <c r="TUE132" s="149"/>
      <c r="TUF132" s="149"/>
      <c r="TUG132" s="149"/>
      <c r="TUH132" s="149"/>
      <c r="TUI132" s="149"/>
      <c r="TUJ132" s="149"/>
      <c r="TUK132" s="149"/>
      <c r="TUL132" s="149"/>
      <c r="TUM132" s="149"/>
      <c r="TUN132" s="149"/>
      <c r="TUO132" s="149"/>
      <c r="TUP132" s="149"/>
      <c r="TUQ132" s="149"/>
      <c r="TUR132" s="149"/>
      <c r="TUS132" s="149"/>
      <c r="TUT132" s="149"/>
      <c r="TUU132" s="149"/>
      <c r="TUV132" s="149"/>
      <c r="TUW132" s="149"/>
      <c r="TUX132" s="149"/>
      <c r="TUY132" s="149"/>
      <c r="TUZ132" s="149"/>
      <c r="TVA132" s="149"/>
      <c r="TVB132" s="149"/>
      <c r="TVC132" s="149"/>
      <c r="TVD132" s="149"/>
      <c r="TVE132" s="149"/>
      <c r="TVF132" s="149"/>
      <c r="TVG132" s="149"/>
      <c r="TVH132" s="149"/>
      <c r="TVI132" s="149"/>
      <c r="TVJ132" s="149"/>
      <c r="TVK132" s="149"/>
      <c r="TVL132" s="149"/>
      <c r="TVM132" s="149"/>
      <c r="TVN132" s="149"/>
      <c r="TVO132" s="149"/>
      <c r="TVP132" s="149"/>
      <c r="TVQ132" s="149"/>
      <c r="TVR132" s="149"/>
      <c r="TVS132" s="149"/>
      <c r="TVT132" s="149"/>
      <c r="TVU132" s="149"/>
      <c r="TVV132" s="149"/>
      <c r="TVW132" s="149"/>
      <c r="TVX132" s="149"/>
      <c r="TVY132" s="149"/>
      <c r="TVZ132" s="149"/>
      <c r="TWA132" s="149"/>
      <c r="TWB132" s="149"/>
      <c r="TWC132" s="149"/>
      <c r="TWD132" s="149"/>
      <c r="TWE132" s="149"/>
      <c r="TWF132" s="149"/>
      <c r="TWG132" s="149"/>
      <c r="TWH132" s="149"/>
      <c r="TWI132" s="149"/>
      <c r="TWJ132" s="149"/>
      <c r="TWK132" s="149"/>
      <c r="TWL132" s="149"/>
      <c r="TWM132" s="149"/>
      <c r="TWN132" s="149"/>
      <c r="TWO132" s="149"/>
      <c r="TWP132" s="149"/>
      <c r="TWQ132" s="149"/>
      <c r="TWR132" s="149"/>
      <c r="TWS132" s="149"/>
      <c r="TWT132" s="149"/>
      <c r="TWU132" s="149"/>
      <c r="TWV132" s="149"/>
      <c r="TWW132" s="149"/>
      <c r="TWX132" s="149"/>
      <c r="TWY132" s="149"/>
      <c r="TWZ132" s="149"/>
      <c r="TXA132" s="149"/>
      <c r="TXB132" s="149"/>
      <c r="TXC132" s="149"/>
      <c r="TXD132" s="149"/>
      <c r="TXE132" s="149"/>
      <c r="TXF132" s="149"/>
      <c r="TXG132" s="149"/>
      <c r="TXH132" s="149"/>
      <c r="TXI132" s="149"/>
      <c r="TXJ132" s="149"/>
      <c r="TXK132" s="149"/>
      <c r="TXL132" s="149"/>
      <c r="TXM132" s="149"/>
      <c r="TXN132" s="149"/>
      <c r="TXO132" s="149"/>
      <c r="TXP132" s="149"/>
      <c r="TXQ132" s="149"/>
      <c r="TXR132" s="149"/>
      <c r="TXS132" s="149"/>
      <c r="TXT132" s="149"/>
      <c r="TXU132" s="149"/>
      <c r="TXV132" s="149"/>
      <c r="TXW132" s="149"/>
      <c r="TXX132" s="149"/>
      <c r="TXY132" s="149"/>
      <c r="TXZ132" s="149"/>
      <c r="TYA132" s="149"/>
      <c r="TYB132" s="149"/>
      <c r="TYC132" s="149"/>
      <c r="TYD132" s="149"/>
      <c r="TYE132" s="149"/>
      <c r="TYF132" s="149"/>
      <c r="TYG132" s="149"/>
      <c r="TYH132" s="149"/>
      <c r="TYI132" s="149"/>
      <c r="TYJ132" s="149"/>
      <c r="TYK132" s="149"/>
      <c r="TYL132" s="149"/>
      <c r="TYM132" s="149"/>
      <c r="TYN132" s="149"/>
      <c r="TYO132" s="149"/>
      <c r="TYP132" s="149"/>
      <c r="TYQ132" s="149"/>
      <c r="TYR132" s="149"/>
      <c r="TYS132" s="149"/>
      <c r="TYT132" s="149"/>
      <c r="TYU132" s="149"/>
      <c r="TYV132" s="149"/>
      <c r="TYW132" s="149"/>
      <c r="TYX132" s="149"/>
      <c r="TYY132" s="149"/>
      <c r="TYZ132" s="149"/>
      <c r="TZA132" s="149"/>
      <c r="TZB132" s="149"/>
      <c r="TZC132" s="149"/>
      <c r="TZD132" s="149"/>
      <c r="TZE132" s="149"/>
      <c r="TZF132" s="149"/>
      <c r="TZG132" s="149"/>
      <c r="TZH132" s="149"/>
      <c r="TZI132" s="149"/>
      <c r="TZJ132" s="149"/>
      <c r="TZK132" s="149"/>
      <c r="TZL132" s="149"/>
      <c r="TZM132" s="149"/>
      <c r="TZN132" s="149"/>
      <c r="TZO132" s="149"/>
      <c r="TZP132" s="149"/>
      <c r="TZQ132" s="149"/>
      <c r="TZR132" s="149"/>
      <c r="TZS132" s="149"/>
      <c r="TZT132" s="149"/>
      <c r="TZU132" s="149"/>
      <c r="TZV132" s="149"/>
      <c r="TZW132" s="149"/>
      <c r="TZX132" s="149"/>
      <c r="TZY132" s="149"/>
      <c r="TZZ132" s="149"/>
      <c r="UAA132" s="149"/>
      <c r="UAB132" s="149"/>
      <c r="UAC132" s="149"/>
      <c r="UAD132" s="149"/>
      <c r="UAE132" s="149"/>
      <c r="UAF132" s="149"/>
      <c r="UAG132" s="149"/>
      <c r="UAH132" s="149"/>
      <c r="UAI132" s="149"/>
      <c r="UAJ132" s="149"/>
      <c r="UAK132" s="149"/>
      <c r="UAL132" s="149"/>
      <c r="UAM132" s="149"/>
      <c r="UAN132" s="149"/>
      <c r="UAO132" s="149"/>
      <c r="UAP132" s="149"/>
      <c r="UAQ132" s="149"/>
      <c r="UAR132" s="149"/>
      <c r="UAS132" s="149"/>
      <c r="UAT132" s="149"/>
      <c r="UAU132" s="149"/>
      <c r="UAV132" s="149"/>
      <c r="UAW132" s="149"/>
      <c r="UAX132" s="149"/>
      <c r="UAY132" s="149"/>
      <c r="UAZ132" s="149"/>
      <c r="UBA132" s="149"/>
      <c r="UBB132" s="149"/>
      <c r="UBC132" s="149"/>
      <c r="UBD132" s="149"/>
      <c r="UBE132" s="149"/>
      <c r="UBF132" s="149"/>
      <c r="UBG132" s="149"/>
      <c r="UBH132" s="149"/>
      <c r="UBI132" s="149"/>
      <c r="UBJ132" s="149"/>
      <c r="UBK132" s="149"/>
      <c r="UBL132" s="149"/>
      <c r="UBM132" s="149"/>
      <c r="UBN132" s="149"/>
      <c r="UBO132" s="149"/>
      <c r="UBP132" s="149"/>
      <c r="UBQ132" s="149"/>
      <c r="UBR132" s="149"/>
      <c r="UBS132" s="149"/>
      <c r="UBT132" s="149"/>
      <c r="UBU132" s="149"/>
      <c r="UBV132" s="149"/>
      <c r="UBW132" s="149"/>
      <c r="UBX132" s="149"/>
      <c r="UBY132" s="149"/>
      <c r="UBZ132" s="149"/>
      <c r="UCA132" s="149"/>
      <c r="UCB132" s="149"/>
      <c r="UCC132" s="149"/>
      <c r="UCD132" s="149"/>
      <c r="UCE132" s="149"/>
      <c r="UCF132" s="149"/>
      <c r="UCG132" s="149"/>
      <c r="UCH132" s="149"/>
      <c r="UCI132" s="149"/>
      <c r="UCJ132" s="149"/>
      <c r="UCK132" s="149"/>
      <c r="UCL132" s="149"/>
      <c r="UCM132" s="149"/>
      <c r="UCN132" s="149"/>
      <c r="UCO132" s="149"/>
      <c r="UCP132" s="149"/>
      <c r="UCQ132" s="149"/>
      <c r="UCR132" s="149"/>
      <c r="UCS132" s="149"/>
      <c r="UCT132" s="149"/>
      <c r="UCU132" s="149"/>
      <c r="UCV132" s="149"/>
      <c r="UCW132" s="149"/>
      <c r="UCX132" s="149"/>
      <c r="UCY132" s="149"/>
      <c r="UCZ132" s="149"/>
      <c r="UDA132" s="149"/>
      <c r="UDB132" s="149"/>
      <c r="UDC132" s="149"/>
      <c r="UDD132" s="149"/>
      <c r="UDE132" s="149"/>
      <c r="UDF132" s="149"/>
      <c r="UDG132" s="149"/>
      <c r="UDH132" s="149"/>
      <c r="UDI132" s="149"/>
      <c r="UDJ132" s="149"/>
      <c r="UDK132" s="149"/>
      <c r="UDL132" s="149"/>
      <c r="UDM132" s="149"/>
      <c r="UDN132" s="149"/>
      <c r="UDO132" s="149"/>
      <c r="UDP132" s="149"/>
      <c r="UDQ132" s="149"/>
      <c r="UDR132" s="149"/>
      <c r="UDS132" s="149"/>
      <c r="UDT132" s="149"/>
      <c r="UDU132" s="149"/>
      <c r="UDV132" s="149"/>
      <c r="UDW132" s="149"/>
      <c r="UDX132" s="149"/>
      <c r="UDY132" s="149"/>
      <c r="UDZ132" s="149"/>
      <c r="UEA132" s="149"/>
      <c r="UEB132" s="149"/>
      <c r="UEC132" s="149"/>
      <c r="UED132" s="149"/>
      <c r="UEE132" s="149"/>
      <c r="UEF132" s="149"/>
      <c r="UEG132" s="149"/>
      <c r="UEH132" s="149"/>
      <c r="UEI132" s="149"/>
      <c r="UEJ132" s="149"/>
      <c r="UEK132" s="149"/>
      <c r="UEL132" s="149"/>
      <c r="UEM132" s="149"/>
      <c r="UEN132" s="149"/>
      <c r="UEO132" s="149"/>
      <c r="UEP132" s="149"/>
      <c r="UEQ132" s="149"/>
      <c r="UER132" s="149"/>
      <c r="UES132" s="149"/>
      <c r="UET132" s="149"/>
      <c r="UEU132" s="149"/>
      <c r="UEV132" s="149"/>
      <c r="UEW132" s="149"/>
      <c r="UEX132" s="149"/>
      <c r="UEY132" s="149"/>
      <c r="UEZ132" s="149"/>
      <c r="UFA132" s="149"/>
      <c r="UFB132" s="149"/>
      <c r="UFC132" s="149"/>
      <c r="UFD132" s="149"/>
      <c r="UFE132" s="149"/>
      <c r="UFF132" s="149"/>
      <c r="UFG132" s="149"/>
      <c r="UFH132" s="149"/>
      <c r="UFI132" s="149"/>
      <c r="UFJ132" s="149"/>
      <c r="UFK132" s="149"/>
      <c r="UFL132" s="149"/>
      <c r="UFM132" s="149"/>
      <c r="UFN132" s="149"/>
      <c r="UFO132" s="149"/>
      <c r="UFP132" s="149"/>
      <c r="UFQ132" s="149"/>
      <c r="UFR132" s="149"/>
      <c r="UFS132" s="149"/>
      <c r="UFT132" s="149"/>
      <c r="UFU132" s="149"/>
      <c r="UFV132" s="149"/>
      <c r="UFW132" s="149"/>
      <c r="UFX132" s="149"/>
      <c r="UFY132" s="149"/>
      <c r="UFZ132" s="149"/>
      <c r="UGA132" s="149"/>
      <c r="UGB132" s="149"/>
      <c r="UGC132" s="149"/>
      <c r="UGD132" s="149"/>
      <c r="UGE132" s="149"/>
      <c r="UGF132" s="149"/>
      <c r="UGG132" s="149"/>
      <c r="UGH132" s="149"/>
      <c r="UGI132" s="149"/>
      <c r="UGJ132" s="149"/>
      <c r="UGK132" s="149"/>
      <c r="UGL132" s="149"/>
      <c r="UGM132" s="149"/>
      <c r="UGN132" s="149"/>
      <c r="UGO132" s="149"/>
      <c r="UGP132" s="149"/>
      <c r="UGQ132" s="149"/>
      <c r="UGR132" s="149"/>
      <c r="UGS132" s="149"/>
      <c r="UGT132" s="149"/>
      <c r="UGU132" s="149"/>
      <c r="UGV132" s="149"/>
      <c r="UGW132" s="149"/>
      <c r="UGX132" s="149"/>
      <c r="UGY132" s="149"/>
      <c r="UGZ132" s="149"/>
      <c r="UHA132" s="149"/>
      <c r="UHB132" s="149"/>
      <c r="UHC132" s="149"/>
      <c r="UHD132" s="149"/>
      <c r="UHE132" s="149"/>
      <c r="UHF132" s="149"/>
      <c r="UHG132" s="149"/>
      <c r="UHH132" s="149"/>
      <c r="UHI132" s="149"/>
      <c r="UHJ132" s="149"/>
      <c r="UHK132" s="149"/>
      <c r="UHL132" s="149"/>
      <c r="UHM132" s="149"/>
      <c r="UHN132" s="149"/>
      <c r="UHO132" s="149"/>
      <c r="UHP132" s="149"/>
      <c r="UHQ132" s="149"/>
      <c r="UHR132" s="149"/>
      <c r="UHS132" s="149"/>
      <c r="UHT132" s="149"/>
      <c r="UHU132" s="149"/>
      <c r="UHV132" s="149"/>
      <c r="UHW132" s="149"/>
      <c r="UHX132" s="149"/>
      <c r="UHY132" s="149"/>
      <c r="UHZ132" s="149"/>
      <c r="UIA132" s="149"/>
      <c r="UIB132" s="149"/>
      <c r="UIC132" s="149"/>
      <c r="UID132" s="149"/>
      <c r="UIE132" s="149"/>
      <c r="UIF132" s="149"/>
      <c r="UIG132" s="149"/>
      <c r="UIH132" s="149"/>
      <c r="UII132" s="149"/>
      <c r="UIJ132" s="149"/>
      <c r="UIK132" s="149"/>
      <c r="UIL132" s="149"/>
      <c r="UIM132" s="149"/>
      <c r="UIN132" s="149"/>
      <c r="UIO132" s="149"/>
      <c r="UIP132" s="149"/>
      <c r="UIQ132" s="149"/>
      <c r="UIR132" s="149"/>
      <c r="UIS132" s="149"/>
      <c r="UIT132" s="149"/>
      <c r="UIU132" s="149"/>
      <c r="UIV132" s="149"/>
      <c r="UIW132" s="149"/>
      <c r="UIX132" s="149"/>
      <c r="UIY132" s="149"/>
      <c r="UIZ132" s="149"/>
      <c r="UJA132" s="149"/>
      <c r="UJB132" s="149"/>
      <c r="UJC132" s="149"/>
      <c r="UJD132" s="149"/>
      <c r="UJE132" s="149"/>
      <c r="UJF132" s="149"/>
      <c r="UJG132" s="149"/>
      <c r="UJH132" s="149"/>
      <c r="UJI132" s="149"/>
      <c r="UJJ132" s="149"/>
      <c r="UJK132" s="149"/>
      <c r="UJL132" s="149"/>
      <c r="UJM132" s="149"/>
      <c r="UJN132" s="149"/>
      <c r="UJO132" s="149"/>
      <c r="UJP132" s="149"/>
      <c r="UJQ132" s="149"/>
      <c r="UJR132" s="149"/>
      <c r="UJS132" s="149"/>
      <c r="UJT132" s="149"/>
      <c r="UJU132" s="149"/>
      <c r="UJV132" s="149"/>
      <c r="UJW132" s="149"/>
      <c r="UJX132" s="149"/>
      <c r="UJY132" s="149"/>
      <c r="UJZ132" s="149"/>
      <c r="UKA132" s="149"/>
      <c r="UKB132" s="149"/>
      <c r="UKC132" s="149"/>
      <c r="UKD132" s="149"/>
      <c r="UKE132" s="149"/>
      <c r="UKF132" s="149"/>
      <c r="UKG132" s="149"/>
      <c r="UKH132" s="149"/>
      <c r="UKI132" s="149"/>
      <c r="UKJ132" s="149"/>
      <c r="UKK132" s="149"/>
      <c r="UKL132" s="149"/>
      <c r="UKM132" s="149"/>
      <c r="UKN132" s="149"/>
      <c r="UKO132" s="149"/>
      <c r="UKP132" s="149"/>
      <c r="UKQ132" s="149"/>
      <c r="UKR132" s="149"/>
      <c r="UKS132" s="149"/>
      <c r="UKT132" s="149"/>
      <c r="UKU132" s="149"/>
      <c r="UKV132" s="149"/>
      <c r="UKW132" s="149"/>
      <c r="UKX132" s="149"/>
      <c r="UKY132" s="149"/>
      <c r="UKZ132" s="149"/>
      <c r="ULA132" s="149"/>
      <c r="ULB132" s="149"/>
      <c r="ULC132" s="149"/>
      <c r="ULD132" s="149"/>
      <c r="ULE132" s="149"/>
      <c r="ULF132" s="149"/>
      <c r="ULG132" s="149"/>
      <c r="ULH132" s="149"/>
      <c r="ULI132" s="149"/>
      <c r="ULJ132" s="149"/>
      <c r="ULK132" s="149"/>
      <c r="ULL132" s="149"/>
      <c r="ULM132" s="149"/>
      <c r="ULN132" s="149"/>
      <c r="ULO132" s="149"/>
      <c r="ULP132" s="149"/>
      <c r="ULQ132" s="149"/>
      <c r="ULR132" s="149"/>
      <c r="ULS132" s="149"/>
      <c r="ULT132" s="149"/>
      <c r="ULU132" s="149"/>
      <c r="ULV132" s="149"/>
      <c r="ULW132" s="149"/>
      <c r="ULX132" s="149"/>
      <c r="ULY132" s="149"/>
      <c r="ULZ132" s="149"/>
      <c r="UMA132" s="149"/>
      <c r="UMB132" s="149"/>
      <c r="UMC132" s="149"/>
      <c r="UMD132" s="149"/>
      <c r="UME132" s="149"/>
      <c r="UMF132" s="149"/>
      <c r="UMG132" s="149"/>
      <c r="UMH132" s="149"/>
      <c r="UMI132" s="149"/>
      <c r="UMJ132" s="149"/>
      <c r="UMK132" s="149"/>
      <c r="UML132" s="149"/>
      <c r="UMM132" s="149"/>
      <c r="UMN132" s="149"/>
      <c r="UMO132" s="149"/>
      <c r="UMP132" s="149"/>
      <c r="UMQ132" s="149"/>
      <c r="UMR132" s="149"/>
      <c r="UMS132" s="149"/>
      <c r="UMT132" s="149"/>
      <c r="UMU132" s="149"/>
      <c r="UMV132" s="149"/>
      <c r="UMW132" s="149"/>
      <c r="UMX132" s="149"/>
      <c r="UMY132" s="149"/>
      <c r="UMZ132" s="149"/>
      <c r="UNA132" s="149"/>
      <c r="UNB132" s="149"/>
      <c r="UNC132" s="149"/>
      <c r="UND132" s="149"/>
      <c r="UNE132" s="149"/>
      <c r="UNF132" s="149"/>
      <c r="UNG132" s="149"/>
      <c r="UNH132" s="149"/>
      <c r="UNI132" s="149"/>
      <c r="UNJ132" s="149"/>
      <c r="UNK132" s="149"/>
      <c r="UNL132" s="149"/>
      <c r="UNM132" s="149"/>
      <c r="UNN132" s="149"/>
      <c r="UNO132" s="149"/>
      <c r="UNP132" s="149"/>
      <c r="UNQ132" s="149"/>
      <c r="UNR132" s="149"/>
      <c r="UNS132" s="149"/>
      <c r="UNT132" s="149"/>
      <c r="UNU132" s="149"/>
      <c r="UNV132" s="149"/>
      <c r="UNW132" s="149"/>
      <c r="UNX132" s="149"/>
      <c r="UNY132" s="149"/>
      <c r="UNZ132" s="149"/>
      <c r="UOA132" s="149"/>
      <c r="UOB132" s="149"/>
      <c r="UOC132" s="149"/>
      <c r="UOD132" s="149"/>
      <c r="UOE132" s="149"/>
      <c r="UOF132" s="149"/>
      <c r="UOG132" s="149"/>
      <c r="UOH132" s="149"/>
      <c r="UOI132" s="149"/>
      <c r="UOJ132" s="149"/>
      <c r="UOK132" s="149"/>
      <c r="UOL132" s="149"/>
      <c r="UOM132" s="149"/>
      <c r="UON132" s="149"/>
      <c r="UOO132" s="149"/>
      <c r="UOP132" s="149"/>
      <c r="UOQ132" s="149"/>
      <c r="UOR132" s="149"/>
      <c r="UOS132" s="149"/>
      <c r="UOT132" s="149"/>
      <c r="UOU132" s="149"/>
      <c r="UOV132" s="149"/>
      <c r="UOW132" s="149"/>
      <c r="UOX132" s="149"/>
      <c r="UOY132" s="149"/>
      <c r="UOZ132" s="149"/>
      <c r="UPA132" s="149"/>
      <c r="UPB132" s="149"/>
      <c r="UPC132" s="149"/>
      <c r="UPD132" s="149"/>
      <c r="UPE132" s="149"/>
      <c r="UPF132" s="149"/>
      <c r="UPG132" s="149"/>
      <c r="UPH132" s="149"/>
      <c r="UPI132" s="149"/>
      <c r="UPJ132" s="149"/>
      <c r="UPK132" s="149"/>
      <c r="UPL132" s="149"/>
      <c r="UPM132" s="149"/>
      <c r="UPN132" s="149"/>
      <c r="UPO132" s="149"/>
      <c r="UPP132" s="149"/>
      <c r="UPQ132" s="149"/>
      <c r="UPR132" s="149"/>
      <c r="UPS132" s="149"/>
      <c r="UPT132" s="149"/>
      <c r="UPU132" s="149"/>
      <c r="UPV132" s="149"/>
      <c r="UPW132" s="149"/>
      <c r="UPX132" s="149"/>
      <c r="UPY132" s="149"/>
      <c r="UPZ132" s="149"/>
      <c r="UQA132" s="149"/>
      <c r="UQB132" s="149"/>
      <c r="UQC132" s="149"/>
      <c r="UQD132" s="149"/>
      <c r="UQE132" s="149"/>
      <c r="UQF132" s="149"/>
      <c r="UQG132" s="149"/>
      <c r="UQH132" s="149"/>
      <c r="UQI132" s="149"/>
      <c r="UQJ132" s="149"/>
      <c r="UQK132" s="149"/>
      <c r="UQL132" s="149"/>
      <c r="UQM132" s="149"/>
      <c r="UQN132" s="149"/>
      <c r="UQO132" s="149"/>
      <c r="UQP132" s="149"/>
      <c r="UQQ132" s="149"/>
      <c r="UQR132" s="149"/>
      <c r="UQS132" s="149"/>
      <c r="UQT132" s="149"/>
      <c r="UQU132" s="149"/>
      <c r="UQV132" s="149"/>
      <c r="UQW132" s="149"/>
      <c r="UQX132" s="149"/>
      <c r="UQY132" s="149"/>
      <c r="UQZ132" s="149"/>
      <c r="URA132" s="149"/>
      <c r="URB132" s="149"/>
      <c r="URC132" s="149"/>
      <c r="URD132" s="149"/>
      <c r="URE132" s="149"/>
      <c r="URF132" s="149"/>
      <c r="URG132" s="149"/>
      <c r="URH132" s="149"/>
      <c r="URI132" s="149"/>
      <c r="URJ132" s="149"/>
      <c r="URK132" s="149"/>
      <c r="URL132" s="149"/>
      <c r="URM132" s="149"/>
      <c r="URN132" s="149"/>
      <c r="URO132" s="149"/>
      <c r="URP132" s="149"/>
      <c r="URQ132" s="149"/>
      <c r="URR132" s="149"/>
      <c r="URS132" s="149"/>
      <c r="URT132" s="149"/>
      <c r="URU132" s="149"/>
      <c r="URV132" s="149"/>
      <c r="URW132" s="149"/>
      <c r="URX132" s="149"/>
      <c r="URY132" s="149"/>
      <c r="URZ132" s="149"/>
      <c r="USA132" s="149"/>
      <c r="USB132" s="149"/>
      <c r="USC132" s="149"/>
      <c r="USD132" s="149"/>
      <c r="USE132" s="149"/>
      <c r="USF132" s="149"/>
      <c r="USG132" s="149"/>
      <c r="USH132" s="149"/>
      <c r="USI132" s="149"/>
      <c r="USJ132" s="149"/>
      <c r="USK132" s="149"/>
      <c r="USL132" s="149"/>
      <c r="USM132" s="149"/>
      <c r="USN132" s="149"/>
      <c r="USO132" s="149"/>
      <c r="USP132" s="149"/>
      <c r="USQ132" s="149"/>
      <c r="USR132" s="149"/>
      <c r="USS132" s="149"/>
      <c r="UST132" s="149"/>
      <c r="USU132" s="149"/>
      <c r="USV132" s="149"/>
      <c r="USW132" s="149"/>
      <c r="USX132" s="149"/>
      <c r="USY132" s="149"/>
      <c r="USZ132" s="149"/>
      <c r="UTA132" s="149"/>
      <c r="UTB132" s="149"/>
      <c r="UTC132" s="149"/>
      <c r="UTD132" s="149"/>
      <c r="UTE132" s="149"/>
      <c r="UTF132" s="149"/>
      <c r="UTG132" s="149"/>
      <c r="UTH132" s="149"/>
      <c r="UTI132" s="149"/>
      <c r="UTJ132" s="149"/>
      <c r="UTK132" s="149"/>
      <c r="UTL132" s="149"/>
      <c r="UTM132" s="149"/>
      <c r="UTN132" s="149"/>
      <c r="UTO132" s="149"/>
      <c r="UTP132" s="149"/>
      <c r="UTQ132" s="149"/>
      <c r="UTR132" s="149"/>
      <c r="UTS132" s="149"/>
      <c r="UTT132" s="149"/>
      <c r="UTU132" s="149"/>
      <c r="UTV132" s="149"/>
      <c r="UTW132" s="149"/>
      <c r="UTX132" s="149"/>
      <c r="UTY132" s="149"/>
      <c r="UTZ132" s="149"/>
      <c r="UUA132" s="149"/>
      <c r="UUB132" s="149"/>
      <c r="UUC132" s="149"/>
      <c r="UUD132" s="149"/>
      <c r="UUE132" s="149"/>
      <c r="UUF132" s="149"/>
      <c r="UUG132" s="149"/>
      <c r="UUH132" s="149"/>
      <c r="UUI132" s="149"/>
      <c r="UUJ132" s="149"/>
      <c r="UUK132" s="149"/>
      <c r="UUL132" s="149"/>
      <c r="UUM132" s="149"/>
      <c r="UUN132" s="149"/>
      <c r="UUO132" s="149"/>
      <c r="UUP132" s="149"/>
      <c r="UUQ132" s="149"/>
      <c r="UUR132" s="149"/>
      <c r="UUS132" s="149"/>
      <c r="UUT132" s="149"/>
      <c r="UUU132" s="149"/>
      <c r="UUV132" s="149"/>
      <c r="UUW132" s="149"/>
      <c r="UUX132" s="149"/>
      <c r="UUY132" s="149"/>
      <c r="UUZ132" s="149"/>
      <c r="UVA132" s="149"/>
      <c r="UVB132" s="149"/>
      <c r="UVC132" s="149"/>
      <c r="UVD132" s="149"/>
      <c r="UVE132" s="149"/>
      <c r="UVF132" s="149"/>
      <c r="UVG132" s="149"/>
      <c r="UVH132" s="149"/>
      <c r="UVI132" s="149"/>
      <c r="UVJ132" s="149"/>
      <c r="UVK132" s="149"/>
      <c r="UVL132" s="149"/>
      <c r="UVM132" s="149"/>
      <c r="UVN132" s="149"/>
      <c r="UVO132" s="149"/>
      <c r="UVP132" s="149"/>
      <c r="UVQ132" s="149"/>
      <c r="UVR132" s="149"/>
      <c r="UVS132" s="149"/>
      <c r="UVT132" s="149"/>
      <c r="UVU132" s="149"/>
      <c r="UVV132" s="149"/>
      <c r="UVW132" s="149"/>
      <c r="UVX132" s="149"/>
      <c r="UVY132" s="149"/>
      <c r="UVZ132" s="149"/>
      <c r="UWA132" s="149"/>
      <c r="UWB132" s="149"/>
      <c r="UWC132" s="149"/>
      <c r="UWD132" s="149"/>
      <c r="UWE132" s="149"/>
      <c r="UWF132" s="149"/>
      <c r="UWG132" s="149"/>
      <c r="UWH132" s="149"/>
      <c r="UWI132" s="149"/>
      <c r="UWJ132" s="149"/>
      <c r="UWK132" s="149"/>
      <c r="UWL132" s="149"/>
      <c r="UWM132" s="149"/>
      <c r="UWN132" s="149"/>
      <c r="UWO132" s="149"/>
      <c r="UWP132" s="149"/>
      <c r="UWQ132" s="149"/>
      <c r="UWR132" s="149"/>
      <c r="UWS132" s="149"/>
      <c r="UWT132" s="149"/>
      <c r="UWU132" s="149"/>
      <c r="UWV132" s="149"/>
      <c r="UWW132" s="149"/>
      <c r="UWX132" s="149"/>
      <c r="UWY132" s="149"/>
      <c r="UWZ132" s="149"/>
      <c r="UXA132" s="149"/>
      <c r="UXB132" s="149"/>
      <c r="UXC132" s="149"/>
      <c r="UXD132" s="149"/>
      <c r="UXE132" s="149"/>
      <c r="UXF132" s="149"/>
      <c r="UXG132" s="149"/>
      <c r="UXH132" s="149"/>
      <c r="UXI132" s="149"/>
      <c r="UXJ132" s="149"/>
      <c r="UXK132" s="149"/>
      <c r="UXL132" s="149"/>
      <c r="UXM132" s="149"/>
      <c r="UXN132" s="149"/>
      <c r="UXO132" s="149"/>
      <c r="UXP132" s="149"/>
      <c r="UXQ132" s="149"/>
      <c r="UXR132" s="149"/>
      <c r="UXS132" s="149"/>
      <c r="UXT132" s="149"/>
      <c r="UXU132" s="149"/>
      <c r="UXV132" s="149"/>
      <c r="UXW132" s="149"/>
      <c r="UXX132" s="149"/>
      <c r="UXY132" s="149"/>
      <c r="UXZ132" s="149"/>
      <c r="UYA132" s="149"/>
      <c r="UYB132" s="149"/>
      <c r="UYC132" s="149"/>
      <c r="UYD132" s="149"/>
      <c r="UYE132" s="149"/>
      <c r="UYF132" s="149"/>
      <c r="UYG132" s="149"/>
      <c r="UYH132" s="149"/>
      <c r="UYI132" s="149"/>
      <c r="UYJ132" s="149"/>
      <c r="UYK132" s="149"/>
      <c r="UYL132" s="149"/>
      <c r="UYM132" s="149"/>
      <c r="UYN132" s="149"/>
      <c r="UYO132" s="149"/>
      <c r="UYP132" s="149"/>
      <c r="UYQ132" s="149"/>
      <c r="UYR132" s="149"/>
      <c r="UYS132" s="149"/>
      <c r="UYT132" s="149"/>
      <c r="UYU132" s="149"/>
      <c r="UYV132" s="149"/>
      <c r="UYW132" s="149"/>
      <c r="UYX132" s="149"/>
      <c r="UYY132" s="149"/>
      <c r="UYZ132" s="149"/>
      <c r="UZA132" s="149"/>
      <c r="UZB132" s="149"/>
      <c r="UZC132" s="149"/>
      <c r="UZD132" s="149"/>
      <c r="UZE132" s="149"/>
      <c r="UZF132" s="149"/>
      <c r="UZG132" s="149"/>
      <c r="UZH132" s="149"/>
      <c r="UZI132" s="149"/>
      <c r="UZJ132" s="149"/>
      <c r="UZK132" s="149"/>
      <c r="UZL132" s="149"/>
      <c r="UZM132" s="149"/>
      <c r="UZN132" s="149"/>
      <c r="UZO132" s="149"/>
      <c r="UZP132" s="149"/>
      <c r="UZQ132" s="149"/>
      <c r="UZR132" s="149"/>
      <c r="UZS132" s="149"/>
      <c r="UZT132" s="149"/>
      <c r="UZU132" s="149"/>
      <c r="UZV132" s="149"/>
      <c r="UZW132" s="149"/>
      <c r="UZX132" s="149"/>
      <c r="UZY132" s="149"/>
      <c r="UZZ132" s="149"/>
      <c r="VAA132" s="149"/>
      <c r="VAB132" s="149"/>
      <c r="VAC132" s="149"/>
      <c r="VAD132" s="149"/>
      <c r="VAE132" s="149"/>
      <c r="VAF132" s="149"/>
      <c r="VAG132" s="149"/>
      <c r="VAH132" s="149"/>
      <c r="VAI132" s="149"/>
      <c r="VAJ132" s="149"/>
      <c r="VAK132" s="149"/>
      <c r="VAL132" s="149"/>
      <c r="VAM132" s="149"/>
      <c r="VAN132" s="149"/>
      <c r="VAO132" s="149"/>
      <c r="VAP132" s="149"/>
      <c r="VAQ132" s="149"/>
      <c r="VAR132" s="149"/>
      <c r="VAS132" s="149"/>
      <c r="VAT132" s="149"/>
      <c r="VAU132" s="149"/>
      <c r="VAV132" s="149"/>
      <c r="VAW132" s="149"/>
      <c r="VAX132" s="149"/>
      <c r="VAY132" s="149"/>
      <c r="VAZ132" s="149"/>
      <c r="VBA132" s="149"/>
      <c r="VBB132" s="149"/>
      <c r="VBC132" s="149"/>
      <c r="VBD132" s="149"/>
      <c r="VBE132" s="149"/>
      <c r="VBF132" s="149"/>
      <c r="VBG132" s="149"/>
      <c r="VBH132" s="149"/>
      <c r="VBI132" s="149"/>
      <c r="VBJ132" s="149"/>
      <c r="VBK132" s="149"/>
      <c r="VBL132" s="149"/>
      <c r="VBM132" s="149"/>
      <c r="VBN132" s="149"/>
      <c r="VBO132" s="149"/>
      <c r="VBP132" s="149"/>
      <c r="VBQ132" s="149"/>
      <c r="VBR132" s="149"/>
      <c r="VBS132" s="149"/>
      <c r="VBT132" s="149"/>
      <c r="VBU132" s="149"/>
      <c r="VBV132" s="149"/>
      <c r="VBW132" s="149"/>
      <c r="VBX132" s="149"/>
      <c r="VBY132" s="149"/>
      <c r="VBZ132" s="149"/>
      <c r="VCA132" s="149"/>
      <c r="VCB132" s="149"/>
      <c r="VCC132" s="149"/>
      <c r="VCD132" s="149"/>
      <c r="VCE132" s="149"/>
      <c r="VCF132" s="149"/>
      <c r="VCG132" s="149"/>
      <c r="VCH132" s="149"/>
      <c r="VCI132" s="149"/>
      <c r="VCJ132" s="149"/>
      <c r="VCK132" s="149"/>
      <c r="VCL132" s="149"/>
      <c r="VCM132" s="149"/>
      <c r="VCN132" s="149"/>
      <c r="VCO132" s="149"/>
      <c r="VCP132" s="149"/>
      <c r="VCQ132" s="149"/>
      <c r="VCR132" s="149"/>
      <c r="VCS132" s="149"/>
      <c r="VCT132" s="149"/>
      <c r="VCU132" s="149"/>
      <c r="VCV132" s="149"/>
      <c r="VCW132" s="149"/>
      <c r="VCX132" s="149"/>
      <c r="VCY132" s="149"/>
      <c r="VCZ132" s="149"/>
      <c r="VDA132" s="149"/>
      <c r="VDB132" s="149"/>
      <c r="VDC132" s="149"/>
      <c r="VDD132" s="149"/>
      <c r="VDE132" s="149"/>
      <c r="VDF132" s="149"/>
      <c r="VDG132" s="149"/>
      <c r="VDH132" s="149"/>
      <c r="VDI132" s="149"/>
      <c r="VDJ132" s="149"/>
      <c r="VDK132" s="149"/>
      <c r="VDL132" s="149"/>
      <c r="VDM132" s="149"/>
      <c r="VDN132" s="149"/>
      <c r="VDO132" s="149"/>
      <c r="VDP132" s="149"/>
      <c r="VDQ132" s="149"/>
      <c r="VDR132" s="149"/>
      <c r="VDS132" s="149"/>
      <c r="VDT132" s="149"/>
      <c r="VDU132" s="149"/>
      <c r="VDV132" s="149"/>
      <c r="VDW132" s="149"/>
      <c r="VDX132" s="149"/>
      <c r="VDY132" s="149"/>
      <c r="VDZ132" s="149"/>
      <c r="VEA132" s="149"/>
      <c r="VEB132" s="149"/>
      <c r="VEC132" s="149"/>
      <c r="VED132" s="149"/>
      <c r="VEE132" s="149"/>
      <c r="VEF132" s="149"/>
      <c r="VEG132" s="149"/>
      <c r="VEH132" s="149"/>
      <c r="VEI132" s="149"/>
      <c r="VEJ132" s="149"/>
      <c r="VEK132" s="149"/>
      <c r="VEL132" s="149"/>
      <c r="VEM132" s="149"/>
      <c r="VEN132" s="149"/>
      <c r="VEO132" s="149"/>
      <c r="VEP132" s="149"/>
      <c r="VEQ132" s="149"/>
      <c r="VER132" s="149"/>
      <c r="VES132" s="149"/>
      <c r="VET132" s="149"/>
      <c r="VEU132" s="149"/>
      <c r="VEV132" s="149"/>
      <c r="VEW132" s="149"/>
      <c r="VEX132" s="149"/>
      <c r="VEY132" s="149"/>
      <c r="VEZ132" s="149"/>
      <c r="VFA132" s="149"/>
      <c r="VFB132" s="149"/>
      <c r="VFC132" s="149"/>
      <c r="VFD132" s="149"/>
      <c r="VFE132" s="149"/>
      <c r="VFF132" s="149"/>
      <c r="VFG132" s="149"/>
      <c r="VFH132" s="149"/>
      <c r="VFI132" s="149"/>
      <c r="VFJ132" s="149"/>
      <c r="VFK132" s="149"/>
      <c r="VFL132" s="149"/>
      <c r="VFM132" s="149"/>
      <c r="VFN132" s="149"/>
      <c r="VFO132" s="149"/>
      <c r="VFP132" s="149"/>
      <c r="VFQ132" s="149"/>
      <c r="VFR132" s="149"/>
      <c r="VFS132" s="149"/>
      <c r="VFT132" s="149"/>
      <c r="VFU132" s="149"/>
      <c r="VFV132" s="149"/>
      <c r="VFW132" s="149"/>
      <c r="VFX132" s="149"/>
      <c r="VFY132" s="149"/>
      <c r="VFZ132" s="149"/>
      <c r="VGA132" s="149"/>
      <c r="VGB132" s="149"/>
      <c r="VGC132" s="149"/>
      <c r="VGD132" s="149"/>
      <c r="VGE132" s="149"/>
      <c r="VGF132" s="149"/>
      <c r="VGG132" s="149"/>
      <c r="VGH132" s="149"/>
      <c r="VGI132" s="149"/>
      <c r="VGJ132" s="149"/>
      <c r="VGK132" s="149"/>
      <c r="VGL132" s="149"/>
      <c r="VGM132" s="149"/>
      <c r="VGN132" s="149"/>
      <c r="VGO132" s="149"/>
      <c r="VGP132" s="149"/>
      <c r="VGQ132" s="149"/>
      <c r="VGR132" s="149"/>
      <c r="VGS132" s="149"/>
      <c r="VGT132" s="149"/>
      <c r="VGU132" s="149"/>
      <c r="VGV132" s="149"/>
      <c r="VGW132" s="149"/>
      <c r="VGX132" s="149"/>
      <c r="VGY132" s="149"/>
      <c r="VGZ132" s="149"/>
      <c r="VHA132" s="149"/>
      <c r="VHB132" s="149"/>
      <c r="VHC132" s="149"/>
      <c r="VHD132" s="149"/>
      <c r="VHE132" s="149"/>
      <c r="VHF132" s="149"/>
      <c r="VHG132" s="149"/>
      <c r="VHH132" s="149"/>
      <c r="VHI132" s="149"/>
      <c r="VHJ132" s="149"/>
      <c r="VHK132" s="149"/>
      <c r="VHL132" s="149"/>
      <c r="VHM132" s="149"/>
      <c r="VHN132" s="149"/>
      <c r="VHO132" s="149"/>
      <c r="VHP132" s="149"/>
      <c r="VHQ132" s="149"/>
      <c r="VHR132" s="149"/>
      <c r="VHS132" s="149"/>
      <c r="VHT132" s="149"/>
      <c r="VHU132" s="149"/>
      <c r="VHV132" s="149"/>
      <c r="VHW132" s="149"/>
      <c r="VHX132" s="149"/>
      <c r="VHY132" s="149"/>
      <c r="VHZ132" s="149"/>
      <c r="VIA132" s="149"/>
      <c r="VIB132" s="149"/>
      <c r="VIC132" s="149"/>
      <c r="VID132" s="149"/>
      <c r="VIE132" s="149"/>
      <c r="VIF132" s="149"/>
      <c r="VIG132" s="149"/>
      <c r="VIH132" s="149"/>
      <c r="VII132" s="149"/>
      <c r="VIJ132" s="149"/>
      <c r="VIK132" s="149"/>
      <c r="VIL132" s="149"/>
      <c r="VIM132" s="149"/>
      <c r="VIN132" s="149"/>
      <c r="VIO132" s="149"/>
      <c r="VIP132" s="149"/>
      <c r="VIQ132" s="149"/>
      <c r="VIR132" s="149"/>
      <c r="VIS132" s="149"/>
      <c r="VIT132" s="149"/>
      <c r="VIU132" s="149"/>
      <c r="VIV132" s="149"/>
      <c r="VIW132" s="149"/>
      <c r="VIX132" s="149"/>
      <c r="VIY132" s="149"/>
      <c r="VIZ132" s="149"/>
      <c r="VJA132" s="149"/>
      <c r="VJB132" s="149"/>
      <c r="VJC132" s="149"/>
      <c r="VJD132" s="149"/>
      <c r="VJE132" s="149"/>
      <c r="VJF132" s="149"/>
      <c r="VJG132" s="149"/>
      <c r="VJH132" s="149"/>
      <c r="VJI132" s="149"/>
      <c r="VJJ132" s="149"/>
      <c r="VJK132" s="149"/>
      <c r="VJL132" s="149"/>
      <c r="VJM132" s="149"/>
      <c r="VJN132" s="149"/>
      <c r="VJO132" s="149"/>
      <c r="VJP132" s="149"/>
      <c r="VJQ132" s="149"/>
      <c r="VJR132" s="149"/>
      <c r="VJS132" s="149"/>
      <c r="VJT132" s="149"/>
      <c r="VJU132" s="149"/>
      <c r="VJV132" s="149"/>
      <c r="VJW132" s="149"/>
      <c r="VJX132" s="149"/>
      <c r="VJY132" s="149"/>
      <c r="VJZ132" s="149"/>
      <c r="VKA132" s="149"/>
      <c r="VKB132" s="149"/>
      <c r="VKC132" s="149"/>
      <c r="VKD132" s="149"/>
      <c r="VKE132" s="149"/>
      <c r="VKF132" s="149"/>
      <c r="VKG132" s="149"/>
      <c r="VKH132" s="149"/>
      <c r="VKI132" s="149"/>
      <c r="VKJ132" s="149"/>
      <c r="VKK132" s="149"/>
      <c r="VKL132" s="149"/>
      <c r="VKM132" s="149"/>
      <c r="VKN132" s="149"/>
      <c r="VKO132" s="149"/>
      <c r="VKP132" s="149"/>
      <c r="VKQ132" s="149"/>
      <c r="VKR132" s="149"/>
      <c r="VKS132" s="149"/>
      <c r="VKT132" s="149"/>
      <c r="VKU132" s="149"/>
      <c r="VKV132" s="149"/>
      <c r="VKW132" s="149"/>
      <c r="VKX132" s="149"/>
      <c r="VKY132" s="149"/>
      <c r="VKZ132" s="149"/>
      <c r="VLA132" s="149"/>
      <c r="VLB132" s="149"/>
      <c r="VLC132" s="149"/>
      <c r="VLD132" s="149"/>
      <c r="VLE132" s="149"/>
      <c r="VLF132" s="149"/>
      <c r="VLG132" s="149"/>
      <c r="VLH132" s="149"/>
      <c r="VLI132" s="149"/>
      <c r="VLJ132" s="149"/>
      <c r="VLK132" s="149"/>
      <c r="VLL132" s="149"/>
      <c r="VLM132" s="149"/>
      <c r="VLN132" s="149"/>
      <c r="VLO132" s="149"/>
      <c r="VLP132" s="149"/>
      <c r="VLQ132" s="149"/>
      <c r="VLR132" s="149"/>
      <c r="VLS132" s="149"/>
      <c r="VLT132" s="149"/>
      <c r="VLU132" s="149"/>
      <c r="VLV132" s="149"/>
      <c r="VLW132" s="149"/>
      <c r="VLX132" s="149"/>
      <c r="VLY132" s="149"/>
      <c r="VLZ132" s="149"/>
      <c r="VMA132" s="149"/>
      <c r="VMB132" s="149"/>
      <c r="VMC132" s="149"/>
      <c r="VMD132" s="149"/>
      <c r="VME132" s="149"/>
      <c r="VMF132" s="149"/>
      <c r="VMG132" s="149"/>
      <c r="VMH132" s="149"/>
      <c r="VMI132" s="149"/>
      <c r="VMJ132" s="149"/>
      <c r="VMK132" s="149"/>
      <c r="VML132" s="149"/>
      <c r="VMM132" s="149"/>
      <c r="VMN132" s="149"/>
      <c r="VMO132" s="149"/>
      <c r="VMP132" s="149"/>
      <c r="VMQ132" s="149"/>
      <c r="VMR132" s="149"/>
      <c r="VMS132" s="149"/>
      <c r="VMT132" s="149"/>
      <c r="VMU132" s="149"/>
      <c r="VMV132" s="149"/>
      <c r="VMW132" s="149"/>
      <c r="VMX132" s="149"/>
      <c r="VMY132" s="149"/>
      <c r="VMZ132" s="149"/>
      <c r="VNA132" s="149"/>
      <c r="VNB132" s="149"/>
      <c r="VNC132" s="149"/>
      <c r="VND132" s="149"/>
      <c r="VNE132" s="149"/>
      <c r="VNF132" s="149"/>
      <c r="VNG132" s="149"/>
      <c r="VNH132" s="149"/>
      <c r="VNI132" s="149"/>
      <c r="VNJ132" s="149"/>
      <c r="VNK132" s="149"/>
      <c r="VNL132" s="149"/>
      <c r="VNM132" s="149"/>
      <c r="VNN132" s="149"/>
      <c r="VNO132" s="149"/>
      <c r="VNP132" s="149"/>
      <c r="VNQ132" s="149"/>
      <c r="VNR132" s="149"/>
      <c r="VNS132" s="149"/>
      <c r="VNT132" s="149"/>
      <c r="VNU132" s="149"/>
      <c r="VNV132" s="149"/>
      <c r="VNW132" s="149"/>
      <c r="VNX132" s="149"/>
      <c r="VNY132" s="149"/>
      <c r="VNZ132" s="149"/>
      <c r="VOA132" s="149"/>
      <c r="VOB132" s="149"/>
      <c r="VOC132" s="149"/>
      <c r="VOD132" s="149"/>
      <c r="VOE132" s="149"/>
      <c r="VOF132" s="149"/>
      <c r="VOG132" s="149"/>
      <c r="VOH132" s="149"/>
      <c r="VOI132" s="149"/>
      <c r="VOJ132" s="149"/>
      <c r="VOK132" s="149"/>
      <c r="VOL132" s="149"/>
      <c r="VOM132" s="149"/>
      <c r="VON132" s="149"/>
      <c r="VOO132" s="149"/>
      <c r="VOP132" s="149"/>
      <c r="VOQ132" s="149"/>
      <c r="VOR132" s="149"/>
      <c r="VOS132" s="149"/>
      <c r="VOT132" s="149"/>
      <c r="VOU132" s="149"/>
      <c r="VOV132" s="149"/>
      <c r="VOW132" s="149"/>
      <c r="VOX132" s="149"/>
      <c r="VOY132" s="149"/>
      <c r="VOZ132" s="149"/>
      <c r="VPA132" s="149"/>
      <c r="VPB132" s="149"/>
      <c r="VPC132" s="149"/>
      <c r="VPD132" s="149"/>
      <c r="VPE132" s="149"/>
      <c r="VPF132" s="149"/>
      <c r="VPG132" s="149"/>
      <c r="VPH132" s="149"/>
      <c r="VPI132" s="149"/>
      <c r="VPJ132" s="149"/>
      <c r="VPK132" s="149"/>
      <c r="VPL132" s="149"/>
      <c r="VPM132" s="149"/>
      <c r="VPN132" s="149"/>
      <c r="VPO132" s="149"/>
      <c r="VPP132" s="149"/>
      <c r="VPQ132" s="149"/>
      <c r="VPR132" s="149"/>
      <c r="VPS132" s="149"/>
      <c r="VPT132" s="149"/>
      <c r="VPU132" s="149"/>
      <c r="VPV132" s="149"/>
      <c r="VPW132" s="149"/>
      <c r="VPX132" s="149"/>
      <c r="VPY132" s="149"/>
      <c r="VPZ132" s="149"/>
      <c r="VQA132" s="149"/>
      <c r="VQB132" s="149"/>
      <c r="VQC132" s="149"/>
      <c r="VQD132" s="149"/>
      <c r="VQE132" s="149"/>
      <c r="VQF132" s="149"/>
      <c r="VQG132" s="149"/>
      <c r="VQH132" s="149"/>
      <c r="VQI132" s="149"/>
      <c r="VQJ132" s="149"/>
      <c r="VQK132" s="149"/>
      <c r="VQL132" s="149"/>
      <c r="VQM132" s="149"/>
      <c r="VQN132" s="149"/>
      <c r="VQO132" s="149"/>
      <c r="VQP132" s="149"/>
      <c r="VQQ132" s="149"/>
      <c r="VQR132" s="149"/>
      <c r="VQS132" s="149"/>
      <c r="VQT132" s="149"/>
      <c r="VQU132" s="149"/>
      <c r="VQV132" s="149"/>
      <c r="VQW132" s="149"/>
      <c r="VQX132" s="149"/>
      <c r="VQY132" s="149"/>
      <c r="VQZ132" s="149"/>
      <c r="VRA132" s="149"/>
      <c r="VRB132" s="149"/>
      <c r="VRC132" s="149"/>
      <c r="VRD132" s="149"/>
      <c r="VRE132" s="149"/>
      <c r="VRF132" s="149"/>
      <c r="VRG132" s="149"/>
      <c r="VRH132" s="149"/>
      <c r="VRI132" s="149"/>
      <c r="VRJ132" s="149"/>
      <c r="VRK132" s="149"/>
      <c r="VRL132" s="149"/>
      <c r="VRM132" s="149"/>
      <c r="VRN132" s="149"/>
      <c r="VRO132" s="149"/>
      <c r="VRP132" s="149"/>
      <c r="VRQ132" s="149"/>
      <c r="VRR132" s="149"/>
      <c r="VRS132" s="149"/>
      <c r="VRT132" s="149"/>
      <c r="VRU132" s="149"/>
      <c r="VRV132" s="149"/>
      <c r="VRW132" s="149"/>
      <c r="VRX132" s="149"/>
      <c r="VRY132" s="149"/>
      <c r="VRZ132" s="149"/>
      <c r="VSA132" s="149"/>
      <c r="VSB132" s="149"/>
      <c r="VSC132" s="149"/>
      <c r="VSD132" s="149"/>
      <c r="VSE132" s="149"/>
      <c r="VSF132" s="149"/>
      <c r="VSG132" s="149"/>
      <c r="VSH132" s="149"/>
      <c r="VSI132" s="149"/>
      <c r="VSJ132" s="149"/>
      <c r="VSK132" s="149"/>
      <c r="VSL132" s="149"/>
      <c r="VSM132" s="149"/>
      <c r="VSN132" s="149"/>
      <c r="VSO132" s="149"/>
      <c r="VSP132" s="149"/>
      <c r="VSQ132" s="149"/>
      <c r="VSR132" s="149"/>
      <c r="VSS132" s="149"/>
      <c r="VST132" s="149"/>
      <c r="VSU132" s="149"/>
      <c r="VSV132" s="149"/>
      <c r="VSW132" s="149"/>
      <c r="VSX132" s="149"/>
      <c r="VSY132" s="149"/>
      <c r="VSZ132" s="149"/>
      <c r="VTA132" s="149"/>
      <c r="VTB132" s="149"/>
      <c r="VTC132" s="149"/>
      <c r="VTD132" s="149"/>
      <c r="VTE132" s="149"/>
      <c r="VTF132" s="149"/>
      <c r="VTG132" s="149"/>
      <c r="VTH132" s="149"/>
      <c r="VTI132" s="149"/>
      <c r="VTJ132" s="149"/>
      <c r="VTK132" s="149"/>
      <c r="VTL132" s="149"/>
      <c r="VTM132" s="149"/>
      <c r="VTN132" s="149"/>
      <c r="VTO132" s="149"/>
      <c r="VTP132" s="149"/>
      <c r="VTQ132" s="149"/>
      <c r="VTR132" s="149"/>
      <c r="VTS132" s="149"/>
      <c r="VTT132" s="149"/>
      <c r="VTU132" s="149"/>
      <c r="VTV132" s="149"/>
      <c r="VTW132" s="149"/>
      <c r="VTX132" s="149"/>
      <c r="VTY132" s="149"/>
      <c r="VTZ132" s="149"/>
      <c r="VUA132" s="149"/>
      <c r="VUB132" s="149"/>
      <c r="VUC132" s="149"/>
      <c r="VUD132" s="149"/>
      <c r="VUE132" s="149"/>
      <c r="VUF132" s="149"/>
      <c r="VUG132" s="149"/>
      <c r="VUH132" s="149"/>
      <c r="VUI132" s="149"/>
      <c r="VUJ132" s="149"/>
      <c r="VUK132" s="149"/>
      <c r="VUL132" s="149"/>
      <c r="VUM132" s="149"/>
      <c r="VUN132" s="149"/>
      <c r="VUO132" s="149"/>
      <c r="VUP132" s="149"/>
      <c r="VUQ132" s="149"/>
      <c r="VUR132" s="149"/>
      <c r="VUS132" s="149"/>
      <c r="VUT132" s="149"/>
      <c r="VUU132" s="149"/>
      <c r="VUV132" s="149"/>
      <c r="VUW132" s="149"/>
      <c r="VUX132" s="149"/>
      <c r="VUY132" s="149"/>
      <c r="VUZ132" s="149"/>
      <c r="VVA132" s="149"/>
      <c r="VVB132" s="149"/>
      <c r="VVC132" s="149"/>
      <c r="VVD132" s="149"/>
      <c r="VVE132" s="149"/>
      <c r="VVF132" s="149"/>
      <c r="VVG132" s="149"/>
      <c r="VVH132" s="149"/>
      <c r="VVI132" s="149"/>
      <c r="VVJ132" s="149"/>
      <c r="VVK132" s="149"/>
      <c r="VVL132" s="149"/>
      <c r="VVM132" s="149"/>
      <c r="VVN132" s="149"/>
      <c r="VVO132" s="149"/>
      <c r="VVP132" s="149"/>
      <c r="VVQ132" s="149"/>
      <c r="VVR132" s="149"/>
      <c r="VVS132" s="149"/>
      <c r="VVT132" s="149"/>
      <c r="VVU132" s="149"/>
      <c r="VVV132" s="149"/>
      <c r="VVW132" s="149"/>
      <c r="VVX132" s="149"/>
      <c r="VVY132" s="149"/>
      <c r="VVZ132" s="149"/>
      <c r="VWA132" s="149"/>
      <c r="VWB132" s="149"/>
      <c r="VWC132" s="149"/>
      <c r="VWD132" s="149"/>
      <c r="VWE132" s="149"/>
      <c r="VWF132" s="149"/>
      <c r="VWG132" s="149"/>
      <c r="VWH132" s="149"/>
      <c r="VWI132" s="149"/>
      <c r="VWJ132" s="149"/>
      <c r="VWK132" s="149"/>
      <c r="VWL132" s="149"/>
      <c r="VWM132" s="149"/>
      <c r="VWN132" s="149"/>
      <c r="VWO132" s="149"/>
      <c r="VWP132" s="149"/>
      <c r="VWQ132" s="149"/>
      <c r="VWR132" s="149"/>
      <c r="VWS132" s="149"/>
      <c r="VWT132" s="149"/>
      <c r="VWU132" s="149"/>
      <c r="VWV132" s="149"/>
      <c r="VWW132" s="149"/>
      <c r="VWX132" s="149"/>
      <c r="VWY132" s="149"/>
      <c r="VWZ132" s="149"/>
      <c r="VXA132" s="149"/>
      <c r="VXB132" s="149"/>
      <c r="VXC132" s="149"/>
      <c r="VXD132" s="149"/>
      <c r="VXE132" s="149"/>
      <c r="VXF132" s="149"/>
      <c r="VXG132" s="149"/>
      <c r="VXH132" s="149"/>
      <c r="VXI132" s="149"/>
      <c r="VXJ132" s="149"/>
      <c r="VXK132" s="149"/>
      <c r="VXL132" s="149"/>
      <c r="VXM132" s="149"/>
      <c r="VXN132" s="149"/>
      <c r="VXO132" s="149"/>
      <c r="VXP132" s="149"/>
      <c r="VXQ132" s="149"/>
      <c r="VXR132" s="149"/>
      <c r="VXS132" s="149"/>
      <c r="VXT132" s="149"/>
      <c r="VXU132" s="149"/>
      <c r="VXV132" s="149"/>
      <c r="VXW132" s="149"/>
      <c r="VXX132" s="149"/>
      <c r="VXY132" s="149"/>
      <c r="VXZ132" s="149"/>
      <c r="VYA132" s="149"/>
      <c r="VYB132" s="149"/>
      <c r="VYC132" s="149"/>
      <c r="VYD132" s="149"/>
      <c r="VYE132" s="149"/>
      <c r="VYF132" s="149"/>
      <c r="VYG132" s="149"/>
      <c r="VYH132" s="149"/>
      <c r="VYI132" s="149"/>
      <c r="VYJ132" s="149"/>
      <c r="VYK132" s="149"/>
      <c r="VYL132" s="149"/>
      <c r="VYM132" s="149"/>
      <c r="VYN132" s="149"/>
      <c r="VYO132" s="149"/>
      <c r="VYP132" s="149"/>
      <c r="VYQ132" s="149"/>
      <c r="VYR132" s="149"/>
      <c r="VYS132" s="149"/>
      <c r="VYT132" s="149"/>
      <c r="VYU132" s="149"/>
      <c r="VYV132" s="149"/>
      <c r="VYW132" s="149"/>
      <c r="VYX132" s="149"/>
      <c r="VYY132" s="149"/>
      <c r="VYZ132" s="149"/>
      <c r="VZA132" s="149"/>
      <c r="VZB132" s="149"/>
      <c r="VZC132" s="149"/>
      <c r="VZD132" s="149"/>
      <c r="VZE132" s="149"/>
      <c r="VZF132" s="149"/>
      <c r="VZG132" s="149"/>
      <c r="VZH132" s="149"/>
      <c r="VZI132" s="149"/>
      <c r="VZJ132" s="149"/>
      <c r="VZK132" s="149"/>
      <c r="VZL132" s="149"/>
      <c r="VZM132" s="149"/>
      <c r="VZN132" s="149"/>
      <c r="VZO132" s="149"/>
      <c r="VZP132" s="149"/>
      <c r="VZQ132" s="149"/>
      <c r="VZR132" s="149"/>
      <c r="VZS132" s="149"/>
      <c r="VZT132" s="149"/>
      <c r="VZU132" s="149"/>
      <c r="VZV132" s="149"/>
      <c r="VZW132" s="149"/>
      <c r="VZX132" s="149"/>
      <c r="VZY132" s="149"/>
      <c r="VZZ132" s="149"/>
      <c r="WAA132" s="149"/>
      <c r="WAB132" s="149"/>
      <c r="WAC132" s="149"/>
      <c r="WAD132" s="149"/>
      <c r="WAE132" s="149"/>
      <c r="WAF132" s="149"/>
      <c r="WAG132" s="149"/>
      <c r="WAH132" s="149"/>
      <c r="WAI132" s="149"/>
      <c r="WAJ132" s="149"/>
      <c r="WAK132" s="149"/>
      <c r="WAL132" s="149"/>
      <c r="WAM132" s="149"/>
      <c r="WAN132" s="149"/>
      <c r="WAO132" s="149"/>
      <c r="WAP132" s="149"/>
      <c r="WAQ132" s="149"/>
      <c r="WAR132" s="149"/>
      <c r="WAS132" s="149"/>
      <c r="WAT132" s="149"/>
      <c r="WAU132" s="149"/>
      <c r="WAV132" s="149"/>
      <c r="WAW132" s="149"/>
      <c r="WAX132" s="149"/>
      <c r="WAY132" s="149"/>
      <c r="WAZ132" s="149"/>
      <c r="WBA132" s="149"/>
      <c r="WBB132" s="149"/>
      <c r="WBC132" s="149"/>
      <c r="WBD132" s="149"/>
      <c r="WBE132" s="149"/>
      <c r="WBF132" s="149"/>
      <c r="WBG132" s="149"/>
      <c r="WBH132" s="149"/>
      <c r="WBI132" s="149"/>
      <c r="WBJ132" s="149"/>
      <c r="WBK132" s="149"/>
      <c r="WBL132" s="149"/>
      <c r="WBM132" s="149"/>
      <c r="WBN132" s="149"/>
      <c r="WBO132" s="149"/>
      <c r="WBP132" s="149"/>
      <c r="WBQ132" s="149"/>
      <c r="WBR132" s="149"/>
      <c r="WBS132" s="149"/>
      <c r="WBT132" s="149"/>
      <c r="WBU132" s="149"/>
      <c r="WBV132" s="149"/>
      <c r="WBW132" s="149"/>
      <c r="WBX132" s="149"/>
      <c r="WBY132" s="149"/>
      <c r="WBZ132" s="149"/>
      <c r="WCA132" s="149"/>
      <c r="WCB132" s="149"/>
      <c r="WCC132" s="149"/>
      <c r="WCD132" s="149"/>
      <c r="WCE132" s="149"/>
      <c r="WCF132" s="149"/>
      <c r="WCG132" s="149"/>
      <c r="WCH132" s="149"/>
      <c r="WCI132" s="149"/>
      <c r="WCJ132" s="149"/>
      <c r="WCK132" s="149"/>
      <c r="WCL132" s="149"/>
      <c r="WCM132" s="149"/>
      <c r="WCN132" s="149"/>
      <c r="WCO132" s="149"/>
      <c r="WCP132" s="149"/>
      <c r="WCQ132" s="149"/>
      <c r="WCR132" s="149"/>
      <c r="WCS132" s="149"/>
      <c r="WCT132" s="149"/>
      <c r="WCU132" s="149"/>
      <c r="WCV132" s="149"/>
      <c r="WCW132" s="149"/>
      <c r="WCX132" s="149"/>
      <c r="WCY132" s="149"/>
      <c r="WCZ132" s="149"/>
      <c r="WDA132" s="149"/>
      <c r="WDB132" s="149"/>
      <c r="WDC132" s="149"/>
      <c r="WDD132" s="149"/>
      <c r="WDE132" s="149"/>
      <c r="WDF132" s="149"/>
      <c r="WDG132" s="149"/>
      <c r="WDH132" s="149"/>
      <c r="WDI132" s="149"/>
      <c r="WDJ132" s="149"/>
      <c r="WDK132" s="149"/>
      <c r="WDL132" s="149"/>
      <c r="WDM132" s="149"/>
      <c r="WDN132" s="149"/>
      <c r="WDO132" s="149"/>
      <c r="WDP132" s="149"/>
      <c r="WDQ132" s="149"/>
      <c r="WDR132" s="149"/>
      <c r="WDS132" s="149"/>
      <c r="WDT132" s="149"/>
      <c r="WDU132" s="149"/>
      <c r="WDV132" s="149"/>
      <c r="WDW132" s="149"/>
      <c r="WDX132" s="149"/>
      <c r="WDY132" s="149"/>
      <c r="WDZ132" s="149"/>
      <c r="WEA132" s="149"/>
      <c r="WEB132" s="149"/>
      <c r="WEC132" s="149"/>
      <c r="WED132" s="149"/>
      <c r="WEE132" s="149"/>
      <c r="WEF132" s="149"/>
      <c r="WEG132" s="149"/>
      <c r="WEH132" s="149"/>
      <c r="WEI132" s="149"/>
      <c r="WEJ132" s="149"/>
      <c r="WEK132" s="149"/>
      <c r="WEL132" s="149"/>
      <c r="WEM132" s="149"/>
      <c r="WEN132" s="149"/>
      <c r="WEO132" s="149"/>
      <c r="WEP132" s="149"/>
      <c r="WEQ132" s="149"/>
      <c r="WER132" s="149"/>
      <c r="WES132" s="149"/>
      <c r="WET132" s="149"/>
      <c r="WEU132" s="149"/>
      <c r="WEV132" s="149"/>
      <c r="WEW132" s="149"/>
      <c r="WEX132" s="149"/>
      <c r="WEY132" s="149"/>
      <c r="WEZ132" s="149"/>
      <c r="WFA132" s="149"/>
      <c r="WFB132" s="149"/>
      <c r="WFC132" s="149"/>
      <c r="WFD132" s="149"/>
      <c r="WFE132" s="149"/>
      <c r="WFF132" s="149"/>
      <c r="WFG132" s="149"/>
      <c r="WFH132" s="149"/>
      <c r="WFI132" s="149"/>
      <c r="WFJ132" s="149"/>
      <c r="WFK132" s="149"/>
      <c r="WFL132" s="149"/>
      <c r="WFM132" s="149"/>
      <c r="WFN132" s="149"/>
      <c r="WFO132" s="149"/>
      <c r="WFP132" s="149"/>
      <c r="WFQ132" s="149"/>
      <c r="WFR132" s="149"/>
      <c r="WFS132" s="149"/>
      <c r="WFT132" s="149"/>
      <c r="WFU132" s="149"/>
      <c r="WFV132" s="149"/>
      <c r="WFW132" s="149"/>
      <c r="WFX132" s="149"/>
      <c r="WFY132" s="149"/>
      <c r="WFZ132" s="149"/>
      <c r="WGA132" s="149"/>
      <c r="WGB132" s="149"/>
      <c r="WGC132" s="149"/>
      <c r="WGD132" s="149"/>
      <c r="WGE132" s="149"/>
      <c r="WGF132" s="149"/>
      <c r="WGG132" s="149"/>
      <c r="WGH132" s="149"/>
      <c r="WGI132" s="149"/>
      <c r="WGJ132" s="149"/>
      <c r="WGK132" s="149"/>
      <c r="WGL132" s="149"/>
      <c r="WGM132" s="149"/>
      <c r="WGN132" s="149"/>
      <c r="WGO132" s="149"/>
      <c r="WGP132" s="149"/>
      <c r="WGQ132" s="149"/>
      <c r="WGR132" s="149"/>
      <c r="WGS132" s="149"/>
      <c r="WGT132" s="149"/>
      <c r="WGU132" s="149"/>
      <c r="WGV132" s="149"/>
      <c r="WGW132" s="149"/>
      <c r="WGX132" s="149"/>
      <c r="WGY132" s="149"/>
      <c r="WGZ132" s="149"/>
      <c r="WHA132" s="149"/>
      <c r="WHB132" s="149"/>
      <c r="WHC132" s="149"/>
      <c r="WHD132" s="149"/>
      <c r="WHE132" s="149"/>
      <c r="WHF132" s="149"/>
      <c r="WHG132" s="149"/>
      <c r="WHH132" s="149"/>
      <c r="WHI132" s="149"/>
      <c r="WHJ132" s="149"/>
      <c r="WHK132" s="149"/>
      <c r="WHL132" s="149"/>
      <c r="WHM132" s="149"/>
      <c r="WHN132" s="149"/>
      <c r="WHO132" s="149"/>
      <c r="WHP132" s="149"/>
      <c r="WHQ132" s="149"/>
      <c r="WHR132" s="149"/>
      <c r="WHS132" s="149"/>
      <c r="WHT132" s="149"/>
      <c r="WHU132" s="149"/>
      <c r="WHV132" s="149"/>
      <c r="WHW132" s="149"/>
      <c r="WHX132" s="149"/>
      <c r="WHY132" s="149"/>
      <c r="WHZ132" s="149"/>
      <c r="WIA132" s="149"/>
      <c r="WIB132" s="149"/>
      <c r="WIC132" s="149"/>
      <c r="WID132" s="149"/>
      <c r="WIE132" s="149"/>
      <c r="WIF132" s="149"/>
      <c r="WIG132" s="149"/>
      <c r="WIH132" s="149"/>
      <c r="WII132" s="149"/>
      <c r="WIJ132" s="149"/>
      <c r="WIK132" s="149"/>
      <c r="WIL132" s="149"/>
      <c r="WIM132" s="149"/>
      <c r="WIN132" s="149"/>
      <c r="WIO132" s="149"/>
      <c r="WIP132" s="149"/>
      <c r="WIQ132" s="149"/>
      <c r="WIR132" s="149"/>
      <c r="WIS132" s="149"/>
      <c r="WIT132" s="149"/>
      <c r="WIU132" s="149"/>
      <c r="WIV132" s="149"/>
      <c r="WIW132" s="149"/>
      <c r="WIX132" s="149"/>
      <c r="WIY132" s="149"/>
      <c r="WIZ132" s="149"/>
      <c r="WJA132" s="149"/>
      <c r="WJB132" s="149"/>
      <c r="WJC132" s="149"/>
      <c r="WJD132" s="149"/>
      <c r="WJE132" s="149"/>
      <c r="WJF132" s="149"/>
      <c r="WJG132" s="149"/>
      <c r="WJH132" s="149"/>
      <c r="WJI132" s="149"/>
      <c r="WJJ132" s="149"/>
      <c r="WJK132" s="149"/>
      <c r="WJL132" s="149"/>
      <c r="WJM132" s="149"/>
      <c r="WJN132" s="149"/>
      <c r="WJO132" s="149"/>
      <c r="WJP132" s="149"/>
      <c r="WJQ132" s="149"/>
      <c r="WJR132" s="149"/>
      <c r="WJS132" s="149"/>
      <c r="WJT132" s="149"/>
      <c r="WJU132" s="149"/>
      <c r="WJV132" s="149"/>
      <c r="WJW132" s="149"/>
      <c r="WJX132" s="149"/>
      <c r="WJY132" s="149"/>
      <c r="WJZ132" s="149"/>
      <c r="WKA132" s="149"/>
      <c r="WKB132" s="149"/>
      <c r="WKC132" s="149"/>
      <c r="WKD132" s="149"/>
      <c r="WKE132" s="149"/>
      <c r="WKF132" s="149"/>
      <c r="WKG132" s="149"/>
      <c r="WKH132" s="149"/>
      <c r="WKI132" s="149"/>
      <c r="WKJ132" s="149"/>
      <c r="WKK132" s="149"/>
      <c r="WKL132" s="149"/>
      <c r="WKM132" s="149"/>
      <c r="WKN132" s="149"/>
      <c r="WKO132" s="149"/>
      <c r="WKP132" s="149"/>
      <c r="WKQ132" s="149"/>
      <c r="WKR132" s="149"/>
      <c r="WKS132" s="149"/>
      <c r="WKT132" s="149"/>
      <c r="WKU132" s="149"/>
      <c r="WKV132" s="149"/>
      <c r="WKW132" s="149"/>
      <c r="WKX132" s="149"/>
      <c r="WKY132" s="149"/>
      <c r="WKZ132" s="149"/>
      <c r="WLA132" s="149"/>
      <c r="WLB132" s="149"/>
      <c r="WLC132" s="149"/>
      <c r="WLD132" s="149"/>
      <c r="WLE132" s="149"/>
      <c r="WLF132" s="149"/>
      <c r="WLG132" s="149"/>
      <c r="WLH132" s="149"/>
      <c r="WLI132" s="149"/>
      <c r="WLJ132" s="149"/>
      <c r="WLK132" s="149"/>
      <c r="WLL132" s="149"/>
      <c r="WLM132" s="149"/>
      <c r="WLN132" s="149"/>
      <c r="WLO132" s="149"/>
      <c r="WLP132" s="149"/>
      <c r="WLQ132" s="149"/>
      <c r="WLR132" s="149"/>
      <c r="WLS132" s="149"/>
      <c r="WLT132" s="149"/>
      <c r="WLU132" s="149"/>
      <c r="WLV132" s="149"/>
      <c r="WLW132" s="149"/>
      <c r="WLX132" s="149"/>
      <c r="WLY132" s="149"/>
      <c r="WLZ132" s="149"/>
      <c r="WMA132" s="149"/>
      <c r="WMB132" s="149"/>
      <c r="WMC132" s="149"/>
      <c r="WMD132" s="149"/>
      <c r="WME132" s="149"/>
      <c r="WMF132" s="149"/>
      <c r="WMG132" s="149"/>
      <c r="WMH132" s="149"/>
      <c r="WMI132" s="149"/>
      <c r="WMJ132" s="149"/>
      <c r="WMK132" s="149"/>
      <c r="WML132" s="149"/>
      <c r="WMM132" s="149"/>
      <c r="WMN132" s="149"/>
      <c r="WMO132" s="149"/>
      <c r="WMP132" s="149"/>
      <c r="WMQ132" s="149"/>
      <c r="WMR132" s="149"/>
      <c r="WMS132" s="149"/>
      <c r="WMT132" s="149"/>
      <c r="WMU132" s="149"/>
      <c r="WMV132" s="149"/>
      <c r="WMW132" s="149"/>
      <c r="WMX132" s="149"/>
      <c r="WMY132" s="149"/>
      <c r="WMZ132" s="149"/>
      <c r="WNA132" s="149"/>
      <c r="WNB132" s="149"/>
      <c r="WNC132" s="149"/>
      <c r="WND132" s="149"/>
      <c r="WNE132" s="149"/>
      <c r="WNF132" s="149"/>
      <c r="WNG132" s="149"/>
      <c r="WNH132" s="149"/>
      <c r="WNI132" s="149"/>
      <c r="WNJ132" s="149"/>
      <c r="WNK132" s="149"/>
      <c r="WNL132" s="149"/>
      <c r="WNM132" s="149"/>
      <c r="WNN132" s="149"/>
      <c r="WNO132" s="149"/>
      <c r="WNP132" s="149"/>
      <c r="WNQ132" s="149"/>
      <c r="WNR132" s="149"/>
      <c r="WNS132" s="149"/>
      <c r="WNT132" s="149"/>
      <c r="WNU132" s="149"/>
      <c r="WNV132" s="149"/>
      <c r="WNW132" s="149"/>
      <c r="WNX132" s="149"/>
      <c r="WNY132" s="149"/>
      <c r="WNZ132" s="149"/>
      <c r="WOA132" s="149"/>
      <c r="WOB132" s="149"/>
      <c r="WOC132" s="149"/>
      <c r="WOD132" s="149"/>
      <c r="WOE132" s="149"/>
      <c r="WOF132" s="149"/>
      <c r="WOG132" s="149"/>
      <c r="WOH132" s="149"/>
      <c r="WOI132" s="149"/>
      <c r="WOJ132" s="149"/>
      <c r="WOK132" s="149"/>
      <c r="WOL132" s="149"/>
      <c r="WOM132" s="149"/>
      <c r="WON132" s="149"/>
      <c r="WOO132" s="149"/>
      <c r="WOP132" s="149"/>
      <c r="WOQ132" s="149"/>
      <c r="WOR132" s="149"/>
      <c r="WOS132" s="149"/>
      <c r="WOT132" s="149"/>
      <c r="WOU132" s="149"/>
      <c r="WOV132" s="149"/>
      <c r="WOW132" s="149"/>
      <c r="WOX132" s="149"/>
      <c r="WOY132" s="149"/>
      <c r="WOZ132" s="149"/>
      <c r="WPA132" s="149"/>
      <c r="WPB132" s="149"/>
      <c r="WPC132" s="149"/>
      <c r="WPD132" s="149"/>
      <c r="WPE132" s="149"/>
      <c r="WPF132" s="149"/>
      <c r="WPG132" s="149"/>
      <c r="WPH132" s="149"/>
      <c r="WPI132" s="149"/>
      <c r="WPJ132" s="149"/>
      <c r="WPK132" s="149"/>
      <c r="WPL132" s="149"/>
      <c r="WPM132" s="149"/>
      <c r="WPN132" s="149"/>
      <c r="WPO132" s="149"/>
      <c r="WPP132" s="149"/>
      <c r="WPQ132" s="149"/>
      <c r="WPR132" s="149"/>
      <c r="WPS132" s="149"/>
      <c r="WPT132" s="149"/>
      <c r="WPU132" s="149"/>
      <c r="WPV132" s="149"/>
      <c r="WPW132" s="149"/>
      <c r="WPX132" s="149"/>
      <c r="WPY132" s="149"/>
      <c r="WPZ132" s="149"/>
      <c r="WQA132" s="149"/>
      <c r="WQB132" s="149"/>
      <c r="WQC132" s="149"/>
      <c r="WQD132" s="149"/>
      <c r="WQE132" s="149"/>
      <c r="WQF132" s="149"/>
      <c r="WQG132" s="149"/>
      <c r="WQH132" s="149"/>
      <c r="WQI132" s="149"/>
      <c r="WQJ132" s="149"/>
      <c r="WQK132" s="149"/>
      <c r="WQL132" s="149"/>
      <c r="WQM132" s="149"/>
      <c r="WQN132" s="149"/>
      <c r="WQO132" s="149"/>
      <c r="WQP132" s="149"/>
      <c r="WQQ132" s="149"/>
      <c r="WQR132" s="149"/>
      <c r="WQS132" s="149"/>
      <c r="WQT132" s="149"/>
      <c r="WQU132" s="149"/>
      <c r="WQV132" s="149"/>
      <c r="WQW132" s="149"/>
      <c r="WQX132" s="149"/>
      <c r="WQY132" s="149"/>
      <c r="WQZ132" s="149"/>
      <c r="WRA132" s="149"/>
      <c r="WRB132" s="149"/>
      <c r="WRC132" s="149"/>
      <c r="WRD132" s="149"/>
      <c r="WRE132" s="149"/>
      <c r="WRF132" s="149"/>
      <c r="WRG132" s="149"/>
      <c r="WRH132" s="149"/>
      <c r="WRI132" s="149"/>
      <c r="WRJ132" s="149"/>
      <c r="WRK132" s="149"/>
      <c r="WRL132" s="149"/>
      <c r="WRM132" s="149"/>
      <c r="WRN132" s="149"/>
      <c r="WRO132" s="149"/>
      <c r="WRP132" s="149"/>
      <c r="WRQ132" s="149"/>
      <c r="WRR132" s="149"/>
      <c r="WRS132" s="149"/>
      <c r="WRT132" s="149"/>
      <c r="WRU132" s="149"/>
      <c r="WRV132" s="149"/>
      <c r="WRW132" s="149"/>
      <c r="WRX132" s="149"/>
      <c r="WRY132" s="149"/>
      <c r="WRZ132" s="149"/>
      <c r="WSA132" s="149"/>
      <c r="WSB132" s="149"/>
      <c r="WSC132" s="149"/>
      <c r="WSD132" s="149"/>
      <c r="WSE132" s="149"/>
      <c r="WSF132" s="149"/>
      <c r="WSG132" s="149"/>
      <c r="WSH132" s="149"/>
      <c r="WSI132" s="149"/>
      <c r="WSJ132" s="149"/>
      <c r="WSK132" s="149"/>
      <c r="WSL132" s="149"/>
      <c r="WSM132" s="149"/>
      <c r="WSN132" s="149"/>
      <c r="WSO132" s="149"/>
      <c r="WSP132" s="149"/>
      <c r="WSQ132" s="149"/>
      <c r="WSR132" s="149"/>
      <c r="WSS132" s="149"/>
      <c r="WST132" s="149"/>
      <c r="WSU132" s="149"/>
      <c r="WSV132" s="149"/>
      <c r="WSW132" s="149"/>
      <c r="WSX132" s="149"/>
      <c r="WSY132" s="149"/>
      <c r="WSZ132" s="149"/>
      <c r="WTA132" s="149"/>
      <c r="WTB132" s="149"/>
      <c r="WTC132" s="149"/>
      <c r="WTD132" s="149"/>
      <c r="WTE132" s="149"/>
      <c r="WTF132" s="149"/>
      <c r="WTG132" s="149"/>
      <c r="WTH132" s="149"/>
      <c r="WTI132" s="149"/>
      <c r="WTJ132" s="149"/>
      <c r="WTK132" s="149"/>
      <c r="WTL132" s="149"/>
      <c r="WTM132" s="149"/>
      <c r="WTN132" s="149"/>
      <c r="WTO132" s="149"/>
      <c r="WTP132" s="149"/>
      <c r="WTQ132" s="149"/>
      <c r="WTR132" s="149"/>
      <c r="WTS132" s="149"/>
      <c r="WTT132" s="149"/>
      <c r="WTU132" s="149"/>
      <c r="WTV132" s="149"/>
      <c r="WTW132" s="149"/>
      <c r="WTX132" s="149"/>
      <c r="WTY132" s="149"/>
      <c r="WTZ132" s="149"/>
      <c r="WUA132" s="149"/>
      <c r="WUB132" s="149"/>
      <c r="WUC132" s="149"/>
      <c r="WUD132" s="149"/>
      <c r="WUE132" s="149"/>
      <c r="WUF132" s="149"/>
      <c r="WUG132" s="149"/>
      <c r="WUH132" s="149"/>
      <c r="WUI132" s="149"/>
      <c r="WUJ132" s="149"/>
      <c r="WUK132" s="149"/>
      <c r="WUL132" s="149"/>
      <c r="WUM132" s="149"/>
      <c r="WUN132" s="149"/>
      <c r="WUO132" s="149"/>
      <c r="WUP132" s="149"/>
      <c r="WUQ132" s="149"/>
      <c r="WUR132" s="149"/>
      <c r="WUS132" s="149"/>
      <c r="WUT132" s="149"/>
      <c r="WUU132" s="149"/>
      <c r="WUV132" s="149"/>
      <c r="WUW132" s="149"/>
      <c r="WUX132" s="149"/>
      <c r="WUY132" s="149"/>
      <c r="WUZ132" s="149"/>
      <c r="WVA132" s="149"/>
      <c r="WVB132" s="149"/>
      <c r="WVC132" s="149"/>
      <c r="WVD132" s="149"/>
      <c r="WVE132" s="149"/>
      <c r="WVF132" s="149"/>
      <c r="WVG132" s="149"/>
      <c r="WVH132" s="149"/>
      <c r="WVI132" s="149"/>
      <c r="WVJ132" s="149"/>
      <c r="WVK132" s="149"/>
      <c r="WVL132" s="149"/>
      <c r="WVM132" s="149"/>
      <c r="WVN132" s="149"/>
      <c r="WVO132" s="149"/>
      <c r="WVP132" s="149"/>
      <c r="WVQ132" s="149"/>
      <c r="WVR132" s="149"/>
      <c r="WVS132" s="149"/>
      <c r="WVT132" s="149"/>
      <c r="WVU132" s="149"/>
      <c r="WVV132" s="149"/>
      <c r="WVW132" s="149"/>
      <c r="WVX132" s="149"/>
      <c r="WVY132" s="149"/>
      <c r="WVZ132" s="149"/>
      <c r="WWA132" s="149"/>
      <c r="WWB132" s="149"/>
      <c r="WWC132" s="149"/>
      <c r="WWD132" s="149"/>
      <c r="WWE132" s="149"/>
      <c r="WWF132" s="149"/>
      <c r="WWG132" s="149"/>
      <c r="WWH132" s="149"/>
      <c r="WWI132" s="149"/>
      <c r="WWJ132" s="149"/>
      <c r="WWK132" s="149"/>
      <c r="WWL132" s="149"/>
      <c r="WWM132" s="149"/>
      <c r="WWN132" s="149"/>
      <c r="WWO132" s="149"/>
      <c r="WWP132" s="149"/>
      <c r="WWQ132" s="149"/>
      <c r="WWR132" s="149"/>
      <c r="WWS132" s="149"/>
      <c r="WWT132" s="149"/>
      <c r="WWU132" s="149"/>
      <c r="WWV132" s="149"/>
      <c r="WWW132" s="149"/>
      <c r="WWX132" s="149"/>
      <c r="WWY132" s="149"/>
      <c r="WWZ132" s="149"/>
      <c r="WXA132" s="149"/>
      <c r="WXB132" s="149"/>
      <c r="WXC132" s="149"/>
      <c r="WXD132" s="149"/>
      <c r="WXE132" s="149"/>
      <c r="WXF132" s="149"/>
      <c r="WXG132" s="149"/>
      <c r="WXH132" s="149"/>
      <c r="WXI132" s="149"/>
      <c r="WXJ132" s="149"/>
      <c r="WXK132" s="149"/>
      <c r="WXL132" s="149"/>
      <c r="WXM132" s="149"/>
      <c r="WXN132" s="149"/>
      <c r="WXO132" s="149"/>
      <c r="WXP132" s="149"/>
      <c r="WXQ132" s="149"/>
      <c r="WXR132" s="149"/>
      <c r="WXS132" s="149"/>
      <c r="WXT132" s="149"/>
      <c r="WXU132" s="149"/>
      <c r="WXV132" s="149"/>
      <c r="WXW132" s="149"/>
      <c r="WXX132" s="149"/>
      <c r="WXY132" s="149"/>
      <c r="WXZ132" s="149"/>
      <c r="WYA132" s="149"/>
      <c r="WYB132" s="149"/>
      <c r="WYC132" s="149"/>
      <c r="WYD132" s="149"/>
      <c r="WYE132" s="149"/>
      <c r="WYF132" s="149"/>
      <c r="WYG132" s="149"/>
      <c r="WYH132" s="149"/>
      <c r="WYI132" s="149"/>
      <c r="WYJ132" s="149"/>
      <c r="WYK132" s="149"/>
      <c r="WYL132" s="149"/>
      <c r="WYM132" s="149"/>
      <c r="WYN132" s="149"/>
      <c r="WYO132" s="149"/>
      <c r="WYP132" s="149"/>
      <c r="WYQ132" s="149"/>
      <c r="WYR132" s="149"/>
      <c r="WYS132" s="149"/>
      <c r="WYT132" s="149"/>
      <c r="WYU132" s="149"/>
      <c r="WYV132" s="149"/>
      <c r="WYW132" s="149"/>
      <c r="WYX132" s="149"/>
      <c r="WYY132" s="149"/>
      <c r="WYZ132" s="149"/>
      <c r="WZA132" s="149"/>
      <c r="WZB132" s="149"/>
      <c r="WZC132" s="149"/>
      <c r="WZD132" s="149"/>
      <c r="WZE132" s="149"/>
      <c r="WZF132" s="149"/>
      <c r="WZG132" s="149"/>
      <c r="WZH132" s="149"/>
      <c r="WZI132" s="149"/>
      <c r="WZJ132" s="149"/>
      <c r="WZK132" s="149"/>
      <c r="WZL132" s="149"/>
      <c r="WZM132" s="149"/>
      <c r="WZN132" s="149"/>
      <c r="WZO132" s="149"/>
      <c r="WZP132" s="149"/>
      <c r="WZQ132" s="149"/>
      <c r="WZR132" s="149"/>
      <c r="WZS132" s="149"/>
      <c r="WZT132" s="149"/>
      <c r="WZU132" s="149"/>
      <c r="WZV132" s="149"/>
      <c r="WZW132" s="149"/>
      <c r="WZX132" s="149"/>
      <c r="WZY132" s="149"/>
      <c r="WZZ132" s="149"/>
      <c r="XAA132" s="149"/>
      <c r="XAB132" s="149"/>
      <c r="XAC132" s="149"/>
      <c r="XAD132" s="149"/>
      <c r="XAE132" s="149"/>
      <c r="XAF132" s="149"/>
      <c r="XAG132" s="149"/>
      <c r="XAH132" s="149"/>
      <c r="XAI132" s="149"/>
      <c r="XAJ132" s="149"/>
      <c r="XAK132" s="149"/>
      <c r="XAL132" s="149"/>
      <c r="XAM132" s="149"/>
      <c r="XAN132" s="149"/>
      <c r="XAO132" s="149"/>
      <c r="XAP132" s="149"/>
      <c r="XAQ132" s="149"/>
      <c r="XAR132" s="149"/>
      <c r="XAS132" s="149"/>
      <c r="XAT132" s="149"/>
      <c r="XAU132" s="149"/>
      <c r="XAV132" s="149"/>
      <c r="XAW132" s="149"/>
      <c r="XAX132" s="149"/>
      <c r="XAY132" s="149"/>
      <c r="XAZ132" s="149"/>
      <c r="XBA132" s="149"/>
      <c r="XBB132" s="149"/>
      <c r="XBC132" s="149"/>
      <c r="XBD132" s="149"/>
      <c r="XBE132" s="149"/>
      <c r="XBF132" s="149"/>
      <c r="XBG132" s="149"/>
      <c r="XBH132" s="149"/>
      <c r="XBI132" s="149"/>
      <c r="XBJ132" s="149"/>
      <c r="XBK132" s="149"/>
      <c r="XBL132" s="149"/>
      <c r="XBM132" s="149"/>
      <c r="XBN132" s="149"/>
      <c r="XBO132" s="149"/>
      <c r="XBP132" s="149"/>
      <c r="XBQ132" s="149"/>
      <c r="XBR132" s="149"/>
      <c r="XBS132" s="149"/>
      <c r="XBT132" s="149"/>
      <c r="XBU132" s="149"/>
      <c r="XBV132" s="149"/>
      <c r="XBW132" s="149"/>
      <c r="XBX132" s="149"/>
      <c r="XBY132" s="149"/>
      <c r="XBZ132" s="149"/>
      <c r="XCA132" s="149"/>
      <c r="XCB132" s="149"/>
      <c r="XCC132" s="149"/>
      <c r="XCD132" s="149"/>
      <c r="XCE132" s="149"/>
      <c r="XCF132" s="149"/>
      <c r="XCG132" s="149"/>
      <c r="XCH132" s="149"/>
      <c r="XCI132" s="149"/>
      <c r="XCJ132" s="149"/>
      <c r="XCK132" s="149"/>
      <c r="XCL132" s="149"/>
      <c r="XCM132" s="149"/>
      <c r="XCN132" s="149"/>
      <c r="XCO132" s="149"/>
      <c r="XCP132" s="149"/>
      <c r="XCQ132" s="149"/>
      <c r="XCR132" s="149"/>
      <c r="XCS132" s="149"/>
      <c r="XCT132" s="149"/>
      <c r="XCU132" s="149"/>
      <c r="XCV132" s="149"/>
      <c r="XCW132" s="149"/>
      <c r="XCX132" s="149"/>
      <c r="XCY132" s="149"/>
      <c r="XCZ132" s="149"/>
      <c r="XDA132" s="149"/>
      <c r="XDB132" s="149"/>
      <c r="XDC132" s="149"/>
      <c r="XDD132" s="149"/>
      <c r="XDE132" s="149"/>
      <c r="XDF132" s="149"/>
      <c r="XDG132" s="149"/>
      <c r="XDH132" s="149"/>
      <c r="XDI132" s="149"/>
      <c r="XDJ132" s="149"/>
      <c r="XDK132" s="149"/>
      <c r="XDL132" s="149"/>
      <c r="XDM132" s="149"/>
      <c r="XDN132" s="149"/>
      <c r="XDO132" s="149"/>
      <c r="XDP132" s="149"/>
      <c r="XDQ132" s="149"/>
      <c r="XDR132" s="149"/>
      <c r="XDS132" s="149"/>
      <c r="XDT132" s="149"/>
      <c r="XDU132" s="149"/>
      <c r="XDV132" s="149"/>
      <c r="XDW132" s="149"/>
      <c r="XDX132" s="149"/>
      <c r="XDY132" s="149"/>
      <c r="XDZ132" s="149"/>
      <c r="XEA132" s="149"/>
    </row>
    <row r="133" spans="1:16355" s="161" customFormat="1" ht="74.25" hidden="1" customHeight="1" x14ac:dyDescent="0.3">
      <c r="A133" s="178">
        <v>2021</v>
      </c>
      <c r="B133" s="179">
        <v>110</v>
      </c>
      <c r="C133" s="110">
        <v>185</v>
      </c>
      <c r="D133" s="108" t="s">
        <v>384</v>
      </c>
      <c r="E133" s="148"/>
      <c r="F133" s="148"/>
      <c r="G133" s="148"/>
      <c r="H133" s="107" t="s">
        <v>2525</v>
      </c>
      <c r="I133" s="129" t="s">
        <v>2526</v>
      </c>
      <c r="J133" s="129" t="s">
        <v>120</v>
      </c>
      <c r="K133" s="136"/>
      <c r="L133" s="136" t="s">
        <v>119</v>
      </c>
      <c r="M133" s="132">
        <v>1</v>
      </c>
      <c r="N133" s="131" t="s">
        <v>1503</v>
      </c>
      <c r="O133" s="131" t="s">
        <v>387</v>
      </c>
      <c r="P133" s="136" t="s">
        <v>384</v>
      </c>
      <c r="Q133" s="130" t="s">
        <v>121</v>
      </c>
      <c r="R133" s="357" t="s">
        <v>2612</v>
      </c>
      <c r="S133" s="107"/>
      <c r="T133" s="133" t="s">
        <v>2468</v>
      </c>
      <c r="U133" s="134">
        <v>44207</v>
      </c>
      <c r="V133" s="134">
        <v>44207</v>
      </c>
      <c r="W133" s="134">
        <v>44207</v>
      </c>
      <c r="X133" s="123" t="s">
        <v>645</v>
      </c>
      <c r="Y133" s="116">
        <v>21355</v>
      </c>
      <c r="Z133" s="410"/>
      <c r="AA133" s="116">
        <v>21355</v>
      </c>
      <c r="AB133" s="116">
        <v>0</v>
      </c>
      <c r="AC133" s="346" t="s">
        <v>76</v>
      </c>
      <c r="AD133" s="339" t="s">
        <v>374</v>
      </c>
      <c r="AE133" s="143" t="s">
        <v>369</v>
      </c>
      <c r="AF133" s="129"/>
      <c r="AG133" s="124"/>
      <c r="AH133" s="148"/>
      <c r="AI133" s="118" t="s">
        <v>364</v>
      </c>
      <c r="AJ133" s="118" t="s">
        <v>364</v>
      </c>
      <c r="AK133" s="114">
        <v>21355</v>
      </c>
      <c r="AL133" s="126"/>
      <c r="AM133" s="125"/>
      <c r="AN133" s="125"/>
      <c r="AO133" s="183"/>
      <c r="AP133" s="126"/>
      <c r="AQ133" s="369"/>
      <c r="AR133" s="369"/>
      <c r="AS133" s="369"/>
      <c r="AT133" s="369"/>
      <c r="AU133" s="369"/>
      <c r="AV133" s="369"/>
      <c r="AW133" s="369"/>
      <c r="AX133" s="369"/>
      <c r="AY133" s="369"/>
      <c r="AZ133" s="369"/>
      <c r="BA133" s="370"/>
      <c r="BB133" s="369"/>
      <c r="BC133" s="149"/>
      <c r="BD133" s="149"/>
      <c r="BE133" s="149"/>
      <c r="BF133" s="149"/>
      <c r="BG133" s="149"/>
      <c r="BH133" s="149"/>
      <c r="BI133" s="149"/>
      <c r="BJ133" s="149"/>
      <c r="BK133" s="149"/>
      <c r="BL133" s="149"/>
      <c r="BM133" s="149"/>
      <c r="BN133" s="149"/>
      <c r="BO133" s="149"/>
      <c r="BP133" s="149"/>
      <c r="BQ133" s="149"/>
      <c r="BR133" s="149"/>
      <c r="BS133" s="149"/>
      <c r="BT133" s="149"/>
      <c r="BU133" s="149"/>
      <c r="BV133" s="149"/>
      <c r="BW133" s="149"/>
      <c r="BX133" s="149"/>
      <c r="BY133" s="149"/>
      <c r="BZ133" s="149"/>
      <c r="CA133" s="149"/>
      <c r="CB133" s="149"/>
      <c r="CC133" s="149"/>
      <c r="CD133" s="149"/>
      <c r="CE133" s="149"/>
      <c r="CF133" s="149"/>
      <c r="CG133" s="149"/>
      <c r="CH133" s="149"/>
      <c r="CI133" s="149"/>
      <c r="CJ133" s="149"/>
      <c r="CK133" s="149"/>
      <c r="CL133" s="149"/>
      <c r="CM133" s="149"/>
      <c r="CN133" s="149"/>
      <c r="CO133" s="149"/>
      <c r="CP133" s="149"/>
      <c r="CQ133" s="149"/>
      <c r="CR133" s="149"/>
      <c r="CS133" s="149"/>
      <c r="CT133" s="149"/>
      <c r="CU133" s="149"/>
      <c r="CV133" s="149"/>
      <c r="CW133" s="149"/>
      <c r="CX133" s="149"/>
      <c r="CY133" s="149"/>
      <c r="CZ133" s="149"/>
      <c r="DA133" s="149"/>
      <c r="DB133" s="149"/>
      <c r="DC133" s="149"/>
      <c r="DD133" s="149"/>
      <c r="DE133" s="149"/>
      <c r="DF133" s="149"/>
      <c r="DG133" s="149"/>
      <c r="DH133" s="149"/>
      <c r="DI133" s="149"/>
      <c r="DJ133" s="149"/>
      <c r="DK133" s="149"/>
      <c r="DL133" s="149"/>
      <c r="DM133" s="149"/>
      <c r="DN133" s="149"/>
      <c r="DO133" s="149"/>
      <c r="DP133" s="149"/>
      <c r="DQ133" s="149"/>
      <c r="DR133" s="149"/>
      <c r="DS133" s="149"/>
      <c r="DT133" s="149"/>
      <c r="DU133" s="149"/>
      <c r="DV133" s="149"/>
      <c r="DW133" s="149"/>
      <c r="DX133" s="149"/>
      <c r="DY133" s="149"/>
      <c r="DZ133" s="149"/>
      <c r="EA133" s="149"/>
      <c r="EB133" s="149"/>
      <c r="EC133" s="149"/>
      <c r="ED133" s="149"/>
      <c r="EE133" s="149"/>
      <c r="EF133" s="149"/>
      <c r="EG133" s="149"/>
      <c r="EH133" s="149"/>
      <c r="EI133" s="149"/>
      <c r="EJ133" s="149"/>
      <c r="EK133" s="149"/>
      <c r="EL133" s="149"/>
      <c r="EM133" s="149"/>
      <c r="EN133" s="149"/>
      <c r="EO133" s="149"/>
      <c r="EP133" s="149"/>
      <c r="EQ133" s="149"/>
      <c r="ER133" s="149"/>
      <c r="ES133" s="149"/>
      <c r="ET133" s="149"/>
      <c r="EU133" s="149"/>
      <c r="EV133" s="149"/>
      <c r="EW133" s="149"/>
      <c r="EX133" s="149"/>
      <c r="EY133" s="149"/>
      <c r="EZ133" s="149"/>
      <c r="FA133" s="149"/>
      <c r="FB133" s="149"/>
      <c r="FC133" s="149"/>
      <c r="FD133" s="149"/>
      <c r="FE133" s="149"/>
      <c r="FF133" s="149"/>
      <c r="FG133" s="149"/>
      <c r="FH133" s="149"/>
      <c r="FI133" s="149"/>
      <c r="FJ133" s="149"/>
      <c r="FK133" s="149"/>
      <c r="FL133" s="149"/>
      <c r="FM133" s="149"/>
      <c r="FN133" s="149"/>
      <c r="FO133" s="149"/>
      <c r="FP133" s="149"/>
      <c r="FQ133" s="149"/>
      <c r="FR133" s="149"/>
      <c r="FS133" s="149"/>
      <c r="FT133" s="149"/>
      <c r="FU133" s="149"/>
      <c r="FV133" s="149"/>
      <c r="FW133" s="149"/>
      <c r="FX133" s="149"/>
      <c r="FY133" s="149"/>
      <c r="FZ133" s="149"/>
      <c r="GA133" s="149"/>
      <c r="GB133" s="149"/>
      <c r="GC133" s="149"/>
      <c r="GD133" s="149"/>
      <c r="GE133" s="149"/>
      <c r="GF133" s="149"/>
      <c r="GG133" s="149"/>
      <c r="GH133" s="149"/>
      <c r="GI133" s="149"/>
      <c r="GJ133" s="149"/>
      <c r="GK133" s="149"/>
      <c r="GL133" s="149"/>
      <c r="GM133" s="149"/>
      <c r="GN133" s="149"/>
      <c r="GO133" s="149"/>
      <c r="GP133" s="149"/>
      <c r="GQ133" s="149"/>
      <c r="GR133" s="149"/>
      <c r="GS133" s="149"/>
      <c r="GT133" s="149"/>
      <c r="GU133" s="149"/>
      <c r="GV133" s="149"/>
      <c r="GW133" s="149"/>
      <c r="GX133" s="149"/>
      <c r="GY133" s="149"/>
      <c r="GZ133" s="149"/>
      <c r="HA133" s="149"/>
      <c r="HB133" s="149"/>
      <c r="HC133" s="149"/>
      <c r="HD133" s="149"/>
      <c r="HE133" s="149"/>
      <c r="HF133" s="149"/>
      <c r="HG133" s="149"/>
      <c r="HH133" s="149"/>
      <c r="HI133" s="149"/>
      <c r="HJ133" s="149"/>
      <c r="HK133" s="149"/>
      <c r="HL133" s="149"/>
      <c r="HM133" s="149"/>
      <c r="HN133" s="149"/>
      <c r="HO133" s="149"/>
      <c r="HP133" s="149"/>
      <c r="HQ133" s="149"/>
      <c r="HR133" s="149"/>
      <c r="HS133" s="149"/>
      <c r="HT133" s="149"/>
      <c r="HU133" s="149"/>
      <c r="HV133" s="149"/>
      <c r="HW133" s="149"/>
      <c r="HX133" s="149"/>
      <c r="HY133" s="149"/>
      <c r="HZ133" s="149"/>
      <c r="IA133" s="149"/>
      <c r="IB133" s="149"/>
      <c r="IC133" s="149"/>
      <c r="ID133" s="149"/>
      <c r="IE133" s="149"/>
      <c r="IF133" s="149"/>
      <c r="IG133" s="149"/>
      <c r="IH133" s="149"/>
      <c r="II133" s="149"/>
      <c r="IJ133" s="149"/>
      <c r="IK133" s="149"/>
      <c r="IL133" s="149"/>
      <c r="IM133" s="149"/>
      <c r="IN133" s="149"/>
      <c r="IO133" s="149"/>
      <c r="IP133" s="149"/>
      <c r="IQ133" s="149"/>
      <c r="IR133" s="149"/>
      <c r="IS133" s="149"/>
      <c r="IT133" s="149"/>
      <c r="IU133" s="149"/>
      <c r="IV133" s="149"/>
      <c r="IW133" s="149"/>
      <c r="IX133" s="149"/>
      <c r="IY133" s="149"/>
      <c r="IZ133" s="149"/>
      <c r="JA133" s="149"/>
      <c r="JB133" s="149"/>
      <c r="JC133" s="149"/>
      <c r="JD133" s="149"/>
      <c r="JE133" s="149"/>
      <c r="JF133" s="149"/>
      <c r="JG133" s="149"/>
      <c r="JH133" s="149"/>
      <c r="JI133" s="149"/>
      <c r="JJ133" s="149"/>
      <c r="JK133" s="149"/>
      <c r="JL133" s="149"/>
      <c r="JM133" s="149"/>
      <c r="JN133" s="149"/>
      <c r="JO133" s="149"/>
      <c r="JP133" s="149"/>
      <c r="JQ133" s="149"/>
      <c r="JR133" s="149"/>
      <c r="JS133" s="149"/>
      <c r="JT133" s="149"/>
      <c r="JU133" s="149"/>
      <c r="JV133" s="149"/>
      <c r="JW133" s="149"/>
      <c r="JX133" s="149"/>
      <c r="JY133" s="149"/>
      <c r="JZ133" s="149"/>
      <c r="KA133" s="149"/>
      <c r="KB133" s="149"/>
      <c r="KC133" s="149"/>
      <c r="KD133" s="149"/>
      <c r="KE133" s="149"/>
      <c r="KF133" s="149"/>
      <c r="KG133" s="149"/>
      <c r="KH133" s="149"/>
      <c r="KI133" s="149"/>
      <c r="KJ133" s="149"/>
      <c r="KK133" s="149"/>
      <c r="KL133" s="149"/>
      <c r="KM133" s="149"/>
      <c r="KN133" s="149"/>
      <c r="KO133" s="149"/>
      <c r="KP133" s="149"/>
      <c r="KQ133" s="149"/>
      <c r="KR133" s="149"/>
      <c r="KS133" s="149"/>
      <c r="KT133" s="149"/>
      <c r="KU133" s="149"/>
      <c r="KV133" s="149"/>
      <c r="KW133" s="149"/>
      <c r="KX133" s="149"/>
      <c r="KY133" s="149"/>
      <c r="KZ133" s="149"/>
      <c r="LA133" s="149"/>
      <c r="LB133" s="149"/>
      <c r="LC133" s="149"/>
      <c r="LD133" s="149"/>
      <c r="LE133" s="149"/>
      <c r="LF133" s="149"/>
      <c r="LG133" s="149"/>
      <c r="LH133" s="149"/>
      <c r="LI133" s="149"/>
      <c r="LJ133" s="149"/>
      <c r="LK133" s="149"/>
      <c r="LL133" s="149"/>
      <c r="LM133" s="149"/>
      <c r="LN133" s="149"/>
      <c r="LO133" s="149"/>
      <c r="LP133" s="149"/>
      <c r="LQ133" s="149"/>
      <c r="LR133" s="149"/>
      <c r="LS133" s="149"/>
      <c r="LT133" s="149"/>
      <c r="LU133" s="149"/>
      <c r="LV133" s="149"/>
      <c r="LW133" s="149"/>
      <c r="LX133" s="149"/>
      <c r="LY133" s="149"/>
      <c r="LZ133" s="149"/>
      <c r="MA133" s="149"/>
      <c r="MB133" s="149"/>
      <c r="MC133" s="149"/>
      <c r="MD133" s="149"/>
      <c r="ME133" s="149"/>
      <c r="MF133" s="149"/>
      <c r="MG133" s="149"/>
      <c r="MH133" s="149"/>
      <c r="MI133" s="149"/>
      <c r="MJ133" s="149"/>
      <c r="MK133" s="149"/>
      <c r="ML133" s="149"/>
      <c r="MM133" s="149"/>
      <c r="MN133" s="149"/>
      <c r="MO133" s="149"/>
      <c r="MP133" s="149"/>
      <c r="MQ133" s="149"/>
      <c r="MR133" s="149"/>
      <c r="MS133" s="149"/>
      <c r="MT133" s="149"/>
      <c r="MU133" s="149"/>
      <c r="MV133" s="149"/>
      <c r="MW133" s="149"/>
      <c r="MX133" s="149"/>
      <c r="MY133" s="149"/>
      <c r="MZ133" s="149"/>
      <c r="NA133" s="149"/>
      <c r="NB133" s="149"/>
      <c r="NC133" s="149"/>
      <c r="ND133" s="149"/>
      <c r="NE133" s="149"/>
      <c r="NF133" s="149"/>
      <c r="NG133" s="149"/>
      <c r="NH133" s="149"/>
      <c r="NI133" s="149"/>
      <c r="NJ133" s="149"/>
      <c r="NK133" s="149"/>
      <c r="NL133" s="149"/>
      <c r="NM133" s="149"/>
      <c r="NN133" s="149"/>
      <c r="NO133" s="149"/>
      <c r="NP133" s="149"/>
      <c r="NQ133" s="149"/>
      <c r="NR133" s="149"/>
      <c r="NS133" s="149"/>
      <c r="NT133" s="149"/>
      <c r="NU133" s="149"/>
      <c r="NV133" s="149"/>
      <c r="NW133" s="149"/>
      <c r="NX133" s="149"/>
      <c r="NY133" s="149"/>
      <c r="NZ133" s="149"/>
      <c r="OA133" s="149"/>
      <c r="OB133" s="149"/>
      <c r="OC133" s="149"/>
      <c r="OD133" s="149"/>
      <c r="OE133" s="149"/>
      <c r="OF133" s="149"/>
      <c r="OG133" s="149"/>
      <c r="OH133" s="149"/>
      <c r="OI133" s="149"/>
      <c r="OJ133" s="149"/>
      <c r="OK133" s="149"/>
      <c r="OL133" s="149"/>
      <c r="OM133" s="149"/>
      <c r="ON133" s="149"/>
      <c r="OO133" s="149"/>
      <c r="OP133" s="149"/>
      <c r="OQ133" s="149"/>
      <c r="OR133" s="149"/>
      <c r="OS133" s="149"/>
      <c r="OT133" s="149"/>
      <c r="OU133" s="149"/>
      <c r="OV133" s="149"/>
      <c r="OW133" s="149"/>
      <c r="OX133" s="149"/>
      <c r="OY133" s="149"/>
      <c r="OZ133" s="149"/>
      <c r="PA133" s="149"/>
      <c r="PB133" s="149"/>
      <c r="PC133" s="149"/>
      <c r="PD133" s="149"/>
      <c r="PE133" s="149"/>
      <c r="PF133" s="149"/>
      <c r="PG133" s="149"/>
      <c r="PH133" s="149"/>
      <c r="PI133" s="149"/>
      <c r="PJ133" s="149"/>
      <c r="PK133" s="149"/>
      <c r="PL133" s="149"/>
      <c r="PM133" s="149"/>
      <c r="PN133" s="149"/>
      <c r="PO133" s="149"/>
      <c r="PP133" s="149"/>
      <c r="PQ133" s="149"/>
      <c r="PR133" s="149"/>
      <c r="PS133" s="149"/>
      <c r="PT133" s="149"/>
      <c r="PU133" s="149"/>
      <c r="PV133" s="149"/>
      <c r="PW133" s="149"/>
      <c r="PX133" s="149"/>
      <c r="PY133" s="149"/>
      <c r="PZ133" s="149"/>
      <c r="QA133" s="149"/>
      <c r="QB133" s="149"/>
      <c r="QC133" s="149"/>
      <c r="QD133" s="149"/>
      <c r="QE133" s="149"/>
      <c r="QF133" s="149"/>
      <c r="QG133" s="149"/>
      <c r="QH133" s="149"/>
      <c r="QI133" s="149"/>
      <c r="QJ133" s="149"/>
      <c r="QK133" s="149"/>
      <c r="QL133" s="149"/>
      <c r="QM133" s="149"/>
      <c r="QN133" s="149"/>
      <c r="QO133" s="149"/>
      <c r="QP133" s="149"/>
      <c r="QQ133" s="149"/>
      <c r="QR133" s="149"/>
      <c r="QS133" s="149"/>
      <c r="QT133" s="149"/>
      <c r="QU133" s="149"/>
      <c r="QV133" s="149"/>
      <c r="QW133" s="149"/>
      <c r="QX133" s="149"/>
      <c r="QY133" s="149"/>
      <c r="QZ133" s="149"/>
      <c r="RA133" s="149"/>
      <c r="RB133" s="149"/>
      <c r="RC133" s="149"/>
      <c r="RD133" s="149"/>
      <c r="RE133" s="149"/>
      <c r="RF133" s="149"/>
      <c r="RG133" s="149"/>
      <c r="RH133" s="149"/>
      <c r="RI133" s="149"/>
      <c r="RJ133" s="149"/>
      <c r="RK133" s="149"/>
      <c r="RL133" s="149"/>
      <c r="RM133" s="149"/>
      <c r="RN133" s="149"/>
      <c r="RO133" s="149"/>
      <c r="RP133" s="149"/>
      <c r="RQ133" s="149"/>
      <c r="RR133" s="149"/>
      <c r="RS133" s="149"/>
      <c r="RT133" s="149"/>
      <c r="RU133" s="149"/>
      <c r="RV133" s="149"/>
      <c r="RW133" s="149"/>
      <c r="RX133" s="149"/>
      <c r="RY133" s="149"/>
      <c r="RZ133" s="149"/>
      <c r="SA133" s="149"/>
      <c r="SB133" s="149"/>
      <c r="SC133" s="149"/>
      <c r="SD133" s="149"/>
      <c r="SE133" s="149"/>
      <c r="SF133" s="149"/>
      <c r="SG133" s="149"/>
      <c r="SH133" s="149"/>
      <c r="SI133" s="149"/>
      <c r="SJ133" s="149"/>
      <c r="SK133" s="149"/>
      <c r="SL133" s="149"/>
      <c r="SM133" s="149"/>
      <c r="SN133" s="149"/>
      <c r="SO133" s="149"/>
      <c r="SP133" s="149"/>
      <c r="SQ133" s="149"/>
      <c r="SR133" s="149"/>
      <c r="SS133" s="149"/>
      <c r="ST133" s="149"/>
      <c r="SU133" s="149"/>
      <c r="SV133" s="149"/>
      <c r="SW133" s="149"/>
      <c r="SX133" s="149"/>
      <c r="SY133" s="149"/>
      <c r="SZ133" s="149"/>
      <c r="TA133" s="149"/>
      <c r="TB133" s="149"/>
      <c r="TC133" s="149"/>
      <c r="TD133" s="149"/>
      <c r="TE133" s="149"/>
      <c r="TF133" s="149"/>
      <c r="TG133" s="149"/>
      <c r="TH133" s="149"/>
      <c r="TI133" s="149"/>
      <c r="TJ133" s="149"/>
      <c r="TK133" s="149"/>
      <c r="TL133" s="149"/>
      <c r="TM133" s="149"/>
      <c r="TN133" s="149"/>
      <c r="TO133" s="149"/>
      <c r="TP133" s="149"/>
      <c r="TQ133" s="149"/>
      <c r="TR133" s="149"/>
      <c r="TS133" s="149"/>
      <c r="TT133" s="149"/>
      <c r="TU133" s="149"/>
      <c r="TV133" s="149"/>
      <c r="TW133" s="149"/>
      <c r="TX133" s="149"/>
      <c r="TY133" s="149"/>
      <c r="TZ133" s="149"/>
      <c r="UA133" s="149"/>
      <c r="UB133" s="149"/>
      <c r="UC133" s="149"/>
      <c r="UD133" s="149"/>
      <c r="UE133" s="149"/>
      <c r="UF133" s="149"/>
      <c r="UG133" s="149"/>
      <c r="UH133" s="149"/>
      <c r="UI133" s="149"/>
      <c r="UJ133" s="149"/>
      <c r="UK133" s="149"/>
      <c r="UL133" s="149"/>
      <c r="UM133" s="149"/>
      <c r="UN133" s="149"/>
      <c r="UO133" s="149"/>
      <c r="UP133" s="149"/>
      <c r="UQ133" s="149"/>
      <c r="UR133" s="149"/>
      <c r="US133" s="149"/>
      <c r="UT133" s="149"/>
      <c r="UU133" s="149"/>
      <c r="UV133" s="149"/>
      <c r="UW133" s="149"/>
      <c r="UX133" s="149"/>
      <c r="UY133" s="149"/>
      <c r="UZ133" s="149"/>
      <c r="VA133" s="149"/>
      <c r="VB133" s="149"/>
      <c r="VC133" s="149"/>
      <c r="VD133" s="149"/>
      <c r="VE133" s="149"/>
      <c r="VF133" s="149"/>
      <c r="VG133" s="149"/>
      <c r="VH133" s="149"/>
      <c r="VI133" s="149"/>
      <c r="VJ133" s="149"/>
      <c r="VK133" s="149"/>
      <c r="VL133" s="149"/>
      <c r="VM133" s="149"/>
      <c r="VN133" s="149"/>
      <c r="VO133" s="149"/>
      <c r="VP133" s="149"/>
      <c r="VQ133" s="149"/>
      <c r="VR133" s="149"/>
      <c r="VS133" s="149"/>
      <c r="VT133" s="149"/>
      <c r="VU133" s="149"/>
      <c r="VV133" s="149"/>
      <c r="VW133" s="149"/>
      <c r="VX133" s="149"/>
      <c r="VY133" s="149"/>
      <c r="VZ133" s="149"/>
      <c r="WA133" s="149"/>
      <c r="WB133" s="149"/>
      <c r="WC133" s="149"/>
      <c r="WD133" s="149"/>
      <c r="WE133" s="149"/>
      <c r="WF133" s="149"/>
      <c r="WG133" s="149"/>
      <c r="WH133" s="149"/>
      <c r="WI133" s="149"/>
      <c r="WJ133" s="149"/>
      <c r="WK133" s="149"/>
      <c r="WL133" s="149"/>
      <c r="WM133" s="149"/>
      <c r="WN133" s="149"/>
      <c r="WO133" s="149"/>
      <c r="WP133" s="149"/>
      <c r="WQ133" s="149"/>
      <c r="WR133" s="149"/>
      <c r="WS133" s="149"/>
      <c r="WT133" s="149"/>
      <c r="WU133" s="149"/>
      <c r="WV133" s="149"/>
      <c r="WW133" s="149"/>
      <c r="WX133" s="149"/>
      <c r="WY133" s="149"/>
      <c r="WZ133" s="149"/>
      <c r="XA133" s="149"/>
      <c r="XB133" s="149"/>
      <c r="XC133" s="149"/>
      <c r="XD133" s="149"/>
      <c r="XE133" s="149"/>
      <c r="XF133" s="149"/>
      <c r="XG133" s="149"/>
      <c r="XH133" s="149"/>
      <c r="XI133" s="149"/>
      <c r="XJ133" s="149"/>
      <c r="XK133" s="149"/>
      <c r="XL133" s="149"/>
      <c r="XM133" s="149"/>
      <c r="XN133" s="149"/>
      <c r="XO133" s="149"/>
      <c r="XP133" s="149"/>
      <c r="XQ133" s="149"/>
      <c r="XR133" s="149"/>
      <c r="XS133" s="149"/>
      <c r="XT133" s="149"/>
      <c r="XU133" s="149"/>
      <c r="XV133" s="149"/>
      <c r="XW133" s="149"/>
      <c r="XX133" s="149"/>
      <c r="XY133" s="149"/>
      <c r="XZ133" s="149"/>
      <c r="YA133" s="149"/>
      <c r="YB133" s="149"/>
      <c r="YC133" s="149"/>
      <c r="YD133" s="149"/>
      <c r="YE133" s="149"/>
      <c r="YF133" s="149"/>
      <c r="YG133" s="149"/>
      <c r="YH133" s="149"/>
      <c r="YI133" s="149"/>
      <c r="YJ133" s="149"/>
      <c r="YK133" s="149"/>
      <c r="YL133" s="149"/>
      <c r="YM133" s="149"/>
      <c r="YN133" s="149"/>
      <c r="YO133" s="149"/>
      <c r="YP133" s="149"/>
      <c r="YQ133" s="149"/>
      <c r="YR133" s="149"/>
      <c r="YS133" s="149"/>
      <c r="YT133" s="149"/>
      <c r="YU133" s="149"/>
      <c r="YV133" s="149"/>
      <c r="YW133" s="149"/>
      <c r="YX133" s="149"/>
      <c r="YY133" s="149"/>
      <c r="YZ133" s="149"/>
      <c r="ZA133" s="149"/>
      <c r="ZB133" s="149"/>
      <c r="ZC133" s="149"/>
      <c r="ZD133" s="149"/>
      <c r="ZE133" s="149"/>
      <c r="ZF133" s="149"/>
      <c r="ZG133" s="149"/>
      <c r="ZH133" s="149"/>
      <c r="ZI133" s="149"/>
      <c r="ZJ133" s="149"/>
      <c r="ZK133" s="149"/>
      <c r="ZL133" s="149"/>
      <c r="ZM133" s="149"/>
      <c r="ZN133" s="149"/>
      <c r="ZO133" s="149"/>
      <c r="ZP133" s="149"/>
      <c r="ZQ133" s="149"/>
      <c r="ZR133" s="149"/>
      <c r="ZS133" s="149"/>
      <c r="ZT133" s="149"/>
      <c r="ZU133" s="149"/>
      <c r="ZV133" s="149"/>
      <c r="ZW133" s="149"/>
      <c r="ZX133" s="149"/>
      <c r="ZY133" s="149"/>
      <c r="ZZ133" s="149"/>
      <c r="AAA133" s="149"/>
      <c r="AAB133" s="149"/>
      <c r="AAC133" s="149"/>
      <c r="AAD133" s="149"/>
      <c r="AAE133" s="149"/>
      <c r="AAF133" s="149"/>
      <c r="AAG133" s="149"/>
      <c r="AAH133" s="149"/>
      <c r="AAI133" s="149"/>
      <c r="AAJ133" s="149"/>
      <c r="AAK133" s="149"/>
      <c r="AAL133" s="149"/>
      <c r="AAM133" s="149"/>
      <c r="AAN133" s="149"/>
      <c r="AAO133" s="149"/>
      <c r="AAP133" s="149"/>
      <c r="AAQ133" s="149"/>
      <c r="AAR133" s="149"/>
      <c r="AAS133" s="149"/>
      <c r="AAT133" s="149"/>
      <c r="AAU133" s="149"/>
      <c r="AAV133" s="149"/>
      <c r="AAW133" s="149"/>
      <c r="AAX133" s="149"/>
      <c r="AAY133" s="149"/>
      <c r="AAZ133" s="149"/>
      <c r="ABA133" s="149"/>
      <c r="ABB133" s="149"/>
      <c r="ABC133" s="149"/>
      <c r="ABD133" s="149"/>
      <c r="ABE133" s="149"/>
      <c r="ABF133" s="149"/>
      <c r="ABG133" s="149"/>
      <c r="ABH133" s="149"/>
      <c r="ABI133" s="149"/>
      <c r="ABJ133" s="149"/>
      <c r="ABK133" s="149"/>
      <c r="ABL133" s="149"/>
      <c r="ABM133" s="149"/>
      <c r="ABN133" s="149"/>
      <c r="ABO133" s="149"/>
      <c r="ABP133" s="149"/>
      <c r="ABQ133" s="149"/>
      <c r="ABR133" s="149"/>
      <c r="ABS133" s="149"/>
      <c r="ABT133" s="149"/>
      <c r="ABU133" s="149"/>
      <c r="ABV133" s="149"/>
      <c r="ABW133" s="149"/>
      <c r="ABX133" s="149"/>
      <c r="ABY133" s="149"/>
      <c r="ABZ133" s="149"/>
      <c r="ACA133" s="149"/>
      <c r="ACB133" s="149"/>
      <c r="ACC133" s="149"/>
      <c r="ACD133" s="149"/>
      <c r="ACE133" s="149"/>
      <c r="ACF133" s="149"/>
      <c r="ACG133" s="149"/>
      <c r="ACH133" s="149"/>
      <c r="ACI133" s="149"/>
      <c r="ACJ133" s="149"/>
      <c r="ACK133" s="149"/>
      <c r="ACL133" s="149"/>
      <c r="ACM133" s="149"/>
      <c r="ACN133" s="149"/>
      <c r="ACO133" s="149"/>
      <c r="ACP133" s="149"/>
      <c r="ACQ133" s="149"/>
      <c r="ACR133" s="149"/>
      <c r="ACS133" s="149"/>
      <c r="ACT133" s="149"/>
      <c r="ACU133" s="149"/>
      <c r="ACV133" s="149"/>
      <c r="ACW133" s="149"/>
      <c r="ACX133" s="149"/>
      <c r="ACY133" s="149"/>
      <c r="ACZ133" s="149"/>
      <c r="ADA133" s="149"/>
      <c r="ADB133" s="149"/>
      <c r="ADC133" s="149"/>
      <c r="ADD133" s="149"/>
      <c r="ADE133" s="149"/>
      <c r="ADF133" s="149"/>
      <c r="ADG133" s="149"/>
      <c r="ADH133" s="149"/>
      <c r="ADI133" s="149"/>
      <c r="ADJ133" s="149"/>
      <c r="ADK133" s="149"/>
      <c r="ADL133" s="149"/>
      <c r="ADM133" s="149"/>
      <c r="ADN133" s="149"/>
      <c r="ADO133" s="149"/>
      <c r="ADP133" s="149"/>
      <c r="ADQ133" s="149"/>
      <c r="ADR133" s="149"/>
      <c r="ADS133" s="149"/>
      <c r="ADT133" s="149"/>
      <c r="ADU133" s="149"/>
      <c r="ADV133" s="149"/>
      <c r="ADW133" s="149"/>
      <c r="ADX133" s="149"/>
      <c r="ADY133" s="149"/>
      <c r="ADZ133" s="149"/>
      <c r="AEA133" s="149"/>
      <c r="AEB133" s="149"/>
      <c r="AEC133" s="149"/>
      <c r="AED133" s="149"/>
      <c r="AEE133" s="149"/>
      <c r="AEF133" s="149"/>
      <c r="AEG133" s="149"/>
      <c r="AEH133" s="149"/>
      <c r="AEI133" s="149"/>
      <c r="AEJ133" s="149"/>
      <c r="AEK133" s="149"/>
      <c r="AEL133" s="149"/>
      <c r="AEM133" s="149"/>
      <c r="AEN133" s="149"/>
      <c r="AEO133" s="149"/>
      <c r="AEP133" s="149"/>
      <c r="AEQ133" s="149"/>
      <c r="AER133" s="149"/>
      <c r="AES133" s="149"/>
      <c r="AET133" s="149"/>
      <c r="AEU133" s="149"/>
      <c r="AEV133" s="149"/>
      <c r="AEW133" s="149"/>
      <c r="AEX133" s="149"/>
      <c r="AEY133" s="149"/>
      <c r="AEZ133" s="149"/>
      <c r="AFA133" s="149"/>
      <c r="AFB133" s="149"/>
      <c r="AFC133" s="149"/>
      <c r="AFD133" s="149"/>
      <c r="AFE133" s="149"/>
      <c r="AFF133" s="149"/>
      <c r="AFG133" s="149"/>
      <c r="AFH133" s="149"/>
      <c r="AFI133" s="149"/>
      <c r="AFJ133" s="149"/>
      <c r="AFK133" s="149"/>
      <c r="AFL133" s="149"/>
      <c r="AFM133" s="149"/>
      <c r="AFN133" s="149"/>
      <c r="AFO133" s="149"/>
      <c r="AFP133" s="149"/>
      <c r="AFQ133" s="149"/>
      <c r="AFR133" s="149"/>
      <c r="AFS133" s="149"/>
      <c r="AFT133" s="149"/>
      <c r="AFU133" s="149"/>
      <c r="AFV133" s="149"/>
      <c r="AFW133" s="149"/>
      <c r="AFX133" s="149"/>
      <c r="AFY133" s="149"/>
      <c r="AFZ133" s="149"/>
      <c r="AGA133" s="149"/>
      <c r="AGB133" s="149"/>
      <c r="AGC133" s="149"/>
      <c r="AGD133" s="149"/>
      <c r="AGE133" s="149"/>
      <c r="AGF133" s="149"/>
      <c r="AGG133" s="149"/>
      <c r="AGH133" s="149"/>
      <c r="AGI133" s="149"/>
      <c r="AGJ133" s="149"/>
      <c r="AGK133" s="149"/>
      <c r="AGL133" s="149"/>
      <c r="AGM133" s="149"/>
      <c r="AGN133" s="149"/>
      <c r="AGO133" s="149"/>
      <c r="AGP133" s="149"/>
      <c r="AGQ133" s="149"/>
      <c r="AGR133" s="149"/>
      <c r="AGS133" s="149"/>
      <c r="AGT133" s="149"/>
      <c r="AGU133" s="149"/>
      <c r="AGV133" s="149"/>
      <c r="AGW133" s="149"/>
      <c r="AGX133" s="149"/>
      <c r="AGY133" s="149"/>
      <c r="AGZ133" s="149"/>
      <c r="AHA133" s="149"/>
      <c r="AHB133" s="149"/>
      <c r="AHC133" s="149"/>
      <c r="AHD133" s="149"/>
      <c r="AHE133" s="149"/>
      <c r="AHF133" s="149"/>
      <c r="AHG133" s="149"/>
      <c r="AHH133" s="149"/>
      <c r="AHI133" s="149"/>
      <c r="AHJ133" s="149"/>
      <c r="AHK133" s="149"/>
      <c r="AHL133" s="149"/>
      <c r="AHM133" s="149"/>
      <c r="AHN133" s="149"/>
      <c r="AHO133" s="149"/>
      <c r="AHP133" s="149"/>
      <c r="AHQ133" s="149"/>
      <c r="AHR133" s="149"/>
      <c r="AHS133" s="149"/>
      <c r="AHT133" s="149"/>
      <c r="AHU133" s="149"/>
      <c r="AHV133" s="149"/>
      <c r="AHW133" s="149"/>
      <c r="AHX133" s="149"/>
      <c r="AHY133" s="149"/>
      <c r="AHZ133" s="149"/>
      <c r="AIA133" s="149"/>
      <c r="AIB133" s="149"/>
      <c r="AIC133" s="149"/>
      <c r="AID133" s="149"/>
      <c r="AIE133" s="149"/>
      <c r="AIF133" s="149"/>
      <c r="AIG133" s="149"/>
      <c r="AIH133" s="149"/>
      <c r="AII133" s="149"/>
      <c r="AIJ133" s="149"/>
      <c r="AIK133" s="149"/>
      <c r="AIL133" s="149"/>
      <c r="AIM133" s="149"/>
      <c r="AIN133" s="149"/>
      <c r="AIO133" s="149"/>
      <c r="AIP133" s="149"/>
      <c r="AIQ133" s="149"/>
      <c r="AIR133" s="149"/>
      <c r="AIS133" s="149"/>
      <c r="AIT133" s="149"/>
      <c r="AIU133" s="149"/>
      <c r="AIV133" s="149"/>
      <c r="AIW133" s="149"/>
      <c r="AIX133" s="149"/>
      <c r="AIY133" s="149"/>
      <c r="AIZ133" s="149"/>
      <c r="AJA133" s="149"/>
      <c r="AJB133" s="149"/>
      <c r="AJC133" s="149"/>
      <c r="AJD133" s="149"/>
      <c r="AJE133" s="149"/>
      <c r="AJF133" s="149"/>
      <c r="AJG133" s="149"/>
      <c r="AJH133" s="149"/>
      <c r="AJI133" s="149"/>
      <c r="AJJ133" s="149"/>
      <c r="AJK133" s="149"/>
      <c r="AJL133" s="149"/>
      <c r="AJM133" s="149"/>
      <c r="AJN133" s="149"/>
      <c r="AJO133" s="149"/>
      <c r="AJP133" s="149"/>
      <c r="AJQ133" s="149"/>
      <c r="AJR133" s="149"/>
      <c r="AJS133" s="149"/>
      <c r="AJT133" s="149"/>
      <c r="AJU133" s="149"/>
      <c r="AJV133" s="149"/>
      <c r="AJW133" s="149"/>
      <c r="AJX133" s="149"/>
      <c r="AJY133" s="149"/>
      <c r="AJZ133" s="149"/>
      <c r="AKA133" s="149"/>
      <c r="AKB133" s="149"/>
      <c r="AKC133" s="149"/>
      <c r="AKD133" s="149"/>
      <c r="AKE133" s="149"/>
      <c r="AKF133" s="149"/>
      <c r="AKG133" s="149"/>
      <c r="AKH133" s="149"/>
      <c r="AKI133" s="149"/>
      <c r="AKJ133" s="149"/>
      <c r="AKK133" s="149"/>
      <c r="AKL133" s="149"/>
      <c r="AKM133" s="149"/>
      <c r="AKN133" s="149"/>
      <c r="AKO133" s="149"/>
      <c r="AKP133" s="149"/>
      <c r="AKQ133" s="149"/>
      <c r="AKR133" s="149"/>
      <c r="AKS133" s="149"/>
      <c r="AKT133" s="149"/>
      <c r="AKU133" s="149"/>
      <c r="AKV133" s="149"/>
      <c r="AKW133" s="149"/>
      <c r="AKX133" s="149"/>
      <c r="AKY133" s="149"/>
      <c r="AKZ133" s="149"/>
      <c r="ALA133" s="149"/>
      <c r="ALB133" s="149"/>
      <c r="ALC133" s="149"/>
      <c r="ALD133" s="149"/>
      <c r="ALE133" s="149"/>
      <c r="ALF133" s="149"/>
      <c r="ALG133" s="149"/>
      <c r="ALH133" s="149"/>
      <c r="ALI133" s="149"/>
      <c r="ALJ133" s="149"/>
      <c r="ALK133" s="149"/>
      <c r="ALL133" s="149"/>
      <c r="ALM133" s="149"/>
      <c r="ALN133" s="149"/>
      <c r="ALO133" s="149"/>
      <c r="ALP133" s="149"/>
      <c r="ALQ133" s="149"/>
      <c r="ALR133" s="149"/>
      <c r="ALS133" s="149"/>
      <c r="ALT133" s="149"/>
      <c r="ALU133" s="149"/>
      <c r="ALV133" s="149"/>
      <c r="ALW133" s="149"/>
      <c r="ALX133" s="149"/>
      <c r="ALY133" s="149"/>
      <c r="ALZ133" s="149"/>
      <c r="AMA133" s="149"/>
      <c r="AMB133" s="149"/>
      <c r="AMC133" s="149"/>
      <c r="AMD133" s="149"/>
      <c r="AME133" s="149"/>
      <c r="AMF133" s="149"/>
      <c r="AMG133" s="149"/>
      <c r="AMH133" s="149"/>
      <c r="AMI133" s="149"/>
      <c r="AMJ133" s="149"/>
      <c r="AMK133" s="149"/>
      <c r="AML133" s="149"/>
      <c r="AMM133" s="149"/>
      <c r="AMN133" s="149"/>
      <c r="AMO133" s="149"/>
      <c r="AMP133" s="149"/>
      <c r="AMQ133" s="149"/>
      <c r="AMR133" s="149"/>
      <c r="AMS133" s="149"/>
      <c r="AMT133" s="149"/>
      <c r="AMU133" s="149"/>
      <c r="AMV133" s="149"/>
      <c r="AMW133" s="149"/>
      <c r="AMX133" s="149"/>
      <c r="AMY133" s="149"/>
      <c r="AMZ133" s="149"/>
      <c r="ANA133" s="149"/>
      <c r="ANB133" s="149"/>
      <c r="ANC133" s="149"/>
      <c r="AND133" s="149"/>
      <c r="ANE133" s="149"/>
      <c r="ANF133" s="149"/>
      <c r="ANG133" s="149"/>
      <c r="ANH133" s="149"/>
      <c r="ANI133" s="149"/>
      <c r="ANJ133" s="149"/>
      <c r="ANK133" s="149"/>
      <c r="ANL133" s="149"/>
      <c r="ANM133" s="149"/>
      <c r="ANN133" s="149"/>
      <c r="ANO133" s="149"/>
      <c r="ANP133" s="149"/>
      <c r="ANQ133" s="149"/>
      <c r="ANR133" s="149"/>
      <c r="ANS133" s="149"/>
      <c r="ANT133" s="149"/>
      <c r="ANU133" s="149"/>
      <c r="ANV133" s="149"/>
      <c r="ANW133" s="149"/>
      <c r="ANX133" s="149"/>
      <c r="ANY133" s="149"/>
      <c r="ANZ133" s="149"/>
      <c r="AOA133" s="149"/>
      <c r="AOB133" s="149"/>
      <c r="AOC133" s="149"/>
      <c r="AOD133" s="149"/>
      <c r="AOE133" s="149"/>
      <c r="AOF133" s="149"/>
      <c r="AOG133" s="149"/>
      <c r="AOH133" s="149"/>
      <c r="AOI133" s="149"/>
      <c r="AOJ133" s="149"/>
      <c r="AOK133" s="149"/>
      <c r="AOL133" s="149"/>
      <c r="AOM133" s="149"/>
      <c r="AON133" s="149"/>
      <c r="AOO133" s="149"/>
      <c r="AOP133" s="149"/>
      <c r="AOQ133" s="149"/>
      <c r="AOR133" s="149"/>
      <c r="AOS133" s="149"/>
      <c r="AOT133" s="149"/>
      <c r="AOU133" s="149"/>
      <c r="AOV133" s="149"/>
      <c r="AOW133" s="149"/>
      <c r="AOX133" s="149"/>
      <c r="AOY133" s="149"/>
      <c r="AOZ133" s="149"/>
      <c r="APA133" s="149"/>
      <c r="APB133" s="149"/>
      <c r="APC133" s="149"/>
      <c r="APD133" s="149"/>
      <c r="APE133" s="149"/>
      <c r="APF133" s="149"/>
      <c r="APG133" s="149"/>
      <c r="APH133" s="149"/>
      <c r="API133" s="149"/>
      <c r="APJ133" s="149"/>
      <c r="APK133" s="149"/>
      <c r="APL133" s="149"/>
      <c r="APM133" s="149"/>
      <c r="APN133" s="149"/>
      <c r="APO133" s="149"/>
      <c r="APP133" s="149"/>
      <c r="APQ133" s="149"/>
      <c r="APR133" s="149"/>
      <c r="APS133" s="149"/>
      <c r="APT133" s="149"/>
      <c r="APU133" s="149"/>
      <c r="APV133" s="149"/>
      <c r="APW133" s="149"/>
      <c r="APX133" s="149"/>
      <c r="APY133" s="149"/>
      <c r="APZ133" s="149"/>
      <c r="AQA133" s="149"/>
      <c r="AQB133" s="149"/>
      <c r="AQC133" s="149"/>
      <c r="AQD133" s="149"/>
      <c r="AQE133" s="149"/>
      <c r="AQF133" s="149"/>
      <c r="AQG133" s="149"/>
      <c r="AQH133" s="149"/>
      <c r="AQI133" s="149"/>
      <c r="AQJ133" s="149"/>
      <c r="AQK133" s="149"/>
      <c r="AQL133" s="149"/>
      <c r="AQM133" s="149"/>
      <c r="AQN133" s="149"/>
      <c r="AQO133" s="149"/>
      <c r="AQP133" s="149"/>
      <c r="AQQ133" s="149"/>
      <c r="AQR133" s="149"/>
      <c r="AQS133" s="149"/>
      <c r="AQT133" s="149"/>
      <c r="AQU133" s="149"/>
      <c r="AQV133" s="149"/>
      <c r="AQW133" s="149"/>
      <c r="AQX133" s="149"/>
      <c r="AQY133" s="149"/>
      <c r="AQZ133" s="149"/>
      <c r="ARA133" s="149"/>
      <c r="ARB133" s="149"/>
      <c r="ARC133" s="149"/>
      <c r="ARD133" s="149"/>
      <c r="ARE133" s="149"/>
      <c r="ARF133" s="149"/>
      <c r="ARG133" s="149"/>
      <c r="ARH133" s="149"/>
      <c r="ARI133" s="149"/>
      <c r="ARJ133" s="149"/>
      <c r="ARK133" s="149"/>
      <c r="ARL133" s="149"/>
      <c r="ARM133" s="149"/>
      <c r="ARN133" s="149"/>
      <c r="ARO133" s="149"/>
      <c r="ARP133" s="149"/>
      <c r="ARQ133" s="149"/>
      <c r="ARR133" s="149"/>
      <c r="ARS133" s="149"/>
      <c r="ART133" s="149"/>
      <c r="ARU133" s="149"/>
      <c r="ARV133" s="149"/>
      <c r="ARW133" s="149"/>
      <c r="ARX133" s="149"/>
      <c r="ARY133" s="149"/>
      <c r="ARZ133" s="149"/>
      <c r="ASA133" s="149"/>
      <c r="ASB133" s="149"/>
      <c r="ASC133" s="149"/>
      <c r="ASD133" s="149"/>
      <c r="ASE133" s="149"/>
      <c r="ASF133" s="149"/>
      <c r="ASG133" s="149"/>
      <c r="ASH133" s="149"/>
      <c r="ASI133" s="149"/>
      <c r="ASJ133" s="149"/>
      <c r="ASK133" s="149"/>
      <c r="ASL133" s="149"/>
      <c r="ASM133" s="149"/>
      <c r="ASN133" s="149"/>
      <c r="ASO133" s="149"/>
      <c r="ASP133" s="149"/>
      <c r="ASQ133" s="149"/>
      <c r="ASR133" s="149"/>
      <c r="ASS133" s="149"/>
      <c r="AST133" s="149"/>
      <c r="ASU133" s="149"/>
      <c r="ASV133" s="149"/>
      <c r="ASW133" s="149"/>
      <c r="ASX133" s="149"/>
      <c r="ASY133" s="149"/>
      <c r="ASZ133" s="149"/>
      <c r="ATA133" s="149"/>
      <c r="ATB133" s="149"/>
      <c r="ATC133" s="149"/>
      <c r="ATD133" s="149"/>
      <c r="ATE133" s="149"/>
      <c r="ATF133" s="149"/>
      <c r="ATG133" s="149"/>
      <c r="ATH133" s="149"/>
      <c r="ATI133" s="149"/>
      <c r="ATJ133" s="149"/>
      <c r="ATK133" s="149"/>
      <c r="ATL133" s="149"/>
      <c r="ATM133" s="149"/>
      <c r="ATN133" s="149"/>
      <c r="ATO133" s="149"/>
      <c r="ATP133" s="149"/>
      <c r="ATQ133" s="149"/>
      <c r="ATR133" s="149"/>
      <c r="ATS133" s="149"/>
      <c r="ATT133" s="149"/>
      <c r="ATU133" s="149"/>
      <c r="ATV133" s="149"/>
      <c r="ATW133" s="149"/>
      <c r="ATX133" s="149"/>
      <c r="ATY133" s="149"/>
      <c r="ATZ133" s="149"/>
      <c r="AUA133" s="149"/>
      <c r="AUB133" s="149"/>
      <c r="AUC133" s="149"/>
      <c r="AUD133" s="149"/>
      <c r="AUE133" s="149"/>
      <c r="AUF133" s="149"/>
      <c r="AUG133" s="149"/>
      <c r="AUH133" s="149"/>
      <c r="AUI133" s="149"/>
      <c r="AUJ133" s="149"/>
      <c r="AUK133" s="149"/>
      <c r="AUL133" s="149"/>
      <c r="AUM133" s="149"/>
      <c r="AUN133" s="149"/>
      <c r="AUO133" s="149"/>
      <c r="AUP133" s="149"/>
      <c r="AUQ133" s="149"/>
      <c r="AUR133" s="149"/>
      <c r="AUS133" s="149"/>
      <c r="AUT133" s="149"/>
      <c r="AUU133" s="149"/>
      <c r="AUV133" s="149"/>
      <c r="AUW133" s="149"/>
      <c r="AUX133" s="149"/>
      <c r="AUY133" s="149"/>
      <c r="AUZ133" s="149"/>
      <c r="AVA133" s="149"/>
      <c r="AVB133" s="149"/>
      <c r="AVC133" s="149"/>
      <c r="AVD133" s="149"/>
      <c r="AVE133" s="149"/>
      <c r="AVF133" s="149"/>
      <c r="AVG133" s="149"/>
      <c r="AVH133" s="149"/>
      <c r="AVI133" s="149"/>
      <c r="AVJ133" s="149"/>
      <c r="AVK133" s="149"/>
      <c r="AVL133" s="149"/>
      <c r="AVM133" s="149"/>
      <c r="AVN133" s="149"/>
      <c r="AVO133" s="149"/>
      <c r="AVP133" s="149"/>
      <c r="AVQ133" s="149"/>
      <c r="AVR133" s="149"/>
      <c r="AVS133" s="149"/>
      <c r="AVT133" s="149"/>
      <c r="AVU133" s="149"/>
      <c r="AVV133" s="149"/>
      <c r="AVW133" s="149"/>
      <c r="AVX133" s="149"/>
      <c r="AVY133" s="149"/>
      <c r="AVZ133" s="149"/>
      <c r="AWA133" s="149"/>
      <c r="AWB133" s="149"/>
      <c r="AWC133" s="149"/>
      <c r="AWD133" s="149"/>
      <c r="AWE133" s="149"/>
      <c r="AWF133" s="149"/>
      <c r="AWG133" s="149"/>
      <c r="AWH133" s="149"/>
      <c r="AWI133" s="149"/>
      <c r="AWJ133" s="149"/>
      <c r="AWK133" s="149"/>
      <c r="AWL133" s="149"/>
      <c r="AWM133" s="149"/>
      <c r="AWN133" s="149"/>
      <c r="AWO133" s="149"/>
      <c r="AWP133" s="149"/>
      <c r="AWQ133" s="149"/>
      <c r="AWR133" s="149"/>
      <c r="AWS133" s="149"/>
      <c r="AWT133" s="149"/>
      <c r="AWU133" s="149"/>
      <c r="AWV133" s="149"/>
      <c r="AWW133" s="149"/>
      <c r="AWX133" s="149"/>
      <c r="AWY133" s="149"/>
      <c r="AWZ133" s="149"/>
      <c r="AXA133" s="149"/>
      <c r="AXB133" s="149"/>
      <c r="AXC133" s="149"/>
      <c r="AXD133" s="149"/>
      <c r="AXE133" s="149"/>
      <c r="AXF133" s="149"/>
      <c r="AXG133" s="149"/>
      <c r="AXH133" s="149"/>
      <c r="AXI133" s="149"/>
      <c r="AXJ133" s="149"/>
      <c r="AXK133" s="149"/>
      <c r="AXL133" s="149"/>
      <c r="AXM133" s="149"/>
      <c r="AXN133" s="149"/>
      <c r="AXO133" s="149"/>
      <c r="AXP133" s="149"/>
      <c r="AXQ133" s="149"/>
      <c r="AXR133" s="149"/>
      <c r="AXS133" s="149"/>
      <c r="AXT133" s="149"/>
      <c r="AXU133" s="149"/>
      <c r="AXV133" s="149"/>
      <c r="AXW133" s="149"/>
      <c r="AXX133" s="149"/>
      <c r="AXY133" s="149"/>
      <c r="AXZ133" s="149"/>
      <c r="AYA133" s="149"/>
      <c r="AYB133" s="149"/>
      <c r="AYC133" s="149"/>
      <c r="AYD133" s="149"/>
      <c r="AYE133" s="149"/>
      <c r="AYF133" s="149"/>
      <c r="AYG133" s="149"/>
      <c r="AYH133" s="149"/>
      <c r="AYI133" s="149"/>
      <c r="AYJ133" s="149"/>
      <c r="AYK133" s="149"/>
      <c r="AYL133" s="149"/>
      <c r="AYM133" s="149"/>
      <c r="AYN133" s="149"/>
      <c r="AYO133" s="149"/>
      <c r="AYP133" s="149"/>
      <c r="AYQ133" s="149"/>
      <c r="AYR133" s="149"/>
      <c r="AYS133" s="149"/>
      <c r="AYT133" s="149"/>
      <c r="AYU133" s="149"/>
      <c r="AYV133" s="149"/>
      <c r="AYW133" s="149"/>
      <c r="AYX133" s="149"/>
      <c r="AYY133" s="149"/>
      <c r="AYZ133" s="149"/>
      <c r="AZA133" s="149"/>
      <c r="AZB133" s="149"/>
      <c r="AZC133" s="149"/>
      <c r="AZD133" s="149"/>
      <c r="AZE133" s="149"/>
      <c r="AZF133" s="149"/>
      <c r="AZG133" s="149"/>
      <c r="AZH133" s="149"/>
      <c r="AZI133" s="149"/>
      <c r="AZJ133" s="149"/>
      <c r="AZK133" s="149"/>
      <c r="AZL133" s="149"/>
      <c r="AZM133" s="149"/>
      <c r="AZN133" s="149"/>
      <c r="AZO133" s="149"/>
      <c r="AZP133" s="149"/>
      <c r="AZQ133" s="149"/>
      <c r="AZR133" s="149"/>
      <c r="AZS133" s="149"/>
      <c r="AZT133" s="149"/>
      <c r="AZU133" s="149"/>
      <c r="AZV133" s="149"/>
      <c r="AZW133" s="149"/>
      <c r="AZX133" s="149"/>
      <c r="AZY133" s="149"/>
      <c r="AZZ133" s="149"/>
      <c r="BAA133" s="149"/>
      <c r="BAB133" s="149"/>
      <c r="BAC133" s="149"/>
      <c r="BAD133" s="149"/>
      <c r="BAE133" s="149"/>
      <c r="BAF133" s="149"/>
      <c r="BAG133" s="149"/>
      <c r="BAH133" s="149"/>
      <c r="BAI133" s="149"/>
      <c r="BAJ133" s="149"/>
      <c r="BAK133" s="149"/>
      <c r="BAL133" s="149"/>
      <c r="BAM133" s="149"/>
      <c r="BAN133" s="149"/>
      <c r="BAO133" s="149"/>
      <c r="BAP133" s="149"/>
      <c r="BAQ133" s="149"/>
      <c r="BAR133" s="149"/>
      <c r="BAS133" s="149"/>
      <c r="BAT133" s="149"/>
      <c r="BAU133" s="149"/>
      <c r="BAV133" s="149"/>
      <c r="BAW133" s="149"/>
      <c r="BAX133" s="149"/>
      <c r="BAY133" s="149"/>
      <c r="BAZ133" s="149"/>
      <c r="BBA133" s="149"/>
      <c r="BBB133" s="149"/>
      <c r="BBC133" s="149"/>
      <c r="BBD133" s="149"/>
      <c r="BBE133" s="149"/>
      <c r="BBF133" s="149"/>
      <c r="BBG133" s="149"/>
      <c r="BBH133" s="149"/>
      <c r="BBI133" s="149"/>
      <c r="BBJ133" s="149"/>
      <c r="BBK133" s="149"/>
      <c r="BBL133" s="149"/>
      <c r="BBM133" s="149"/>
      <c r="BBN133" s="149"/>
      <c r="BBO133" s="149"/>
      <c r="BBP133" s="149"/>
      <c r="BBQ133" s="149"/>
      <c r="BBR133" s="149"/>
      <c r="BBS133" s="149"/>
      <c r="BBT133" s="149"/>
      <c r="BBU133" s="149"/>
      <c r="BBV133" s="149"/>
      <c r="BBW133" s="149"/>
      <c r="BBX133" s="149"/>
      <c r="BBY133" s="149"/>
      <c r="BBZ133" s="149"/>
      <c r="BCA133" s="149"/>
      <c r="BCB133" s="149"/>
      <c r="BCC133" s="149"/>
      <c r="BCD133" s="149"/>
      <c r="BCE133" s="149"/>
      <c r="BCF133" s="149"/>
      <c r="BCG133" s="149"/>
      <c r="BCH133" s="149"/>
      <c r="BCI133" s="149"/>
      <c r="BCJ133" s="149"/>
      <c r="BCK133" s="149"/>
      <c r="BCL133" s="149"/>
      <c r="BCM133" s="149"/>
      <c r="BCN133" s="149"/>
      <c r="BCO133" s="149"/>
      <c r="BCP133" s="149"/>
      <c r="BCQ133" s="149"/>
      <c r="BCR133" s="149"/>
      <c r="BCS133" s="149"/>
      <c r="BCT133" s="149"/>
      <c r="BCU133" s="149"/>
      <c r="BCV133" s="149"/>
      <c r="BCW133" s="149"/>
      <c r="BCX133" s="149"/>
      <c r="BCY133" s="149"/>
      <c r="BCZ133" s="149"/>
      <c r="BDA133" s="149"/>
      <c r="BDB133" s="149"/>
      <c r="BDC133" s="149"/>
      <c r="BDD133" s="149"/>
      <c r="BDE133" s="149"/>
      <c r="BDF133" s="149"/>
      <c r="BDG133" s="149"/>
      <c r="BDH133" s="149"/>
      <c r="BDI133" s="149"/>
      <c r="BDJ133" s="149"/>
      <c r="BDK133" s="149"/>
      <c r="BDL133" s="149"/>
      <c r="BDM133" s="149"/>
      <c r="BDN133" s="149"/>
      <c r="BDO133" s="149"/>
      <c r="BDP133" s="149"/>
      <c r="BDQ133" s="149"/>
      <c r="BDR133" s="149"/>
      <c r="BDS133" s="149"/>
      <c r="BDT133" s="149"/>
      <c r="BDU133" s="149"/>
      <c r="BDV133" s="149"/>
      <c r="BDW133" s="149"/>
      <c r="BDX133" s="149"/>
      <c r="BDY133" s="149"/>
      <c r="BDZ133" s="149"/>
      <c r="BEA133" s="149"/>
      <c r="BEB133" s="149"/>
      <c r="BEC133" s="149"/>
      <c r="BED133" s="149"/>
      <c r="BEE133" s="149"/>
      <c r="BEF133" s="149"/>
      <c r="BEG133" s="149"/>
      <c r="BEH133" s="149"/>
      <c r="BEI133" s="149"/>
      <c r="BEJ133" s="149"/>
      <c r="BEK133" s="149"/>
      <c r="BEL133" s="149"/>
      <c r="BEM133" s="149"/>
      <c r="BEN133" s="149"/>
      <c r="BEO133" s="149"/>
      <c r="BEP133" s="149"/>
      <c r="BEQ133" s="149"/>
      <c r="BER133" s="149"/>
      <c r="BES133" s="149"/>
      <c r="BET133" s="149"/>
      <c r="BEU133" s="149"/>
      <c r="BEV133" s="149"/>
      <c r="BEW133" s="149"/>
      <c r="BEX133" s="149"/>
      <c r="BEY133" s="149"/>
      <c r="BEZ133" s="149"/>
      <c r="BFA133" s="149"/>
      <c r="BFB133" s="149"/>
      <c r="BFC133" s="149"/>
      <c r="BFD133" s="149"/>
      <c r="BFE133" s="149"/>
      <c r="BFF133" s="149"/>
      <c r="BFG133" s="149"/>
      <c r="BFH133" s="149"/>
      <c r="BFI133" s="149"/>
      <c r="BFJ133" s="149"/>
      <c r="BFK133" s="149"/>
      <c r="BFL133" s="149"/>
      <c r="BFM133" s="149"/>
      <c r="BFN133" s="149"/>
      <c r="BFO133" s="149"/>
      <c r="BFP133" s="149"/>
      <c r="BFQ133" s="149"/>
      <c r="BFR133" s="149"/>
      <c r="BFS133" s="149"/>
      <c r="BFT133" s="149"/>
      <c r="BFU133" s="149"/>
      <c r="BFV133" s="149"/>
      <c r="BFW133" s="149"/>
      <c r="BFX133" s="149"/>
      <c r="BFY133" s="149"/>
      <c r="BFZ133" s="149"/>
      <c r="BGA133" s="149"/>
      <c r="BGB133" s="149"/>
      <c r="BGC133" s="149"/>
      <c r="BGD133" s="149"/>
      <c r="BGE133" s="149"/>
      <c r="BGF133" s="149"/>
      <c r="BGG133" s="149"/>
      <c r="BGH133" s="149"/>
      <c r="BGI133" s="149"/>
      <c r="BGJ133" s="149"/>
      <c r="BGK133" s="149"/>
      <c r="BGL133" s="149"/>
      <c r="BGM133" s="149"/>
      <c r="BGN133" s="149"/>
      <c r="BGO133" s="149"/>
      <c r="BGP133" s="149"/>
      <c r="BGQ133" s="149"/>
      <c r="BGR133" s="149"/>
      <c r="BGS133" s="149"/>
      <c r="BGT133" s="149"/>
      <c r="BGU133" s="149"/>
      <c r="BGV133" s="149"/>
      <c r="BGW133" s="149"/>
      <c r="BGX133" s="149"/>
      <c r="BGY133" s="149"/>
      <c r="BGZ133" s="149"/>
      <c r="BHA133" s="149"/>
      <c r="BHB133" s="149"/>
      <c r="BHC133" s="149"/>
      <c r="BHD133" s="149"/>
      <c r="BHE133" s="149"/>
      <c r="BHF133" s="149"/>
      <c r="BHG133" s="149"/>
      <c r="BHH133" s="149"/>
      <c r="BHI133" s="149"/>
      <c r="BHJ133" s="149"/>
      <c r="BHK133" s="149"/>
      <c r="BHL133" s="149"/>
      <c r="BHM133" s="149"/>
      <c r="BHN133" s="149"/>
      <c r="BHO133" s="149"/>
      <c r="BHP133" s="149"/>
      <c r="BHQ133" s="149"/>
      <c r="BHR133" s="149"/>
      <c r="BHS133" s="149"/>
      <c r="BHT133" s="149"/>
      <c r="BHU133" s="149"/>
      <c r="BHV133" s="149"/>
      <c r="BHW133" s="149"/>
      <c r="BHX133" s="149"/>
      <c r="BHY133" s="149"/>
      <c r="BHZ133" s="149"/>
      <c r="BIA133" s="149"/>
      <c r="BIB133" s="149"/>
      <c r="BIC133" s="149"/>
      <c r="BID133" s="149"/>
      <c r="BIE133" s="149"/>
      <c r="BIF133" s="149"/>
      <c r="BIG133" s="149"/>
      <c r="BIH133" s="149"/>
      <c r="BII133" s="149"/>
      <c r="BIJ133" s="149"/>
      <c r="BIK133" s="149"/>
      <c r="BIL133" s="149"/>
      <c r="BIM133" s="149"/>
      <c r="BIN133" s="149"/>
      <c r="BIO133" s="149"/>
      <c r="BIP133" s="149"/>
      <c r="BIQ133" s="149"/>
      <c r="BIR133" s="149"/>
      <c r="BIS133" s="149"/>
      <c r="BIT133" s="149"/>
      <c r="BIU133" s="149"/>
      <c r="BIV133" s="149"/>
      <c r="BIW133" s="149"/>
      <c r="BIX133" s="149"/>
      <c r="BIY133" s="149"/>
      <c r="BIZ133" s="149"/>
      <c r="BJA133" s="149"/>
      <c r="BJB133" s="149"/>
      <c r="BJC133" s="149"/>
      <c r="BJD133" s="149"/>
      <c r="BJE133" s="149"/>
      <c r="BJF133" s="149"/>
      <c r="BJG133" s="149"/>
      <c r="BJH133" s="149"/>
      <c r="BJI133" s="149"/>
      <c r="BJJ133" s="149"/>
      <c r="BJK133" s="149"/>
      <c r="BJL133" s="149"/>
      <c r="BJM133" s="149"/>
      <c r="BJN133" s="149"/>
      <c r="BJO133" s="149"/>
      <c r="BJP133" s="149"/>
      <c r="BJQ133" s="149"/>
      <c r="BJR133" s="149"/>
      <c r="BJS133" s="149"/>
      <c r="BJT133" s="149"/>
      <c r="BJU133" s="149"/>
      <c r="BJV133" s="149"/>
      <c r="BJW133" s="149"/>
      <c r="BJX133" s="149"/>
      <c r="BJY133" s="149"/>
      <c r="BJZ133" s="149"/>
      <c r="BKA133" s="149"/>
      <c r="BKB133" s="149"/>
      <c r="BKC133" s="149"/>
      <c r="BKD133" s="149"/>
      <c r="BKE133" s="149"/>
      <c r="BKF133" s="149"/>
      <c r="BKG133" s="149"/>
      <c r="BKH133" s="149"/>
      <c r="BKI133" s="149"/>
      <c r="BKJ133" s="149"/>
      <c r="BKK133" s="149"/>
      <c r="BKL133" s="149"/>
      <c r="BKM133" s="149"/>
      <c r="BKN133" s="149"/>
      <c r="BKO133" s="149"/>
      <c r="BKP133" s="149"/>
      <c r="BKQ133" s="149"/>
      <c r="BKR133" s="149"/>
      <c r="BKS133" s="149"/>
      <c r="BKT133" s="149"/>
      <c r="BKU133" s="149"/>
      <c r="BKV133" s="149"/>
      <c r="BKW133" s="149"/>
      <c r="BKX133" s="149"/>
      <c r="BKY133" s="149"/>
      <c r="BKZ133" s="149"/>
      <c r="BLA133" s="149"/>
      <c r="BLB133" s="149"/>
      <c r="BLC133" s="149"/>
      <c r="BLD133" s="149"/>
      <c r="BLE133" s="149"/>
      <c r="BLF133" s="149"/>
      <c r="BLG133" s="149"/>
      <c r="BLH133" s="149"/>
      <c r="BLI133" s="149"/>
      <c r="BLJ133" s="149"/>
      <c r="BLK133" s="149"/>
      <c r="BLL133" s="149"/>
      <c r="BLM133" s="149"/>
      <c r="BLN133" s="149"/>
      <c r="BLO133" s="149"/>
      <c r="BLP133" s="149"/>
      <c r="BLQ133" s="149"/>
      <c r="BLR133" s="149"/>
      <c r="BLS133" s="149"/>
      <c r="BLT133" s="149"/>
      <c r="BLU133" s="149"/>
      <c r="BLV133" s="149"/>
      <c r="BLW133" s="149"/>
      <c r="BLX133" s="149"/>
      <c r="BLY133" s="149"/>
      <c r="BLZ133" s="149"/>
      <c r="BMA133" s="149"/>
      <c r="BMB133" s="149"/>
      <c r="BMC133" s="149"/>
      <c r="BMD133" s="149"/>
      <c r="BME133" s="149"/>
      <c r="BMF133" s="149"/>
      <c r="BMG133" s="149"/>
      <c r="BMH133" s="149"/>
      <c r="BMI133" s="149"/>
      <c r="BMJ133" s="149"/>
      <c r="BMK133" s="149"/>
      <c r="BML133" s="149"/>
      <c r="BMM133" s="149"/>
      <c r="BMN133" s="149"/>
      <c r="BMO133" s="149"/>
      <c r="BMP133" s="149"/>
      <c r="BMQ133" s="149"/>
      <c r="BMR133" s="149"/>
      <c r="BMS133" s="149"/>
      <c r="BMT133" s="149"/>
      <c r="BMU133" s="149"/>
      <c r="BMV133" s="149"/>
      <c r="BMW133" s="149"/>
      <c r="BMX133" s="149"/>
      <c r="BMY133" s="149"/>
      <c r="BMZ133" s="149"/>
      <c r="BNA133" s="149"/>
      <c r="BNB133" s="149"/>
      <c r="BNC133" s="149"/>
      <c r="BND133" s="149"/>
      <c r="BNE133" s="149"/>
      <c r="BNF133" s="149"/>
      <c r="BNG133" s="149"/>
      <c r="BNH133" s="149"/>
      <c r="BNI133" s="149"/>
      <c r="BNJ133" s="149"/>
      <c r="BNK133" s="149"/>
      <c r="BNL133" s="149"/>
      <c r="BNM133" s="149"/>
      <c r="BNN133" s="149"/>
      <c r="BNO133" s="149"/>
      <c r="BNP133" s="149"/>
      <c r="BNQ133" s="149"/>
      <c r="BNR133" s="149"/>
      <c r="BNS133" s="149"/>
      <c r="BNT133" s="149"/>
      <c r="BNU133" s="149"/>
      <c r="BNV133" s="149"/>
      <c r="BNW133" s="149"/>
      <c r="BNX133" s="149"/>
      <c r="BNY133" s="149"/>
      <c r="BNZ133" s="149"/>
      <c r="BOA133" s="149"/>
      <c r="BOB133" s="149"/>
      <c r="BOC133" s="149"/>
      <c r="BOD133" s="149"/>
      <c r="BOE133" s="149"/>
      <c r="BOF133" s="149"/>
      <c r="BOG133" s="149"/>
      <c r="BOH133" s="149"/>
      <c r="BOI133" s="149"/>
      <c r="BOJ133" s="149"/>
      <c r="BOK133" s="149"/>
      <c r="BOL133" s="149"/>
      <c r="BOM133" s="149"/>
      <c r="BON133" s="149"/>
      <c r="BOO133" s="149"/>
      <c r="BOP133" s="149"/>
      <c r="BOQ133" s="149"/>
      <c r="BOR133" s="149"/>
      <c r="BOS133" s="149"/>
      <c r="BOT133" s="149"/>
      <c r="BOU133" s="149"/>
      <c r="BOV133" s="149"/>
      <c r="BOW133" s="149"/>
      <c r="BOX133" s="149"/>
      <c r="BOY133" s="149"/>
      <c r="BOZ133" s="149"/>
      <c r="BPA133" s="149"/>
      <c r="BPB133" s="149"/>
      <c r="BPC133" s="149"/>
      <c r="BPD133" s="149"/>
      <c r="BPE133" s="149"/>
      <c r="BPF133" s="149"/>
      <c r="BPG133" s="149"/>
      <c r="BPH133" s="149"/>
      <c r="BPI133" s="149"/>
      <c r="BPJ133" s="149"/>
      <c r="BPK133" s="149"/>
      <c r="BPL133" s="149"/>
      <c r="BPM133" s="149"/>
      <c r="BPN133" s="149"/>
      <c r="BPO133" s="149"/>
      <c r="BPP133" s="149"/>
      <c r="BPQ133" s="149"/>
      <c r="BPR133" s="149"/>
      <c r="BPS133" s="149"/>
      <c r="BPT133" s="149"/>
      <c r="BPU133" s="149"/>
      <c r="BPV133" s="149"/>
      <c r="BPW133" s="149"/>
      <c r="BPX133" s="149"/>
      <c r="BPY133" s="149"/>
      <c r="BPZ133" s="149"/>
      <c r="BQA133" s="149"/>
      <c r="BQB133" s="149"/>
      <c r="BQC133" s="149"/>
      <c r="BQD133" s="149"/>
      <c r="BQE133" s="149"/>
      <c r="BQF133" s="149"/>
      <c r="BQG133" s="149"/>
      <c r="BQH133" s="149"/>
      <c r="BQI133" s="149"/>
      <c r="BQJ133" s="149"/>
      <c r="BQK133" s="149"/>
      <c r="BQL133" s="149"/>
      <c r="BQM133" s="149"/>
      <c r="BQN133" s="149"/>
      <c r="BQO133" s="149"/>
      <c r="BQP133" s="149"/>
      <c r="BQQ133" s="149"/>
      <c r="BQR133" s="149"/>
      <c r="BQS133" s="149"/>
      <c r="BQT133" s="149"/>
      <c r="BQU133" s="149"/>
      <c r="BQV133" s="149"/>
      <c r="BQW133" s="149"/>
      <c r="BQX133" s="149"/>
      <c r="BQY133" s="149"/>
      <c r="BQZ133" s="149"/>
      <c r="BRA133" s="149"/>
      <c r="BRB133" s="149"/>
      <c r="BRC133" s="149"/>
      <c r="BRD133" s="149"/>
      <c r="BRE133" s="149"/>
      <c r="BRF133" s="149"/>
      <c r="BRG133" s="149"/>
      <c r="BRH133" s="149"/>
      <c r="BRI133" s="149"/>
      <c r="BRJ133" s="149"/>
      <c r="BRK133" s="149"/>
      <c r="BRL133" s="149"/>
      <c r="BRM133" s="149"/>
      <c r="BRN133" s="149"/>
      <c r="BRO133" s="149"/>
      <c r="BRP133" s="149"/>
      <c r="BRQ133" s="149"/>
      <c r="BRR133" s="149"/>
      <c r="BRS133" s="149"/>
      <c r="BRT133" s="149"/>
      <c r="BRU133" s="149"/>
      <c r="BRV133" s="149"/>
      <c r="BRW133" s="149"/>
      <c r="BRX133" s="149"/>
      <c r="BRY133" s="149"/>
      <c r="BRZ133" s="149"/>
      <c r="BSA133" s="149"/>
      <c r="BSB133" s="149"/>
      <c r="BSC133" s="149"/>
      <c r="BSD133" s="149"/>
      <c r="BSE133" s="149"/>
      <c r="BSF133" s="149"/>
      <c r="BSG133" s="149"/>
      <c r="BSH133" s="149"/>
      <c r="BSI133" s="149"/>
      <c r="BSJ133" s="149"/>
      <c r="BSK133" s="149"/>
      <c r="BSL133" s="149"/>
      <c r="BSM133" s="149"/>
      <c r="BSN133" s="149"/>
      <c r="BSO133" s="149"/>
      <c r="BSP133" s="149"/>
      <c r="BSQ133" s="149"/>
      <c r="BSR133" s="149"/>
      <c r="BSS133" s="149"/>
      <c r="BST133" s="149"/>
      <c r="BSU133" s="149"/>
      <c r="BSV133" s="149"/>
      <c r="BSW133" s="149"/>
      <c r="BSX133" s="149"/>
      <c r="BSY133" s="149"/>
      <c r="BSZ133" s="149"/>
      <c r="BTA133" s="149"/>
      <c r="BTB133" s="149"/>
      <c r="BTC133" s="149"/>
      <c r="BTD133" s="149"/>
      <c r="BTE133" s="149"/>
      <c r="BTF133" s="149"/>
      <c r="BTG133" s="149"/>
      <c r="BTH133" s="149"/>
      <c r="BTI133" s="149"/>
      <c r="BTJ133" s="149"/>
      <c r="BTK133" s="149"/>
      <c r="BTL133" s="149"/>
      <c r="BTM133" s="149"/>
      <c r="BTN133" s="149"/>
      <c r="BTO133" s="149"/>
      <c r="BTP133" s="149"/>
      <c r="BTQ133" s="149"/>
      <c r="BTR133" s="149"/>
      <c r="BTS133" s="149"/>
      <c r="BTT133" s="149"/>
      <c r="BTU133" s="149"/>
      <c r="BTV133" s="149"/>
      <c r="BTW133" s="149"/>
      <c r="BTX133" s="149"/>
      <c r="BTY133" s="149"/>
      <c r="BTZ133" s="149"/>
      <c r="BUA133" s="149"/>
      <c r="BUB133" s="149"/>
      <c r="BUC133" s="149"/>
      <c r="BUD133" s="149"/>
      <c r="BUE133" s="149"/>
      <c r="BUF133" s="149"/>
      <c r="BUG133" s="149"/>
      <c r="BUH133" s="149"/>
      <c r="BUI133" s="149"/>
      <c r="BUJ133" s="149"/>
      <c r="BUK133" s="149"/>
      <c r="BUL133" s="149"/>
      <c r="BUM133" s="149"/>
      <c r="BUN133" s="149"/>
      <c r="BUO133" s="149"/>
      <c r="BUP133" s="149"/>
      <c r="BUQ133" s="149"/>
      <c r="BUR133" s="149"/>
      <c r="BUS133" s="149"/>
      <c r="BUT133" s="149"/>
      <c r="BUU133" s="149"/>
      <c r="BUV133" s="149"/>
      <c r="BUW133" s="149"/>
      <c r="BUX133" s="149"/>
      <c r="BUY133" s="149"/>
      <c r="BUZ133" s="149"/>
      <c r="BVA133" s="149"/>
      <c r="BVB133" s="149"/>
      <c r="BVC133" s="149"/>
      <c r="BVD133" s="149"/>
      <c r="BVE133" s="149"/>
      <c r="BVF133" s="149"/>
      <c r="BVG133" s="149"/>
      <c r="BVH133" s="149"/>
      <c r="BVI133" s="149"/>
      <c r="BVJ133" s="149"/>
      <c r="BVK133" s="149"/>
      <c r="BVL133" s="149"/>
      <c r="BVM133" s="149"/>
      <c r="BVN133" s="149"/>
      <c r="BVO133" s="149"/>
      <c r="BVP133" s="149"/>
      <c r="BVQ133" s="149"/>
      <c r="BVR133" s="149"/>
      <c r="BVS133" s="149"/>
      <c r="BVT133" s="149"/>
      <c r="BVU133" s="149"/>
      <c r="BVV133" s="149"/>
      <c r="BVW133" s="149"/>
      <c r="BVX133" s="149"/>
      <c r="BVY133" s="149"/>
      <c r="BVZ133" s="149"/>
      <c r="BWA133" s="149"/>
      <c r="BWB133" s="149"/>
      <c r="BWC133" s="149"/>
      <c r="BWD133" s="149"/>
      <c r="BWE133" s="149"/>
      <c r="BWF133" s="149"/>
      <c r="BWG133" s="149"/>
      <c r="BWH133" s="149"/>
      <c r="BWI133" s="149"/>
      <c r="BWJ133" s="149"/>
      <c r="BWK133" s="149"/>
      <c r="BWL133" s="149"/>
      <c r="BWM133" s="149"/>
      <c r="BWN133" s="149"/>
      <c r="BWO133" s="149"/>
      <c r="BWP133" s="149"/>
      <c r="BWQ133" s="149"/>
      <c r="BWR133" s="149"/>
      <c r="BWS133" s="149"/>
      <c r="BWT133" s="149"/>
      <c r="BWU133" s="149"/>
      <c r="BWV133" s="149"/>
      <c r="BWW133" s="149"/>
      <c r="BWX133" s="149"/>
      <c r="BWY133" s="149"/>
      <c r="BWZ133" s="149"/>
      <c r="BXA133" s="149"/>
      <c r="BXB133" s="149"/>
      <c r="BXC133" s="149"/>
      <c r="BXD133" s="149"/>
      <c r="BXE133" s="149"/>
      <c r="BXF133" s="149"/>
      <c r="BXG133" s="149"/>
      <c r="BXH133" s="149"/>
      <c r="BXI133" s="149"/>
      <c r="BXJ133" s="149"/>
      <c r="BXK133" s="149"/>
      <c r="BXL133" s="149"/>
      <c r="BXM133" s="149"/>
      <c r="BXN133" s="149"/>
      <c r="BXO133" s="149"/>
      <c r="BXP133" s="149"/>
      <c r="BXQ133" s="149"/>
      <c r="BXR133" s="149"/>
      <c r="BXS133" s="149"/>
      <c r="BXT133" s="149"/>
      <c r="BXU133" s="149"/>
      <c r="BXV133" s="149"/>
      <c r="BXW133" s="149"/>
      <c r="BXX133" s="149"/>
      <c r="BXY133" s="149"/>
      <c r="BXZ133" s="149"/>
      <c r="BYA133" s="149"/>
      <c r="BYB133" s="149"/>
      <c r="BYC133" s="149"/>
      <c r="BYD133" s="149"/>
      <c r="BYE133" s="149"/>
      <c r="BYF133" s="149"/>
      <c r="BYG133" s="149"/>
      <c r="BYH133" s="149"/>
      <c r="BYI133" s="149"/>
      <c r="BYJ133" s="149"/>
      <c r="BYK133" s="149"/>
      <c r="BYL133" s="149"/>
      <c r="BYM133" s="149"/>
      <c r="BYN133" s="149"/>
      <c r="BYO133" s="149"/>
      <c r="BYP133" s="149"/>
      <c r="BYQ133" s="149"/>
      <c r="BYR133" s="149"/>
      <c r="BYS133" s="149"/>
      <c r="BYT133" s="149"/>
      <c r="BYU133" s="149"/>
      <c r="BYV133" s="149"/>
      <c r="BYW133" s="149"/>
      <c r="BYX133" s="149"/>
      <c r="BYY133" s="149"/>
      <c r="BYZ133" s="149"/>
      <c r="BZA133" s="149"/>
      <c r="BZB133" s="149"/>
      <c r="BZC133" s="149"/>
      <c r="BZD133" s="149"/>
      <c r="BZE133" s="149"/>
      <c r="BZF133" s="149"/>
      <c r="BZG133" s="149"/>
      <c r="BZH133" s="149"/>
      <c r="BZI133" s="149"/>
      <c r="BZJ133" s="149"/>
      <c r="BZK133" s="149"/>
      <c r="BZL133" s="149"/>
      <c r="BZM133" s="149"/>
      <c r="BZN133" s="149"/>
      <c r="BZO133" s="149"/>
      <c r="BZP133" s="149"/>
      <c r="BZQ133" s="149"/>
      <c r="BZR133" s="149"/>
      <c r="BZS133" s="149"/>
      <c r="BZT133" s="149"/>
      <c r="BZU133" s="149"/>
      <c r="BZV133" s="149"/>
      <c r="BZW133" s="149"/>
      <c r="BZX133" s="149"/>
      <c r="BZY133" s="149"/>
      <c r="BZZ133" s="149"/>
      <c r="CAA133" s="149"/>
      <c r="CAB133" s="149"/>
      <c r="CAC133" s="149"/>
      <c r="CAD133" s="149"/>
      <c r="CAE133" s="149"/>
      <c r="CAF133" s="149"/>
      <c r="CAG133" s="149"/>
      <c r="CAH133" s="149"/>
      <c r="CAI133" s="149"/>
      <c r="CAJ133" s="149"/>
      <c r="CAK133" s="149"/>
      <c r="CAL133" s="149"/>
      <c r="CAM133" s="149"/>
      <c r="CAN133" s="149"/>
      <c r="CAO133" s="149"/>
      <c r="CAP133" s="149"/>
      <c r="CAQ133" s="149"/>
      <c r="CAR133" s="149"/>
      <c r="CAS133" s="149"/>
      <c r="CAT133" s="149"/>
      <c r="CAU133" s="149"/>
      <c r="CAV133" s="149"/>
      <c r="CAW133" s="149"/>
      <c r="CAX133" s="149"/>
      <c r="CAY133" s="149"/>
      <c r="CAZ133" s="149"/>
      <c r="CBA133" s="149"/>
      <c r="CBB133" s="149"/>
      <c r="CBC133" s="149"/>
      <c r="CBD133" s="149"/>
      <c r="CBE133" s="149"/>
      <c r="CBF133" s="149"/>
      <c r="CBG133" s="149"/>
      <c r="CBH133" s="149"/>
      <c r="CBI133" s="149"/>
      <c r="CBJ133" s="149"/>
      <c r="CBK133" s="149"/>
      <c r="CBL133" s="149"/>
      <c r="CBM133" s="149"/>
      <c r="CBN133" s="149"/>
      <c r="CBO133" s="149"/>
      <c r="CBP133" s="149"/>
      <c r="CBQ133" s="149"/>
      <c r="CBR133" s="149"/>
      <c r="CBS133" s="149"/>
      <c r="CBT133" s="149"/>
      <c r="CBU133" s="149"/>
      <c r="CBV133" s="149"/>
      <c r="CBW133" s="149"/>
      <c r="CBX133" s="149"/>
      <c r="CBY133" s="149"/>
      <c r="CBZ133" s="149"/>
      <c r="CCA133" s="149"/>
      <c r="CCB133" s="149"/>
      <c r="CCC133" s="149"/>
      <c r="CCD133" s="149"/>
      <c r="CCE133" s="149"/>
      <c r="CCF133" s="149"/>
      <c r="CCG133" s="149"/>
      <c r="CCH133" s="149"/>
      <c r="CCI133" s="149"/>
      <c r="CCJ133" s="149"/>
      <c r="CCK133" s="149"/>
      <c r="CCL133" s="149"/>
      <c r="CCM133" s="149"/>
      <c r="CCN133" s="149"/>
      <c r="CCO133" s="149"/>
      <c r="CCP133" s="149"/>
      <c r="CCQ133" s="149"/>
      <c r="CCR133" s="149"/>
      <c r="CCS133" s="149"/>
      <c r="CCT133" s="149"/>
      <c r="CCU133" s="149"/>
      <c r="CCV133" s="149"/>
      <c r="CCW133" s="149"/>
      <c r="CCX133" s="149"/>
      <c r="CCY133" s="149"/>
      <c r="CCZ133" s="149"/>
      <c r="CDA133" s="149"/>
      <c r="CDB133" s="149"/>
      <c r="CDC133" s="149"/>
      <c r="CDD133" s="149"/>
      <c r="CDE133" s="149"/>
      <c r="CDF133" s="149"/>
      <c r="CDG133" s="149"/>
      <c r="CDH133" s="149"/>
      <c r="CDI133" s="149"/>
      <c r="CDJ133" s="149"/>
      <c r="CDK133" s="149"/>
      <c r="CDL133" s="149"/>
      <c r="CDM133" s="149"/>
      <c r="CDN133" s="149"/>
      <c r="CDO133" s="149"/>
      <c r="CDP133" s="149"/>
      <c r="CDQ133" s="149"/>
      <c r="CDR133" s="149"/>
      <c r="CDS133" s="149"/>
      <c r="CDT133" s="149"/>
      <c r="CDU133" s="149"/>
      <c r="CDV133" s="149"/>
      <c r="CDW133" s="149"/>
      <c r="CDX133" s="149"/>
      <c r="CDY133" s="149"/>
      <c r="CDZ133" s="149"/>
      <c r="CEA133" s="149"/>
      <c r="CEB133" s="149"/>
      <c r="CEC133" s="149"/>
      <c r="CED133" s="149"/>
      <c r="CEE133" s="149"/>
      <c r="CEF133" s="149"/>
      <c r="CEG133" s="149"/>
      <c r="CEH133" s="149"/>
      <c r="CEI133" s="149"/>
      <c r="CEJ133" s="149"/>
      <c r="CEK133" s="149"/>
      <c r="CEL133" s="149"/>
      <c r="CEM133" s="149"/>
      <c r="CEN133" s="149"/>
      <c r="CEO133" s="149"/>
      <c r="CEP133" s="149"/>
      <c r="CEQ133" s="149"/>
      <c r="CER133" s="149"/>
      <c r="CES133" s="149"/>
      <c r="CET133" s="149"/>
      <c r="CEU133" s="149"/>
      <c r="CEV133" s="149"/>
      <c r="CEW133" s="149"/>
      <c r="CEX133" s="149"/>
      <c r="CEY133" s="149"/>
      <c r="CEZ133" s="149"/>
      <c r="CFA133" s="149"/>
      <c r="CFB133" s="149"/>
      <c r="CFC133" s="149"/>
      <c r="CFD133" s="149"/>
      <c r="CFE133" s="149"/>
      <c r="CFF133" s="149"/>
      <c r="CFG133" s="149"/>
      <c r="CFH133" s="149"/>
      <c r="CFI133" s="149"/>
      <c r="CFJ133" s="149"/>
      <c r="CFK133" s="149"/>
      <c r="CFL133" s="149"/>
      <c r="CFM133" s="149"/>
      <c r="CFN133" s="149"/>
      <c r="CFO133" s="149"/>
      <c r="CFP133" s="149"/>
      <c r="CFQ133" s="149"/>
      <c r="CFR133" s="149"/>
      <c r="CFS133" s="149"/>
      <c r="CFT133" s="149"/>
      <c r="CFU133" s="149"/>
      <c r="CFV133" s="149"/>
      <c r="CFW133" s="149"/>
      <c r="CFX133" s="149"/>
      <c r="CFY133" s="149"/>
      <c r="CFZ133" s="149"/>
      <c r="CGA133" s="149"/>
      <c r="CGB133" s="149"/>
      <c r="CGC133" s="149"/>
      <c r="CGD133" s="149"/>
      <c r="CGE133" s="149"/>
      <c r="CGF133" s="149"/>
      <c r="CGG133" s="149"/>
      <c r="CGH133" s="149"/>
      <c r="CGI133" s="149"/>
      <c r="CGJ133" s="149"/>
      <c r="CGK133" s="149"/>
      <c r="CGL133" s="149"/>
      <c r="CGM133" s="149"/>
      <c r="CGN133" s="149"/>
      <c r="CGO133" s="149"/>
      <c r="CGP133" s="149"/>
      <c r="CGQ133" s="149"/>
      <c r="CGR133" s="149"/>
      <c r="CGS133" s="149"/>
      <c r="CGT133" s="149"/>
      <c r="CGU133" s="149"/>
      <c r="CGV133" s="149"/>
      <c r="CGW133" s="149"/>
      <c r="CGX133" s="149"/>
      <c r="CGY133" s="149"/>
      <c r="CGZ133" s="149"/>
      <c r="CHA133" s="149"/>
      <c r="CHB133" s="149"/>
      <c r="CHC133" s="149"/>
      <c r="CHD133" s="149"/>
      <c r="CHE133" s="149"/>
      <c r="CHF133" s="149"/>
      <c r="CHG133" s="149"/>
      <c r="CHH133" s="149"/>
      <c r="CHI133" s="149"/>
      <c r="CHJ133" s="149"/>
      <c r="CHK133" s="149"/>
      <c r="CHL133" s="149"/>
      <c r="CHM133" s="149"/>
      <c r="CHN133" s="149"/>
      <c r="CHO133" s="149"/>
      <c r="CHP133" s="149"/>
      <c r="CHQ133" s="149"/>
      <c r="CHR133" s="149"/>
      <c r="CHS133" s="149"/>
      <c r="CHT133" s="149"/>
      <c r="CHU133" s="149"/>
      <c r="CHV133" s="149"/>
      <c r="CHW133" s="149"/>
      <c r="CHX133" s="149"/>
      <c r="CHY133" s="149"/>
      <c r="CHZ133" s="149"/>
      <c r="CIA133" s="149"/>
      <c r="CIB133" s="149"/>
      <c r="CIC133" s="149"/>
      <c r="CID133" s="149"/>
      <c r="CIE133" s="149"/>
      <c r="CIF133" s="149"/>
      <c r="CIG133" s="149"/>
      <c r="CIH133" s="149"/>
      <c r="CII133" s="149"/>
      <c r="CIJ133" s="149"/>
      <c r="CIK133" s="149"/>
      <c r="CIL133" s="149"/>
      <c r="CIM133" s="149"/>
      <c r="CIN133" s="149"/>
      <c r="CIO133" s="149"/>
      <c r="CIP133" s="149"/>
      <c r="CIQ133" s="149"/>
      <c r="CIR133" s="149"/>
      <c r="CIS133" s="149"/>
      <c r="CIT133" s="149"/>
      <c r="CIU133" s="149"/>
      <c r="CIV133" s="149"/>
      <c r="CIW133" s="149"/>
      <c r="CIX133" s="149"/>
      <c r="CIY133" s="149"/>
      <c r="CIZ133" s="149"/>
      <c r="CJA133" s="149"/>
      <c r="CJB133" s="149"/>
      <c r="CJC133" s="149"/>
      <c r="CJD133" s="149"/>
      <c r="CJE133" s="149"/>
      <c r="CJF133" s="149"/>
      <c r="CJG133" s="149"/>
      <c r="CJH133" s="149"/>
      <c r="CJI133" s="149"/>
      <c r="CJJ133" s="149"/>
      <c r="CJK133" s="149"/>
      <c r="CJL133" s="149"/>
      <c r="CJM133" s="149"/>
      <c r="CJN133" s="149"/>
      <c r="CJO133" s="149"/>
      <c r="CJP133" s="149"/>
      <c r="CJQ133" s="149"/>
      <c r="CJR133" s="149"/>
      <c r="CJS133" s="149"/>
      <c r="CJT133" s="149"/>
      <c r="CJU133" s="149"/>
      <c r="CJV133" s="149"/>
      <c r="CJW133" s="149"/>
      <c r="CJX133" s="149"/>
      <c r="CJY133" s="149"/>
      <c r="CJZ133" s="149"/>
      <c r="CKA133" s="149"/>
      <c r="CKB133" s="149"/>
      <c r="CKC133" s="149"/>
      <c r="CKD133" s="149"/>
      <c r="CKE133" s="149"/>
      <c r="CKF133" s="149"/>
      <c r="CKG133" s="149"/>
      <c r="CKH133" s="149"/>
      <c r="CKI133" s="149"/>
      <c r="CKJ133" s="149"/>
      <c r="CKK133" s="149"/>
      <c r="CKL133" s="149"/>
      <c r="CKM133" s="149"/>
      <c r="CKN133" s="149"/>
      <c r="CKO133" s="149"/>
      <c r="CKP133" s="149"/>
      <c r="CKQ133" s="149"/>
      <c r="CKR133" s="149"/>
      <c r="CKS133" s="149"/>
      <c r="CKT133" s="149"/>
      <c r="CKU133" s="149"/>
      <c r="CKV133" s="149"/>
      <c r="CKW133" s="149"/>
      <c r="CKX133" s="149"/>
      <c r="CKY133" s="149"/>
      <c r="CKZ133" s="149"/>
      <c r="CLA133" s="149"/>
      <c r="CLB133" s="149"/>
      <c r="CLC133" s="149"/>
      <c r="CLD133" s="149"/>
      <c r="CLE133" s="149"/>
      <c r="CLF133" s="149"/>
      <c r="CLG133" s="149"/>
      <c r="CLH133" s="149"/>
      <c r="CLI133" s="149"/>
      <c r="CLJ133" s="149"/>
      <c r="CLK133" s="149"/>
      <c r="CLL133" s="149"/>
      <c r="CLM133" s="149"/>
      <c r="CLN133" s="149"/>
      <c r="CLO133" s="149"/>
      <c r="CLP133" s="149"/>
      <c r="CLQ133" s="149"/>
      <c r="CLR133" s="149"/>
      <c r="CLS133" s="149"/>
      <c r="CLT133" s="149"/>
      <c r="CLU133" s="149"/>
      <c r="CLV133" s="149"/>
      <c r="CLW133" s="149"/>
      <c r="CLX133" s="149"/>
      <c r="CLY133" s="149"/>
      <c r="CLZ133" s="149"/>
      <c r="CMA133" s="149"/>
      <c r="CMB133" s="149"/>
      <c r="CMC133" s="149"/>
      <c r="CMD133" s="149"/>
      <c r="CME133" s="149"/>
      <c r="CMF133" s="149"/>
      <c r="CMG133" s="149"/>
      <c r="CMH133" s="149"/>
      <c r="CMI133" s="149"/>
      <c r="CMJ133" s="149"/>
      <c r="CMK133" s="149"/>
      <c r="CML133" s="149"/>
      <c r="CMM133" s="149"/>
      <c r="CMN133" s="149"/>
      <c r="CMO133" s="149"/>
      <c r="CMP133" s="149"/>
      <c r="CMQ133" s="149"/>
      <c r="CMR133" s="149"/>
      <c r="CMS133" s="149"/>
      <c r="CMT133" s="149"/>
      <c r="CMU133" s="149"/>
      <c r="CMV133" s="149"/>
      <c r="CMW133" s="149"/>
      <c r="CMX133" s="149"/>
      <c r="CMY133" s="149"/>
      <c r="CMZ133" s="149"/>
      <c r="CNA133" s="149"/>
      <c r="CNB133" s="149"/>
      <c r="CNC133" s="149"/>
      <c r="CND133" s="149"/>
      <c r="CNE133" s="149"/>
      <c r="CNF133" s="149"/>
      <c r="CNG133" s="149"/>
      <c r="CNH133" s="149"/>
      <c r="CNI133" s="149"/>
      <c r="CNJ133" s="149"/>
      <c r="CNK133" s="149"/>
      <c r="CNL133" s="149"/>
      <c r="CNM133" s="149"/>
      <c r="CNN133" s="149"/>
      <c r="CNO133" s="149"/>
      <c r="CNP133" s="149"/>
      <c r="CNQ133" s="149"/>
      <c r="CNR133" s="149"/>
      <c r="CNS133" s="149"/>
      <c r="CNT133" s="149"/>
      <c r="CNU133" s="149"/>
      <c r="CNV133" s="149"/>
      <c r="CNW133" s="149"/>
      <c r="CNX133" s="149"/>
      <c r="CNY133" s="149"/>
      <c r="CNZ133" s="149"/>
      <c r="COA133" s="149"/>
      <c r="COB133" s="149"/>
      <c r="COC133" s="149"/>
      <c r="COD133" s="149"/>
      <c r="COE133" s="149"/>
      <c r="COF133" s="149"/>
      <c r="COG133" s="149"/>
      <c r="COH133" s="149"/>
      <c r="COI133" s="149"/>
      <c r="COJ133" s="149"/>
      <c r="COK133" s="149"/>
      <c r="COL133" s="149"/>
      <c r="COM133" s="149"/>
      <c r="CON133" s="149"/>
      <c r="COO133" s="149"/>
      <c r="COP133" s="149"/>
      <c r="COQ133" s="149"/>
      <c r="COR133" s="149"/>
      <c r="COS133" s="149"/>
      <c r="COT133" s="149"/>
      <c r="COU133" s="149"/>
      <c r="COV133" s="149"/>
      <c r="COW133" s="149"/>
      <c r="COX133" s="149"/>
      <c r="COY133" s="149"/>
      <c r="COZ133" s="149"/>
      <c r="CPA133" s="149"/>
      <c r="CPB133" s="149"/>
      <c r="CPC133" s="149"/>
      <c r="CPD133" s="149"/>
      <c r="CPE133" s="149"/>
      <c r="CPF133" s="149"/>
      <c r="CPG133" s="149"/>
      <c r="CPH133" s="149"/>
      <c r="CPI133" s="149"/>
      <c r="CPJ133" s="149"/>
      <c r="CPK133" s="149"/>
      <c r="CPL133" s="149"/>
      <c r="CPM133" s="149"/>
      <c r="CPN133" s="149"/>
      <c r="CPO133" s="149"/>
      <c r="CPP133" s="149"/>
      <c r="CPQ133" s="149"/>
      <c r="CPR133" s="149"/>
      <c r="CPS133" s="149"/>
      <c r="CPT133" s="149"/>
      <c r="CPU133" s="149"/>
      <c r="CPV133" s="149"/>
      <c r="CPW133" s="149"/>
      <c r="CPX133" s="149"/>
      <c r="CPY133" s="149"/>
      <c r="CPZ133" s="149"/>
      <c r="CQA133" s="149"/>
      <c r="CQB133" s="149"/>
      <c r="CQC133" s="149"/>
      <c r="CQD133" s="149"/>
      <c r="CQE133" s="149"/>
      <c r="CQF133" s="149"/>
      <c r="CQG133" s="149"/>
      <c r="CQH133" s="149"/>
      <c r="CQI133" s="149"/>
      <c r="CQJ133" s="149"/>
      <c r="CQK133" s="149"/>
      <c r="CQL133" s="149"/>
      <c r="CQM133" s="149"/>
      <c r="CQN133" s="149"/>
      <c r="CQO133" s="149"/>
      <c r="CQP133" s="149"/>
      <c r="CQQ133" s="149"/>
      <c r="CQR133" s="149"/>
      <c r="CQS133" s="149"/>
      <c r="CQT133" s="149"/>
      <c r="CQU133" s="149"/>
      <c r="CQV133" s="149"/>
      <c r="CQW133" s="149"/>
      <c r="CQX133" s="149"/>
      <c r="CQY133" s="149"/>
      <c r="CQZ133" s="149"/>
      <c r="CRA133" s="149"/>
      <c r="CRB133" s="149"/>
      <c r="CRC133" s="149"/>
      <c r="CRD133" s="149"/>
      <c r="CRE133" s="149"/>
      <c r="CRF133" s="149"/>
      <c r="CRG133" s="149"/>
      <c r="CRH133" s="149"/>
      <c r="CRI133" s="149"/>
      <c r="CRJ133" s="149"/>
      <c r="CRK133" s="149"/>
      <c r="CRL133" s="149"/>
      <c r="CRM133" s="149"/>
      <c r="CRN133" s="149"/>
      <c r="CRO133" s="149"/>
      <c r="CRP133" s="149"/>
      <c r="CRQ133" s="149"/>
      <c r="CRR133" s="149"/>
      <c r="CRS133" s="149"/>
      <c r="CRT133" s="149"/>
      <c r="CRU133" s="149"/>
      <c r="CRV133" s="149"/>
      <c r="CRW133" s="149"/>
      <c r="CRX133" s="149"/>
      <c r="CRY133" s="149"/>
      <c r="CRZ133" s="149"/>
      <c r="CSA133" s="149"/>
      <c r="CSB133" s="149"/>
      <c r="CSC133" s="149"/>
      <c r="CSD133" s="149"/>
      <c r="CSE133" s="149"/>
      <c r="CSF133" s="149"/>
      <c r="CSG133" s="149"/>
      <c r="CSH133" s="149"/>
      <c r="CSI133" s="149"/>
      <c r="CSJ133" s="149"/>
      <c r="CSK133" s="149"/>
      <c r="CSL133" s="149"/>
      <c r="CSM133" s="149"/>
      <c r="CSN133" s="149"/>
      <c r="CSO133" s="149"/>
      <c r="CSP133" s="149"/>
      <c r="CSQ133" s="149"/>
      <c r="CSR133" s="149"/>
      <c r="CSS133" s="149"/>
      <c r="CST133" s="149"/>
      <c r="CSU133" s="149"/>
      <c r="CSV133" s="149"/>
      <c r="CSW133" s="149"/>
      <c r="CSX133" s="149"/>
      <c r="CSY133" s="149"/>
      <c r="CSZ133" s="149"/>
      <c r="CTA133" s="149"/>
      <c r="CTB133" s="149"/>
      <c r="CTC133" s="149"/>
      <c r="CTD133" s="149"/>
      <c r="CTE133" s="149"/>
      <c r="CTF133" s="149"/>
      <c r="CTG133" s="149"/>
      <c r="CTH133" s="149"/>
      <c r="CTI133" s="149"/>
      <c r="CTJ133" s="149"/>
      <c r="CTK133" s="149"/>
      <c r="CTL133" s="149"/>
      <c r="CTM133" s="149"/>
      <c r="CTN133" s="149"/>
      <c r="CTO133" s="149"/>
      <c r="CTP133" s="149"/>
      <c r="CTQ133" s="149"/>
      <c r="CTR133" s="149"/>
      <c r="CTS133" s="149"/>
      <c r="CTT133" s="149"/>
      <c r="CTU133" s="149"/>
      <c r="CTV133" s="149"/>
      <c r="CTW133" s="149"/>
      <c r="CTX133" s="149"/>
      <c r="CTY133" s="149"/>
      <c r="CTZ133" s="149"/>
      <c r="CUA133" s="149"/>
      <c r="CUB133" s="149"/>
      <c r="CUC133" s="149"/>
      <c r="CUD133" s="149"/>
      <c r="CUE133" s="149"/>
      <c r="CUF133" s="149"/>
      <c r="CUG133" s="149"/>
      <c r="CUH133" s="149"/>
      <c r="CUI133" s="149"/>
      <c r="CUJ133" s="149"/>
      <c r="CUK133" s="149"/>
      <c r="CUL133" s="149"/>
      <c r="CUM133" s="149"/>
      <c r="CUN133" s="149"/>
      <c r="CUO133" s="149"/>
      <c r="CUP133" s="149"/>
      <c r="CUQ133" s="149"/>
      <c r="CUR133" s="149"/>
      <c r="CUS133" s="149"/>
      <c r="CUT133" s="149"/>
      <c r="CUU133" s="149"/>
      <c r="CUV133" s="149"/>
      <c r="CUW133" s="149"/>
      <c r="CUX133" s="149"/>
      <c r="CUY133" s="149"/>
      <c r="CUZ133" s="149"/>
      <c r="CVA133" s="149"/>
      <c r="CVB133" s="149"/>
      <c r="CVC133" s="149"/>
      <c r="CVD133" s="149"/>
      <c r="CVE133" s="149"/>
      <c r="CVF133" s="149"/>
      <c r="CVG133" s="149"/>
      <c r="CVH133" s="149"/>
      <c r="CVI133" s="149"/>
      <c r="CVJ133" s="149"/>
      <c r="CVK133" s="149"/>
      <c r="CVL133" s="149"/>
      <c r="CVM133" s="149"/>
      <c r="CVN133" s="149"/>
      <c r="CVO133" s="149"/>
      <c r="CVP133" s="149"/>
      <c r="CVQ133" s="149"/>
      <c r="CVR133" s="149"/>
      <c r="CVS133" s="149"/>
      <c r="CVT133" s="149"/>
      <c r="CVU133" s="149"/>
      <c r="CVV133" s="149"/>
      <c r="CVW133" s="149"/>
      <c r="CVX133" s="149"/>
      <c r="CVY133" s="149"/>
      <c r="CVZ133" s="149"/>
      <c r="CWA133" s="149"/>
      <c r="CWB133" s="149"/>
      <c r="CWC133" s="149"/>
      <c r="CWD133" s="149"/>
      <c r="CWE133" s="149"/>
      <c r="CWF133" s="149"/>
      <c r="CWG133" s="149"/>
      <c r="CWH133" s="149"/>
      <c r="CWI133" s="149"/>
      <c r="CWJ133" s="149"/>
      <c r="CWK133" s="149"/>
      <c r="CWL133" s="149"/>
      <c r="CWM133" s="149"/>
      <c r="CWN133" s="149"/>
      <c r="CWO133" s="149"/>
      <c r="CWP133" s="149"/>
      <c r="CWQ133" s="149"/>
      <c r="CWR133" s="149"/>
      <c r="CWS133" s="149"/>
      <c r="CWT133" s="149"/>
      <c r="CWU133" s="149"/>
      <c r="CWV133" s="149"/>
      <c r="CWW133" s="149"/>
      <c r="CWX133" s="149"/>
      <c r="CWY133" s="149"/>
      <c r="CWZ133" s="149"/>
      <c r="CXA133" s="149"/>
      <c r="CXB133" s="149"/>
      <c r="CXC133" s="149"/>
      <c r="CXD133" s="149"/>
      <c r="CXE133" s="149"/>
      <c r="CXF133" s="149"/>
      <c r="CXG133" s="149"/>
      <c r="CXH133" s="149"/>
      <c r="CXI133" s="149"/>
      <c r="CXJ133" s="149"/>
      <c r="CXK133" s="149"/>
      <c r="CXL133" s="149"/>
      <c r="CXM133" s="149"/>
      <c r="CXN133" s="149"/>
      <c r="CXO133" s="149"/>
      <c r="CXP133" s="149"/>
      <c r="CXQ133" s="149"/>
      <c r="CXR133" s="149"/>
      <c r="CXS133" s="149"/>
      <c r="CXT133" s="149"/>
      <c r="CXU133" s="149"/>
      <c r="CXV133" s="149"/>
      <c r="CXW133" s="149"/>
      <c r="CXX133" s="149"/>
      <c r="CXY133" s="149"/>
      <c r="CXZ133" s="149"/>
      <c r="CYA133" s="149"/>
      <c r="CYB133" s="149"/>
      <c r="CYC133" s="149"/>
      <c r="CYD133" s="149"/>
      <c r="CYE133" s="149"/>
      <c r="CYF133" s="149"/>
      <c r="CYG133" s="149"/>
      <c r="CYH133" s="149"/>
      <c r="CYI133" s="149"/>
      <c r="CYJ133" s="149"/>
      <c r="CYK133" s="149"/>
      <c r="CYL133" s="149"/>
      <c r="CYM133" s="149"/>
      <c r="CYN133" s="149"/>
      <c r="CYO133" s="149"/>
      <c r="CYP133" s="149"/>
      <c r="CYQ133" s="149"/>
      <c r="CYR133" s="149"/>
      <c r="CYS133" s="149"/>
      <c r="CYT133" s="149"/>
      <c r="CYU133" s="149"/>
      <c r="CYV133" s="149"/>
      <c r="CYW133" s="149"/>
      <c r="CYX133" s="149"/>
      <c r="CYY133" s="149"/>
      <c r="CYZ133" s="149"/>
      <c r="CZA133" s="149"/>
      <c r="CZB133" s="149"/>
      <c r="CZC133" s="149"/>
      <c r="CZD133" s="149"/>
      <c r="CZE133" s="149"/>
      <c r="CZF133" s="149"/>
      <c r="CZG133" s="149"/>
      <c r="CZH133" s="149"/>
      <c r="CZI133" s="149"/>
      <c r="CZJ133" s="149"/>
      <c r="CZK133" s="149"/>
      <c r="CZL133" s="149"/>
      <c r="CZM133" s="149"/>
      <c r="CZN133" s="149"/>
      <c r="CZO133" s="149"/>
      <c r="CZP133" s="149"/>
      <c r="CZQ133" s="149"/>
      <c r="CZR133" s="149"/>
      <c r="CZS133" s="149"/>
      <c r="CZT133" s="149"/>
      <c r="CZU133" s="149"/>
      <c r="CZV133" s="149"/>
      <c r="CZW133" s="149"/>
      <c r="CZX133" s="149"/>
      <c r="CZY133" s="149"/>
      <c r="CZZ133" s="149"/>
      <c r="DAA133" s="149"/>
      <c r="DAB133" s="149"/>
      <c r="DAC133" s="149"/>
      <c r="DAD133" s="149"/>
      <c r="DAE133" s="149"/>
      <c r="DAF133" s="149"/>
      <c r="DAG133" s="149"/>
      <c r="DAH133" s="149"/>
      <c r="DAI133" s="149"/>
      <c r="DAJ133" s="149"/>
      <c r="DAK133" s="149"/>
      <c r="DAL133" s="149"/>
      <c r="DAM133" s="149"/>
      <c r="DAN133" s="149"/>
      <c r="DAO133" s="149"/>
      <c r="DAP133" s="149"/>
      <c r="DAQ133" s="149"/>
      <c r="DAR133" s="149"/>
      <c r="DAS133" s="149"/>
      <c r="DAT133" s="149"/>
      <c r="DAU133" s="149"/>
      <c r="DAV133" s="149"/>
      <c r="DAW133" s="149"/>
      <c r="DAX133" s="149"/>
      <c r="DAY133" s="149"/>
      <c r="DAZ133" s="149"/>
      <c r="DBA133" s="149"/>
      <c r="DBB133" s="149"/>
      <c r="DBC133" s="149"/>
      <c r="DBD133" s="149"/>
      <c r="DBE133" s="149"/>
      <c r="DBF133" s="149"/>
      <c r="DBG133" s="149"/>
      <c r="DBH133" s="149"/>
      <c r="DBI133" s="149"/>
      <c r="DBJ133" s="149"/>
      <c r="DBK133" s="149"/>
      <c r="DBL133" s="149"/>
      <c r="DBM133" s="149"/>
      <c r="DBN133" s="149"/>
      <c r="DBO133" s="149"/>
      <c r="DBP133" s="149"/>
      <c r="DBQ133" s="149"/>
      <c r="DBR133" s="149"/>
      <c r="DBS133" s="149"/>
      <c r="DBT133" s="149"/>
      <c r="DBU133" s="149"/>
      <c r="DBV133" s="149"/>
      <c r="DBW133" s="149"/>
      <c r="DBX133" s="149"/>
      <c r="DBY133" s="149"/>
      <c r="DBZ133" s="149"/>
      <c r="DCA133" s="149"/>
      <c r="DCB133" s="149"/>
      <c r="DCC133" s="149"/>
      <c r="DCD133" s="149"/>
      <c r="DCE133" s="149"/>
      <c r="DCF133" s="149"/>
      <c r="DCG133" s="149"/>
      <c r="DCH133" s="149"/>
      <c r="DCI133" s="149"/>
      <c r="DCJ133" s="149"/>
      <c r="DCK133" s="149"/>
      <c r="DCL133" s="149"/>
      <c r="DCM133" s="149"/>
      <c r="DCN133" s="149"/>
      <c r="DCO133" s="149"/>
      <c r="DCP133" s="149"/>
      <c r="DCQ133" s="149"/>
      <c r="DCR133" s="149"/>
      <c r="DCS133" s="149"/>
      <c r="DCT133" s="149"/>
      <c r="DCU133" s="149"/>
      <c r="DCV133" s="149"/>
      <c r="DCW133" s="149"/>
      <c r="DCX133" s="149"/>
      <c r="DCY133" s="149"/>
      <c r="DCZ133" s="149"/>
      <c r="DDA133" s="149"/>
      <c r="DDB133" s="149"/>
      <c r="DDC133" s="149"/>
      <c r="DDD133" s="149"/>
      <c r="DDE133" s="149"/>
      <c r="DDF133" s="149"/>
      <c r="DDG133" s="149"/>
      <c r="DDH133" s="149"/>
      <c r="DDI133" s="149"/>
      <c r="DDJ133" s="149"/>
      <c r="DDK133" s="149"/>
      <c r="DDL133" s="149"/>
      <c r="DDM133" s="149"/>
      <c r="DDN133" s="149"/>
      <c r="DDO133" s="149"/>
      <c r="DDP133" s="149"/>
      <c r="DDQ133" s="149"/>
      <c r="DDR133" s="149"/>
      <c r="DDS133" s="149"/>
      <c r="DDT133" s="149"/>
      <c r="DDU133" s="149"/>
      <c r="DDV133" s="149"/>
      <c r="DDW133" s="149"/>
      <c r="DDX133" s="149"/>
      <c r="DDY133" s="149"/>
      <c r="DDZ133" s="149"/>
      <c r="DEA133" s="149"/>
      <c r="DEB133" s="149"/>
      <c r="DEC133" s="149"/>
      <c r="DED133" s="149"/>
      <c r="DEE133" s="149"/>
      <c r="DEF133" s="149"/>
      <c r="DEG133" s="149"/>
      <c r="DEH133" s="149"/>
      <c r="DEI133" s="149"/>
      <c r="DEJ133" s="149"/>
      <c r="DEK133" s="149"/>
      <c r="DEL133" s="149"/>
      <c r="DEM133" s="149"/>
      <c r="DEN133" s="149"/>
      <c r="DEO133" s="149"/>
      <c r="DEP133" s="149"/>
      <c r="DEQ133" s="149"/>
      <c r="DER133" s="149"/>
      <c r="DES133" s="149"/>
      <c r="DET133" s="149"/>
      <c r="DEU133" s="149"/>
      <c r="DEV133" s="149"/>
      <c r="DEW133" s="149"/>
      <c r="DEX133" s="149"/>
      <c r="DEY133" s="149"/>
      <c r="DEZ133" s="149"/>
      <c r="DFA133" s="149"/>
      <c r="DFB133" s="149"/>
      <c r="DFC133" s="149"/>
      <c r="DFD133" s="149"/>
      <c r="DFE133" s="149"/>
      <c r="DFF133" s="149"/>
      <c r="DFG133" s="149"/>
      <c r="DFH133" s="149"/>
      <c r="DFI133" s="149"/>
      <c r="DFJ133" s="149"/>
      <c r="DFK133" s="149"/>
      <c r="DFL133" s="149"/>
      <c r="DFM133" s="149"/>
      <c r="DFN133" s="149"/>
      <c r="DFO133" s="149"/>
      <c r="DFP133" s="149"/>
      <c r="DFQ133" s="149"/>
      <c r="DFR133" s="149"/>
      <c r="DFS133" s="149"/>
      <c r="DFT133" s="149"/>
      <c r="DFU133" s="149"/>
      <c r="DFV133" s="149"/>
      <c r="DFW133" s="149"/>
      <c r="DFX133" s="149"/>
      <c r="DFY133" s="149"/>
      <c r="DFZ133" s="149"/>
      <c r="DGA133" s="149"/>
      <c r="DGB133" s="149"/>
      <c r="DGC133" s="149"/>
      <c r="DGD133" s="149"/>
      <c r="DGE133" s="149"/>
      <c r="DGF133" s="149"/>
      <c r="DGG133" s="149"/>
      <c r="DGH133" s="149"/>
      <c r="DGI133" s="149"/>
      <c r="DGJ133" s="149"/>
      <c r="DGK133" s="149"/>
      <c r="DGL133" s="149"/>
      <c r="DGM133" s="149"/>
      <c r="DGN133" s="149"/>
      <c r="DGO133" s="149"/>
      <c r="DGP133" s="149"/>
      <c r="DGQ133" s="149"/>
      <c r="DGR133" s="149"/>
      <c r="DGS133" s="149"/>
      <c r="DGT133" s="149"/>
      <c r="DGU133" s="149"/>
      <c r="DGV133" s="149"/>
      <c r="DGW133" s="149"/>
      <c r="DGX133" s="149"/>
      <c r="DGY133" s="149"/>
      <c r="DGZ133" s="149"/>
      <c r="DHA133" s="149"/>
      <c r="DHB133" s="149"/>
      <c r="DHC133" s="149"/>
      <c r="DHD133" s="149"/>
      <c r="DHE133" s="149"/>
      <c r="DHF133" s="149"/>
      <c r="DHG133" s="149"/>
      <c r="DHH133" s="149"/>
      <c r="DHI133" s="149"/>
      <c r="DHJ133" s="149"/>
      <c r="DHK133" s="149"/>
      <c r="DHL133" s="149"/>
      <c r="DHM133" s="149"/>
      <c r="DHN133" s="149"/>
      <c r="DHO133" s="149"/>
      <c r="DHP133" s="149"/>
      <c r="DHQ133" s="149"/>
      <c r="DHR133" s="149"/>
      <c r="DHS133" s="149"/>
      <c r="DHT133" s="149"/>
      <c r="DHU133" s="149"/>
      <c r="DHV133" s="149"/>
      <c r="DHW133" s="149"/>
      <c r="DHX133" s="149"/>
      <c r="DHY133" s="149"/>
      <c r="DHZ133" s="149"/>
      <c r="DIA133" s="149"/>
      <c r="DIB133" s="149"/>
      <c r="DIC133" s="149"/>
      <c r="DID133" s="149"/>
      <c r="DIE133" s="149"/>
      <c r="DIF133" s="149"/>
      <c r="DIG133" s="149"/>
      <c r="DIH133" s="149"/>
      <c r="DII133" s="149"/>
      <c r="DIJ133" s="149"/>
      <c r="DIK133" s="149"/>
      <c r="DIL133" s="149"/>
      <c r="DIM133" s="149"/>
      <c r="DIN133" s="149"/>
      <c r="DIO133" s="149"/>
      <c r="DIP133" s="149"/>
      <c r="DIQ133" s="149"/>
      <c r="DIR133" s="149"/>
      <c r="DIS133" s="149"/>
      <c r="DIT133" s="149"/>
      <c r="DIU133" s="149"/>
      <c r="DIV133" s="149"/>
      <c r="DIW133" s="149"/>
      <c r="DIX133" s="149"/>
      <c r="DIY133" s="149"/>
      <c r="DIZ133" s="149"/>
      <c r="DJA133" s="149"/>
      <c r="DJB133" s="149"/>
      <c r="DJC133" s="149"/>
      <c r="DJD133" s="149"/>
      <c r="DJE133" s="149"/>
      <c r="DJF133" s="149"/>
      <c r="DJG133" s="149"/>
      <c r="DJH133" s="149"/>
      <c r="DJI133" s="149"/>
      <c r="DJJ133" s="149"/>
      <c r="DJK133" s="149"/>
      <c r="DJL133" s="149"/>
      <c r="DJM133" s="149"/>
      <c r="DJN133" s="149"/>
      <c r="DJO133" s="149"/>
      <c r="DJP133" s="149"/>
      <c r="DJQ133" s="149"/>
      <c r="DJR133" s="149"/>
      <c r="DJS133" s="149"/>
      <c r="DJT133" s="149"/>
      <c r="DJU133" s="149"/>
      <c r="DJV133" s="149"/>
      <c r="DJW133" s="149"/>
      <c r="DJX133" s="149"/>
      <c r="DJY133" s="149"/>
      <c r="DJZ133" s="149"/>
      <c r="DKA133" s="149"/>
      <c r="DKB133" s="149"/>
      <c r="DKC133" s="149"/>
      <c r="DKD133" s="149"/>
      <c r="DKE133" s="149"/>
      <c r="DKF133" s="149"/>
      <c r="DKG133" s="149"/>
      <c r="DKH133" s="149"/>
      <c r="DKI133" s="149"/>
      <c r="DKJ133" s="149"/>
      <c r="DKK133" s="149"/>
      <c r="DKL133" s="149"/>
      <c r="DKM133" s="149"/>
      <c r="DKN133" s="149"/>
      <c r="DKO133" s="149"/>
      <c r="DKP133" s="149"/>
      <c r="DKQ133" s="149"/>
      <c r="DKR133" s="149"/>
      <c r="DKS133" s="149"/>
      <c r="DKT133" s="149"/>
      <c r="DKU133" s="149"/>
      <c r="DKV133" s="149"/>
      <c r="DKW133" s="149"/>
      <c r="DKX133" s="149"/>
      <c r="DKY133" s="149"/>
      <c r="DKZ133" s="149"/>
      <c r="DLA133" s="149"/>
      <c r="DLB133" s="149"/>
      <c r="DLC133" s="149"/>
      <c r="DLD133" s="149"/>
      <c r="DLE133" s="149"/>
      <c r="DLF133" s="149"/>
      <c r="DLG133" s="149"/>
      <c r="DLH133" s="149"/>
      <c r="DLI133" s="149"/>
      <c r="DLJ133" s="149"/>
      <c r="DLK133" s="149"/>
      <c r="DLL133" s="149"/>
      <c r="DLM133" s="149"/>
      <c r="DLN133" s="149"/>
      <c r="DLO133" s="149"/>
      <c r="DLP133" s="149"/>
      <c r="DLQ133" s="149"/>
      <c r="DLR133" s="149"/>
      <c r="DLS133" s="149"/>
      <c r="DLT133" s="149"/>
      <c r="DLU133" s="149"/>
      <c r="DLV133" s="149"/>
      <c r="DLW133" s="149"/>
      <c r="DLX133" s="149"/>
      <c r="DLY133" s="149"/>
      <c r="DLZ133" s="149"/>
      <c r="DMA133" s="149"/>
      <c r="DMB133" s="149"/>
      <c r="DMC133" s="149"/>
      <c r="DMD133" s="149"/>
      <c r="DME133" s="149"/>
      <c r="DMF133" s="149"/>
      <c r="DMG133" s="149"/>
      <c r="DMH133" s="149"/>
      <c r="DMI133" s="149"/>
      <c r="DMJ133" s="149"/>
      <c r="DMK133" s="149"/>
      <c r="DML133" s="149"/>
      <c r="DMM133" s="149"/>
      <c r="DMN133" s="149"/>
      <c r="DMO133" s="149"/>
      <c r="DMP133" s="149"/>
      <c r="DMQ133" s="149"/>
      <c r="DMR133" s="149"/>
      <c r="DMS133" s="149"/>
      <c r="DMT133" s="149"/>
      <c r="DMU133" s="149"/>
      <c r="DMV133" s="149"/>
      <c r="DMW133" s="149"/>
      <c r="DMX133" s="149"/>
      <c r="DMY133" s="149"/>
      <c r="DMZ133" s="149"/>
      <c r="DNA133" s="149"/>
      <c r="DNB133" s="149"/>
      <c r="DNC133" s="149"/>
      <c r="DND133" s="149"/>
      <c r="DNE133" s="149"/>
      <c r="DNF133" s="149"/>
      <c r="DNG133" s="149"/>
      <c r="DNH133" s="149"/>
      <c r="DNI133" s="149"/>
      <c r="DNJ133" s="149"/>
      <c r="DNK133" s="149"/>
      <c r="DNL133" s="149"/>
      <c r="DNM133" s="149"/>
      <c r="DNN133" s="149"/>
      <c r="DNO133" s="149"/>
      <c r="DNP133" s="149"/>
      <c r="DNQ133" s="149"/>
      <c r="DNR133" s="149"/>
      <c r="DNS133" s="149"/>
      <c r="DNT133" s="149"/>
      <c r="DNU133" s="149"/>
      <c r="DNV133" s="149"/>
      <c r="DNW133" s="149"/>
      <c r="DNX133" s="149"/>
      <c r="DNY133" s="149"/>
      <c r="DNZ133" s="149"/>
      <c r="DOA133" s="149"/>
      <c r="DOB133" s="149"/>
      <c r="DOC133" s="149"/>
      <c r="DOD133" s="149"/>
      <c r="DOE133" s="149"/>
      <c r="DOF133" s="149"/>
      <c r="DOG133" s="149"/>
      <c r="DOH133" s="149"/>
      <c r="DOI133" s="149"/>
      <c r="DOJ133" s="149"/>
      <c r="DOK133" s="149"/>
      <c r="DOL133" s="149"/>
      <c r="DOM133" s="149"/>
      <c r="DON133" s="149"/>
      <c r="DOO133" s="149"/>
      <c r="DOP133" s="149"/>
      <c r="DOQ133" s="149"/>
      <c r="DOR133" s="149"/>
      <c r="DOS133" s="149"/>
      <c r="DOT133" s="149"/>
      <c r="DOU133" s="149"/>
      <c r="DOV133" s="149"/>
      <c r="DOW133" s="149"/>
      <c r="DOX133" s="149"/>
      <c r="DOY133" s="149"/>
      <c r="DOZ133" s="149"/>
      <c r="DPA133" s="149"/>
      <c r="DPB133" s="149"/>
      <c r="DPC133" s="149"/>
      <c r="DPD133" s="149"/>
      <c r="DPE133" s="149"/>
      <c r="DPF133" s="149"/>
      <c r="DPG133" s="149"/>
      <c r="DPH133" s="149"/>
      <c r="DPI133" s="149"/>
      <c r="DPJ133" s="149"/>
      <c r="DPK133" s="149"/>
      <c r="DPL133" s="149"/>
      <c r="DPM133" s="149"/>
      <c r="DPN133" s="149"/>
      <c r="DPO133" s="149"/>
      <c r="DPP133" s="149"/>
      <c r="DPQ133" s="149"/>
      <c r="DPR133" s="149"/>
      <c r="DPS133" s="149"/>
      <c r="DPT133" s="149"/>
      <c r="DPU133" s="149"/>
      <c r="DPV133" s="149"/>
      <c r="DPW133" s="149"/>
      <c r="DPX133" s="149"/>
      <c r="DPY133" s="149"/>
      <c r="DPZ133" s="149"/>
      <c r="DQA133" s="149"/>
      <c r="DQB133" s="149"/>
      <c r="DQC133" s="149"/>
      <c r="DQD133" s="149"/>
      <c r="DQE133" s="149"/>
      <c r="DQF133" s="149"/>
      <c r="DQG133" s="149"/>
      <c r="DQH133" s="149"/>
      <c r="DQI133" s="149"/>
      <c r="DQJ133" s="149"/>
      <c r="DQK133" s="149"/>
      <c r="DQL133" s="149"/>
      <c r="DQM133" s="149"/>
      <c r="DQN133" s="149"/>
      <c r="DQO133" s="149"/>
      <c r="DQP133" s="149"/>
      <c r="DQQ133" s="149"/>
      <c r="DQR133" s="149"/>
      <c r="DQS133" s="149"/>
      <c r="DQT133" s="149"/>
      <c r="DQU133" s="149"/>
      <c r="DQV133" s="149"/>
      <c r="DQW133" s="149"/>
      <c r="DQX133" s="149"/>
      <c r="DQY133" s="149"/>
      <c r="DQZ133" s="149"/>
      <c r="DRA133" s="149"/>
      <c r="DRB133" s="149"/>
      <c r="DRC133" s="149"/>
      <c r="DRD133" s="149"/>
      <c r="DRE133" s="149"/>
      <c r="DRF133" s="149"/>
      <c r="DRG133" s="149"/>
      <c r="DRH133" s="149"/>
      <c r="DRI133" s="149"/>
      <c r="DRJ133" s="149"/>
      <c r="DRK133" s="149"/>
      <c r="DRL133" s="149"/>
      <c r="DRM133" s="149"/>
      <c r="DRN133" s="149"/>
      <c r="DRO133" s="149"/>
      <c r="DRP133" s="149"/>
      <c r="DRQ133" s="149"/>
      <c r="DRR133" s="149"/>
      <c r="DRS133" s="149"/>
      <c r="DRT133" s="149"/>
      <c r="DRU133" s="149"/>
      <c r="DRV133" s="149"/>
      <c r="DRW133" s="149"/>
      <c r="DRX133" s="149"/>
      <c r="DRY133" s="149"/>
      <c r="DRZ133" s="149"/>
      <c r="DSA133" s="149"/>
      <c r="DSB133" s="149"/>
      <c r="DSC133" s="149"/>
      <c r="DSD133" s="149"/>
      <c r="DSE133" s="149"/>
      <c r="DSF133" s="149"/>
      <c r="DSG133" s="149"/>
      <c r="DSH133" s="149"/>
      <c r="DSI133" s="149"/>
      <c r="DSJ133" s="149"/>
      <c r="DSK133" s="149"/>
      <c r="DSL133" s="149"/>
      <c r="DSM133" s="149"/>
      <c r="DSN133" s="149"/>
      <c r="DSO133" s="149"/>
      <c r="DSP133" s="149"/>
      <c r="DSQ133" s="149"/>
      <c r="DSR133" s="149"/>
      <c r="DSS133" s="149"/>
      <c r="DST133" s="149"/>
      <c r="DSU133" s="149"/>
      <c r="DSV133" s="149"/>
      <c r="DSW133" s="149"/>
      <c r="DSX133" s="149"/>
      <c r="DSY133" s="149"/>
      <c r="DSZ133" s="149"/>
      <c r="DTA133" s="149"/>
      <c r="DTB133" s="149"/>
      <c r="DTC133" s="149"/>
      <c r="DTD133" s="149"/>
      <c r="DTE133" s="149"/>
      <c r="DTF133" s="149"/>
      <c r="DTG133" s="149"/>
      <c r="DTH133" s="149"/>
      <c r="DTI133" s="149"/>
      <c r="DTJ133" s="149"/>
      <c r="DTK133" s="149"/>
      <c r="DTL133" s="149"/>
      <c r="DTM133" s="149"/>
      <c r="DTN133" s="149"/>
      <c r="DTO133" s="149"/>
      <c r="DTP133" s="149"/>
      <c r="DTQ133" s="149"/>
      <c r="DTR133" s="149"/>
      <c r="DTS133" s="149"/>
      <c r="DTT133" s="149"/>
      <c r="DTU133" s="149"/>
      <c r="DTV133" s="149"/>
      <c r="DTW133" s="149"/>
      <c r="DTX133" s="149"/>
      <c r="DTY133" s="149"/>
      <c r="DTZ133" s="149"/>
      <c r="DUA133" s="149"/>
      <c r="DUB133" s="149"/>
      <c r="DUC133" s="149"/>
      <c r="DUD133" s="149"/>
      <c r="DUE133" s="149"/>
      <c r="DUF133" s="149"/>
      <c r="DUG133" s="149"/>
      <c r="DUH133" s="149"/>
      <c r="DUI133" s="149"/>
      <c r="DUJ133" s="149"/>
      <c r="DUK133" s="149"/>
      <c r="DUL133" s="149"/>
      <c r="DUM133" s="149"/>
      <c r="DUN133" s="149"/>
      <c r="DUO133" s="149"/>
      <c r="DUP133" s="149"/>
      <c r="DUQ133" s="149"/>
      <c r="DUR133" s="149"/>
      <c r="DUS133" s="149"/>
      <c r="DUT133" s="149"/>
      <c r="DUU133" s="149"/>
      <c r="DUV133" s="149"/>
      <c r="DUW133" s="149"/>
      <c r="DUX133" s="149"/>
      <c r="DUY133" s="149"/>
      <c r="DUZ133" s="149"/>
      <c r="DVA133" s="149"/>
      <c r="DVB133" s="149"/>
      <c r="DVC133" s="149"/>
      <c r="DVD133" s="149"/>
      <c r="DVE133" s="149"/>
      <c r="DVF133" s="149"/>
      <c r="DVG133" s="149"/>
      <c r="DVH133" s="149"/>
      <c r="DVI133" s="149"/>
      <c r="DVJ133" s="149"/>
      <c r="DVK133" s="149"/>
      <c r="DVL133" s="149"/>
      <c r="DVM133" s="149"/>
      <c r="DVN133" s="149"/>
      <c r="DVO133" s="149"/>
      <c r="DVP133" s="149"/>
      <c r="DVQ133" s="149"/>
      <c r="DVR133" s="149"/>
      <c r="DVS133" s="149"/>
      <c r="DVT133" s="149"/>
      <c r="DVU133" s="149"/>
      <c r="DVV133" s="149"/>
      <c r="DVW133" s="149"/>
      <c r="DVX133" s="149"/>
      <c r="DVY133" s="149"/>
      <c r="DVZ133" s="149"/>
      <c r="DWA133" s="149"/>
      <c r="DWB133" s="149"/>
      <c r="DWC133" s="149"/>
      <c r="DWD133" s="149"/>
      <c r="DWE133" s="149"/>
      <c r="DWF133" s="149"/>
      <c r="DWG133" s="149"/>
      <c r="DWH133" s="149"/>
      <c r="DWI133" s="149"/>
      <c r="DWJ133" s="149"/>
      <c r="DWK133" s="149"/>
      <c r="DWL133" s="149"/>
      <c r="DWM133" s="149"/>
      <c r="DWN133" s="149"/>
      <c r="DWO133" s="149"/>
      <c r="DWP133" s="149"/>
      <c r="DWQ133" s="149"/>
      <c r="DWR133" s="149"/>
      <c r="DWS133" s="149"/>
      <c r="DWT133" s="149"/>
      <c r="DWU133" s="149"/>
      <c r="DWV133" s="149"/>
      <c r="DWW133" s="149"/>
      <c r="DWX133" s="149"/>
      <c r="DWY133" s="149"/>
      <c r="DWZ133" s="149"/>
      <c r="DXA133" s="149"/>
      <c r="DXB133" s="149"/>
      <c r="DXC133" s="149"/>
      <c r="DXD133" s="149"/>
      <c r="DXE133" s="149"/>
      <c r="DXF133" s="149"/>
      <c r="DXG133" s="149"/>
      <c r="DXH133" s="149"/>
      <c r="DXI133" s="149"/>
      <c r="DXJ133" s="149"/>
      <c r="DXK133" s="149"/>
      <c r="DXL133" s="149"/>
      <c r="DXM133" s="149"/>
      <c r="DXN133" s="149"/>
      <c r="DXO133" s="149"/>
      <c r="DXP133" s="149"/>
      <c r="DXQ133" s="149"/>
      <c r="DXR133" s="149"/>
      <c r="DXS133" s="149"/>
      <c r="DXT133" s="149"/>
      <c r="DXU133" s="149"/>
      <c r="DXV133" s="149"/>
      <c r="DXW133" s="149"/>
      <c r="DXX133" s="149"/>
      <c r="DXY133" s="149"/>
      <c r="DXZ133" s="149"/>
      <c r="DYA133" s="149"/>
      <c r="DYB133" s="149"/>
      <c r="DYC133" s="149"/>
      <c r="DYD133" s="149"/>
      <c r="DYE133" s="149"/>
      <c r="DYF133" s="149"/>
      <c r="DYG133" s="149"/>
      <c r="DYH133" s="149"/>
      <c r="DYI133" s="149"/>
      <c r="DYJ133" s="149"/>
      <c r="DYK133" s="149"/>
      <c r="DYL133" s="149"/>
      <c r="DYM133" s="149"/>
      <c r="DYN133" s="149"/>
      <c r="DYO133" s="149"/>
      <c r="DYP133" s="149"/>
      <c r="DYQ133" s="149"/>
      <c r="DYR133" s="149"/>
      <c r="DYS133" s="149"/>
      <c r="DYT133" s="149"/>
      <c r="DYU133" s="149"/>
      <c r="DYV133" s="149"/>
      <c r="DYW133" s="149"/>
      <c r="DYX133" s="149"/>
      <c r="DYY133" s="149"/>
      <c r="DYZ133" s="149"/>
      <c r="DZA133" s="149"/>
      <c r="DZB133" s="149"/>
      <c r="DZC133" s="149"/>
      <c r="DZD133" s="149"/>
      <c r="DZE133" s="149"/>
      <c r="DZF133" s="149"/>
      <c r="DZG133" s="149"/>
      <c r="DZH133" s="149"/>
      <c r="DZI133" s="149"/>
      <c r="DZJ133" s="149"/>
      <c r="DZK133" s="149"/>
      <c r="DZL133" s="149"/>
      <c r="DZM133" s="149"/>
      <c r="DZN133" s="149"/>
      <c r="DZO133" s="149"/>
      <c r="DZP133" s="149"/>
      <c r="DZQ133" s="149"/>
      <c r="DZR133" s="149"/>
      <c r="DZS133" s="149"/>
      <c r="DZT133" s="149"/>
      <c r="DZU133" s="149"/>
      <c r="DZV133" s="149"/>
      <c r="DZW133" s="149"/>
      <c r="DZX133" s="149"/>
      <c r="DZY133" s="149"/>
      <c r="DZZ133" s="149"/>
      <c r="EAA133" s="149"/>
      <c r="EAB133" s="149"/>
      <c r="EAC133" s="149"/>
      <c r="EAD133" s="149"/>
      <c r="EAE133" s="149"/>
      <c r="EAF133" s="149"/>
      <c r="EAG133" s="149"/>
      <c r="EAH133" s="149"/>
      <c r="EAI133" s="149"/>
      <c r="EAJ133" s="149"/>
      <c r="EAK133" s="149"/>
      <c r="EAL133" s="149"/>
      <c r="EAM133" s="149"/>
      <c r="EAN133" s="149"/>
      <c r="EAO133" s="149"/>
      <c r="EAP133" s="149"/>
      <c r="EAQ133" s="149"/>
      <c r="EAR133" s="149"/>
      <c r="EAS133" s="149"/>
      <c r="EAT133" s="149"/>
      <c r="EAU133" s="149"/>
      <c r="EAV133" s="149"/>
      <c r="EAW133" s="149"/>
      <c r="EAX133" s="149"/>
      <c r="EAY133" s="149"/>
      <c r="EAZ133" s="149"/>
      <c r="EBA133" s="149"/>
      <c r="EBB133" s="149"/>
      <c r="EBC133" s="149"/>
      <c r="EBD133" s="149"/>
      <c r="EBE133" s="149"/>
      <c r="EBF133" s="149"/>
      <c r="EBG133" s="149"/>
      <c r="EBH133" s="149"/>
      <c r="EBI133" s="149"/>
      <c r="EBJ133" s="149"/>
      <c r="EBK133" s="149"/>
      <c r="EBL133" s="149"/>
      <c r="EBM133" s="149"/>
      <c r="EBN133" s="149"/>
      <c r="EBO133" s="149"/>
      <c r="EBP133" s="149"/>
      <c r="EBQ133" s="149"/>
      <c r="EBR133" s="149"/>
      <c r="EBS133" s="149"/>
      <c r="EBT133" s="149"/>
      <c r="EBU133" s="149"/>
      <c r="EBV133" s="149"/>
      <c r="EBW133" s="149"/>
      <c r="EBX133" s="149"/>
      <c r="EBY133" s="149"/>
      <c r="EBZ133" s="149"/>
      <c r="ECA133" s="149"/>
      <c r="ECB133" s="149"/>
      <c r="ECC133" s="149"/>
      <c r="ECD133" s="149"/>
      <c r="ECE133" s="149"/>
      <c r="ECF133" s="149"/>
      <c r="ECG133" s="149"/>
      <c r="ECH133" s="149"/>
      <c r="ECI133" s="149"/>
      <c r="ECJ133" s="149"/>
      <c r="ECK133" s="149"/>
      <c r="ECL133" s="149"/>
      <c r="ECM133" s="149"/>
      <c r="ECN133" s="149"/>
      <c r="ECO133" s="149"/>
      <c r="ECP133" s="149"/>
      <c r="ECQ133" s="149"/>
      <c r="ECR133" s="149"/>
      <c r="ECS133" s="149"/>
      <c r="ECT133" s="149"/>
      <c r="ECU133" s="149"/>
      <c r="ECV133" s="149"/>
      <c r="ECW133" s="149"/>
      <c r="ECX133" s="149"/>
      <c r="ECY133" s="149"/>
      <c r="ECZ133" s="149"/>
      <c r="EDA133" s="149"/>
      <c r="EDB133" s="149"/>
      <c r="EDC133" s="149"/>
      <c r="EDD133" s="149"/>
      <c r="EDE133" s="149"/>
      <c r="EDF133" s="149"/>
      <c r="EDG133" s="149"/>
      <c r="EDH133" s="149"/>
      <c r="EDI133" s="149"/>
      <c r="EDJ133" s="149"/>
      <c r="EDK133" s="149"/>
      <c r="EDL133" s="149"/>
      <c r="EDM133" s="149"/>
      <c r="EDN133" s="149"/>
      <c r="EDO133" s="149"/>
      <c r="EDP133" s="149"/>
      <c r="EDQ133" s="149"/>
      <c r="EDR133" s="149"/>
      <c r="EDS133" s="149"/>
      <c r="EDT133" s="149"/>
      <c r="EDU133" s="149"/>
      <c r="EDV133" s="149"/>
      <c r="EDW133" s="149"/>
      <c r="EDX133" s="149"/>
      <c r="EDY133" s="149"/>
      <c r="EDZ133" s="149"/>
      <c r="EEA133" s="149"/>
      <c r="EEB133" s="149"/>
      <c r="EEC133" s="149"/>
      <c r="EED133" s="149"/>
      <c r="EEE133" s="149"/>
      <c r="EEF133" s="149"/>
      <c r="EEG133" s="149"/>
      <c r="EEH133" s="149"/>
      <c r="EEI133" s="149"/>
      <c r="EEJ133" s="149"/>
      <c r="EEK133" s="149"/>
      <c r="EEL133" s="149"/>
      <c r="EEM133" s="149"/>
      <c r="EEN133" s="149"/>
      <c r="EEO133" s="149"/>
      <c r="EEP133" s="149"/>
      <c r="EEQ133" s="149"/>
      <c r="EER133" s="149"/>
      <c r="EES133" s="149"/>
      <c r="EET133" s="149"/>
      <c r="EEU133" s="149"/>
      <c r="EEV133" s="149"/>
      <c r="EEW133" s="149"/>
      <c r="EEX133" s="149"/>
      <c r="EEY133" s="149"/>
      <c r="EEZ133" s="149"/>
      <c r="EFA133" s="149"/>
      <c r="EFB133" s="149"/>
      <c r="EFC133" s="149"/>
      <c r="EFD133" s="149"/>
      <c r="EFE133" s="149"/>
      <c r="EFF133" s="149"/>
      <c r="EFG133" s="149"/>
      <c r="EFH133" s="149"/>
      <c r="EFI133" s="149"/>
      <c r="EFJ133" s="149"/>
      <c r="EFK133" s="149"/>
      <c r="EFL133" s="149"/>
      <c r="EFM133" s="149"/>
      <c r="EFN133" s="149"/>
      <c r="EFO133" s="149"/>
      <c r="EFP133" s="149"/>
      <c r="EFQ133" s="149"/>
      <c r="EFR133" s="149"/>
      <c r="EFS133" s="149"/>
      <c r="EFT133" s="149"/>
      <c r="EFU133" s="149"/>
      <c r="EFV133" s="149"/>
      <c r="EFW133" s="149"/>
      <c r="EFX133" s="149"/>
      <c r="EFY133" s="149"/>
      <c r="EFZ133" s="149"/>
      <c r="EGA133" s="149"/>
      <c r="EGB133" s="149"/>
      <c r="EGC133" s="149"/>
      <c r="EGD133" s="149"/>
      <c r="EGE133" s="149"/>
      <c r="EGF133" s="149"/>
      <c r="EGG133" s="149"/>
      <c r="EGH133" s="149"/>
      <c r="EGI133" s="149"/>
      <c r="EGJ133" s="149"/>
      <c r="EGK133" s="149"/>
      <c r="EGL133" s="149"/>
      <c r="EGM133" s="149"/>
      <c r="EGN133" s="149"/>
      <c r="EGO133" s="149"/>
      <c r="EGP133" s="149"/>
      <c r="EGQ133" s="149"/>
      <c r="EGR133" s="149"/>
      <c r="EGS133" s="149"/>
      <c r="EGT133" s="149"/>
      <c r="EGU133" s="149"/>
      <c r="EGV133" s="149"/>
      <c r="EGW133" s="149"/>
      <c r="EGX133" s="149"/>
      <c r="EGY133" s="149"/>
      <c r="EGZ133" s="149"/>
      <c r="EHA133" s="149"/>
      <c r="EHB133" s="149"/>
      <c r="EHC133" s="149"/>
      <c r="EHD133" s="149"/>
      <c r="EHE133" s="149"/>
      <c r="EHF133" s="149"/>
      <c r="EHG133" s="149"/>
      <c r="EHH133" s="149"/>
      <c r="EHI133" s="149"/>
      <c r="EHJ133" s="149"/>
      <c r="EHK133" s="149"/>
      <c r="EHL133" s="149"/>
      <c r="EHM133" s="149"/>
      <c r="EHN133" s="149"/>
      <c r="EHO133" s="149"/>
      <c r="EHP133" s="149"/>
      <c r="EHQ133" s="149"/>
      <c r="EHR133" s="149"/>
      <c r="EHS133" s="149"/>
      <c r="EHT133" s="149"/>
      <c r="EHU133" s="149"/>
      <c r="EHV133" s="149"/>
      <c r="EHW133" s="149"/>
      <c r="EHX133" s="149"/>
      <c r="EHY133" s="149"/>
      <c r="EHZ133" s="149"/>
      <c r="EIA133" s="149"/>
      <c r="EIB133" s="149"/>
      <c r="EIC133" s="149"/>
      <c r="EID133" s="149"/>
      <c r="EIE133" s="149"/>
      <c r="EIF133" s="149"/>
      <c r="EIG133" s="149"/>
      <c r="EIH133" s="149"/>
      <c r="EII133" s="149"/>
      <c r="EIJ133" s="149"/>
      <c r="EIK133" s="149"/>
      <c r="EIL133" s="149"/>
      <c r="EIM133" s="149"/>
      <c r="EIN133" s="149"/>
      <c r="EIO133" s="149"/>
      <c r="EIP133" s="149"/>
      <c r="EIQ133" s="149"/>
      <c r="EIR133" s="149"/>
      <c r="EIS133" s="149"/>
      <c r="EIT133" s="149"/>
      <c r="EIU133" s="149"/>
      <c r="EIV133" s="149"/>
      <c r="EIW133" s="149"/>
      <c r="EIX133" s="149"/>
      <c r="EIY133" s="149"/>
      <c r="EIZ133" s="149"/>
      <c r="EJA133" s="149"/>
      <c r="EJB133" s="149"/>
      <c r="EJC133" s="149"/>
      <c r="EJD133" s="149"/>
      <c r="EJE133" s="149"/>
      <c r="EJF133" s="149"/>
      <c r="EJG133" s="149"/>
      <c r="EJH133" s="149"/>
      <c r="EJI133" s="149"/>
      <c r="EJJ133" s="149"/>
      <c r="EJK133" s="149"/>
      <c r="EJL133" s="149"/>
      <c r="EJM133" s="149"/>
      <c r="EJN133" s="149"/>
      <c r="EJO133" s="149"/>
      <c r="EJP133" s="149"/>
      <c r="EJQ133" s="149"/>
      <c r="EJR133" s="149"/>
      <c r="EJS133" s="149"/>
      <c r="EJT133" s="149"/>
      <c r="EJU133" s="149"/>
      <c r="EJV133" s="149"/>
      <c r="EJW133" s="149"/>
      <c r="EJX133" s="149"/>
      <c r="EJY133" s="149"/>
      <c r="EJZ133" s="149"/>
      <c r="EKA133" s="149"/>
      <c r="EKB133" s="149"/>
      <c r="EKC133" s="149"/>
      <c r="EKD133" s="149"/>
      <c r="EKE133" s="149"/>
      <c r="EKF133" s="149"/>
      <c r="EKG133" s="149"/>
      <c r="EKH133" s="149"/>
      <c r="EKI133" s="149"/>
      <c r="EKJ133" s="149"/>
      <c r="EKK133" s="149"/>
      <c r="EKL133" s="149"/>
      <c r="EKM133" s="149"/>
      <c r="EKN133" s="149"/>
      <c r="EKO133" s="149"/>
      <c r="EKP133" s="149"/>
      <c r="EKQ133" s="149"/>
      <c r="EKR133" s="149"/>
      <c r="EKS133" s="149"/>
      <c r="EKT133" s="149"/>
      <c r="EKU133" s="149"/>
      <c r="EKV133" s="149"/>
      <c r="EKW133" s="149"/>
      <c r="EKX133" s="149"/>
      <c r="EKY133" s="149"/>
      <c r="EKZ133" s="149"/>
      <c r="ELA133" s="149"/>
      <c r="ELB133" s="149"/>
      <c r="ELC133" s="149"/>
      <c r="ELD133" s="149"/>
      <c r="ELE133" s="149"/>
      <c r="ELF133" s="149"/>
      <c r="ELG133" s="149"/>
      <c r="ELH133" s="149"/>
      <c r="ELI133" s="149"/>
      <c r="ELJ133" s="149"/>
      <c r="ELK133" s="149"/>
      <c r="ELL133" s="149"/>
      <c r="ELM133" s="149"/>
      <c r="ELN133" s="149"/>
      <c r="ELO133" s="149"/>
      <c r="ELP133" s="149"/>
      <c r="ELQ133" s="149"/>
      <c r="ELR133" s="149"/>
      <c r="ELS133" s="149"/>
      <c r="ELT133" s="149"/>
      <c r="ELU133" s="149"/>
      <c r="ELV133" s="149"/>
      <c r="ELW133" s="149"/>
      <c r="ELX133" s="149"/>
      <c r="ELY133" s="149"/>
      <c r="ELZ133" s="149"/>
      <c r="EMA133" s="149"/>
      <c r="EMB133" s="149"/>
      <c r="EMC133" s="149"/>
      <c r="EMD133" s="149"/>
      <c r="EME133" s="149"/>
      <c r="EMF133" s="149"/>
      <c r="EMG133" s="149"/>
      <c r="EMH133" s="149"/>
      <c r="EMI133" s="149"/>
      <c r="EMJ133" s="149"/>
      <c r="EMK133" s="149"/>
      <c r="EML133" s="149"/>
      <c r="EMM133" s="149"/>
      <c r="EMN133" s="149"/>
      <c r="EMO133" s="149"/>
      <c r="EMP133" s="149"/>
      <c r="EMQ133" s="149"/>
      <c r="EMR133" s="149"/>
      <c r="EMS133" s="149"/>
      <c r="EMT133" s="149"/>
      <c r="EMU133" s="149"/>
      <c r="EMV133" s="149"/>
      <c r="EMW133" s="149"/>
      <c r="EMX133" s="149"/>
      <c r="EMY133" s="149"/>
      <c r="EMZ133" s="149"/>
      <c r="ENA133" s="149"/>
      <c r="ENB133" s="149"/>
      <c r="ENC133" s="149"/>
      <c r="END133" s="149"/>
      <c r="ENE133" s="149"/>
      <c r="ENF133" s="149"/>
      <c r="ENG133" s="149"/>
      <c r="ENH133" s="149"/>
      <c r="ENI133" s="149"/>
      <c r="ENJ133" s="149"/>
      <c r="ENK133" s="149"/>
      <c r="ENL133" s="149"/>
      <c r="ENM133" s="149"/>
      <c r="ENN133" s="149"/>
      <c r="ENO133" s="149"/>
      <c r="ENP133" s="149"/>
      <c r="ENQ133" s="149"/>
      <c r="ENR133" s="149"/>
      <c r="ENS133" s="149"/>
      <c r="ENT133" s="149"/>
      <c r="ENU133" s="149"/>
      <c r="ENV133" s="149"/>
      <c r="ENW133" s="149"/>
      <c r="ENX133" s="149"/>
      <c r="ENY133" s="149"/>
      <c r="ENZ133" s="149"/>
      <c r="EOA133" s="149"/>
      <c r="EOB133" s="149"/>
      <c r="EOC133" s="149"/>
      <c r="EOD133" s="149"/>
      <c r="EOE133" s="149"/>
      <c r="EOF133" s="149"/>
      <c r="EOG133" s="149"/>
      <c r="EOH133" s="149"/>
      <c r="EOI133" s="149"/>
      <c r="EOJ133" s="149"/>
      <c r="EOK133" s="149"/>
      <c r="EOL133" s="149"/>
      <c r="EOM133" s="149"/>
      <c r="EON133" s="149"/>
      <c r="EOO133" s="149"/>
      <c r="EOP133" s="149"/>
      <c r="EOQ133" s="149"/>
      <c r="EOR133" s="149"/>
      <c r="EOS133" s="149"/>
      <c r="EOT133" s="149"/>
      <c r="EOU133" s="149"/>
      <c r="EOV133" s="149"/>
      <c r="EOW133" s="149"/>
      <c r="EOX133" s="149"/>
      <c r="EOY133" s="149"/>
      <c r="EOZ133" s="149"/>
      <c r="EPA133" s="149"/>
      <c r="EPB133" s="149"/>
      <c r="EPC133" s="149"/>
      <c r="EPD133" s="149"/>
      <c r="EPE133" s="149"/>
      <c r="EPF133" s="149"/>
      <c r="EPG133" s="149"/>
      <c r="EPH133" s="149"/>
      <c r="EPI133" s="149"/>
      <c r="EPJ133" s="149"/>
      <c r="EPK133" s="149"/>
      <c r="EPL133" s="149"/>
      <c r="EPM133" s="149"/>
      <c r="EPN133" s="149"/>
      <c r="EPO133" s="149"/>
      <c r="EPP133" s="149"/>
      <c r="EPQ133" s="149"/>
      <c r="EPR133" s="149"/>
      <c r="EPS133" s="149"/>
      <c r="EPT133" s="149"/>
      <c r="EPU133" s="149"/>
      <c r="EPV133" s="149"/>
      <c r="EPW133" s="149"/>
      <c r="EPX133" s="149"/>
      <c r="EPY133" s="149"/>
      <c r="EPZ133" s="149"/>
      <c r="EQA133" s="149"/>
      <c r="EQB133" s="149"/>
      <c r="EQC133" s="149"/>
      <c r="EQD133" s="149"/>
      <c r="EQE133" s="149"/>
      <c r="EQF133" s="149"/>
      <c r="EQG133" s="149"/>
      <c r="EQH133" s="149"/>
      <c r="EQI133" s="149"/>
      <c r="EQJ133" s="149"/>
      <c r="EQK133" s="149"/>
      <c r="EQL133" s="149"/>
      <c r="EQM133" s="149"/>
      <c r="EQN133" s="149"/>
      <c r="EQO133" s="149"/>
      <c r="EQP133" s="149"/>
      <c r="EQQ133" s="149"/>
      <c r="EQR133" s="149"/>
      <c r="EQS133" s="149"/>
      <c r="EQT133" s="149"/>
      <c r="EQU133" s="149"/>
      <c r="EQV133" s="149"/>
      <c r="EQW133" s="149"/>
      <c r="EQX133" s="149"/>
      <c r="EQY133" s="149"/>
      <c r="EQZ133" s="149"/>
      <c r="ERA133" s="149"/>
      <c r="ERB133" s="149"/>
      <c r="ERC133" s="149"/>
      <c r="ERD133" s="149"/>
      <c r="ERE133" s="149"/>
      <c r="ERF133" s="149"/>
      <c r="ERG133" s="149"/>
      <c r="ERH133" s="149"/>
      <c r="ERI133" s="149"/>
      <c r="ERJ133" s="149"/>
      <c r="ERK133" s="149"/>
      <c r="ERL133" s="149"/>
      <c r="ERM133" s="149"/>
      <c r="ERN133" s="149"/>
      <c r="ERO133" s="149"/>
      <c r="ERP133" s="149"/>
      <c r="ERQ133" s="149"/>
      <c r="ERR133" s="149"/>
      <c r="ERS133" s="149"/>
      <c r="ERT133" s="149"/>
      <c r="ERU133" s="149"/>
      <c r="ERV133" s="149"/>
      <c r="ERW133" s="149"/>
      <c r="ERX133" s="149"/>
      <c r="ERY133" s="149"/>
      <c r="ERZ133" s="149"/>
      <c r="ESA133" s="149"/>
      <c r="ESB133" s="149"/>
      <c r="ESC133" s="149"/>
      <c r="ESD133" s="149"/>
      <c r="ESE133" s="149"/>
      <c r="ESF133" s="149"/>
      <c r="ESG133" s="149"/>
      <c r="ESH133" s="149"/>
      <c r="ESI133" s="149"/>
      <c r="ESJ133" s="149"/>
      <c r="ESK133" s="149"/>
      <c r="ESL133" s="149"/>
      <c r="ESM133" s="149"/>
      <c r="ESN133" s="149"/>
      <c r="ESO133" s="149"/>
      <c r="ESP133" s="149"/>
      <c r="ESQ133" s="149"/>
      <c r="ESR133" s="149"/>
      <c r="ESS133" s="149"/>
      <c r="EST133" s="149"/>
      <c r="ESU133" s="149"/>
      <c r="ESV133" s="149"/>
      <c r="ESW133" s="149"/>
      <c r="ESX133" s="149"/>
      <c r="ESY133" s="149"/>
      <c r="ESZ133" s="149"/>
      <c r="ETA133" s="149"/>
      <c r="ETB133" s="149"/>
      <c r="ETC133" s="149"/>
      <c r="ETD133" s="149"/>
      <c r="ETE133" s="149"/>
      <c r="ETF133" s="149"/>
      <c r="ETG133" s="149"/>
      <c r="ETH133" s="149"/>
      <c r="ETI133" s="149"/>
      <c r="ETJ133" s="149"/>
      <c r="ETK133" s="149"/>
      <c r="ETL133" s="149"/>
      <c r="ETM133" s="149"/>
      <c r="ETN133" s="149"/>
      <c r="ETO133" s="149"/>
      <c r="ETP133" s="149"/>
      <c r="ETQ133" s="149"/>
      <c r="ETR133" s="149"/>
      <c r="ETS133" s="149"/>
      <c r="ETT133" s="149"/>
      <c r="ETU133" s="149"/>
      <c r="ETV133" s="149"/>
      <c r="ETW133" s="149"/>
      <c r="ETX133" s="149"/>
      <c r="ETY133" s="149"/>
      <c r="ETZ133" s="149"/>
      <c r="EUA133" s="149"/>
      <c r="EUB133" s="149"/>
      <c r="EUC133" s="149"/>
      <c r="EUD133" s="149"/>
      <c r="EUE133" s="149"/>
      <c r="EUF133" s="149"/>
      <c r="EUG133" s="149"/>
      <c r="EUH133" s="149"/>
      <c r="EUI133" s="149"/>
      <c r="EUJ133" s="149"/>
      <c r="EUK133" s="149"/>
      <c r="EUL133" s="149"/>
      <c r="EUM133" s="149"/>
      <c r="EUN133" s="149"/>
      <c r="EUO133" s="149"/>
      <c r="EUP133" s="149"/>
      <c r="EUQ133" s="149"/>
      <c r="EUR133" s="149"/>
      <c r="EUS133" s="149"/>
      <c r="EUT133" s="149"/>
      <c r="EUU133" s="149"/>
      <c r="EUV133" s="149"/>
      <c r="EUW133" s="149"/>
      <c r="EUX133" s="149"/>
      <c r="EUY133" s="149"/>
      <c r="EUZ133" s="149"/>
      <c r="EVA133" s="149"/>
      <c r="EVB133" s="149"/>
      <c r="EVC133" s="149"/>
      <c r="EVD133" s="149"/>
      <c r="EVE133" s="149"/>
      <c r="EVF133" s="149"/>
      <c r="EVG133" s="149"/>
      <c r="EVH133" s="149"/>
      <c r="EVI133" s="149"/>
      <c r="EVJ133" s="149"/>
      <c r="EVK133" s="149"/>
      <c r="EVL133" s="149"/>
      <c r="EVM133" s="149"/>
      <c r="EVN133" s="149"/>
      <c r="EVO133" s="149"/>
      <c r="EVP133" s="149"/>
      <c r="EVQ133" s="149"/>
      <c r="EVR133" s="149"/>
      <c r="EVS133" s="149"/>
      <c r="EVT133" s="149"/>
      <c r="EVU133" s="149"/>
      <c r="EVV133" s="149"/>
      <c r="EVW133" s="149"/>
      <c r="EVX133" s="149"/>
      <c r="EVY133" s="149"/>
      <c r="EVZ133" s="149"/>
      <c r="EWA133" s="149"/>
      <c r="EWB133" s="149"/>
      <c r="EWC133" s="149"/>
      <c r="EWD133" s="149"/>
      <c r="EWE133" s="149"/>
      <c r="EWF133" s="149"/>
      <c r="EWG133" s="149"/>
      <c r="EWH133" s="149"/>
      <c r="EWI133" s="149"/>
      <c r="EWJ133" s="149"/>
      <c r="EWK133" s="149"/>
      <c r="EWL133" s="149"/>
      <c r="EWM133" s="149"/>
      <c r="EWN133" s="149"/>
      <c r="EWO133" s="149"/>
      <c r="EWP133" s="149"/>
      <c r="EWQ133" s="149"/>
      <c r="EWR133" s="149"/>
      <c r="EWS133" s="149"/>
      <c r="EWT133" s="149"/>
      <c r="EWU133" s="149"/>
      <c r="EWV133" s="149"/>
      <c r="EWW133" s="149"/>
      <c r="EWX133" s="149"/>
      <c r="EWY133" s="149"/>
      <c r="EWZ133" s="149"/>
      <c r="EXA133" s="149"/>
      <c r="EXB133" s="149"/>
      <c r="EXC133" s="149"/>
      <c r="EXD133" s="149"/>
      <c r="EXE133" s="149"/>
      <c r="EXF133" s="149"/>
      <c r="EXG133" s="149"/>
      <c r="EXH133" s="149"/>
      <c r="EXI133" s="149"/>
      <c r="EXJ133" s="149"/>
      <c r="EXK133" s="149"/>
      <c r="EXL133" s="149"/>
      <c r="EXM133" s="149"/>
      <c r="EXN133" s="149"/>
      <c r="EXO133" s="149"/>
      <c r="EXP133" s="149"/>
      <c r="EXQ133" s="149"/>
      <c r="EXR133" s="149"/>
      <c r="EXS133" s="149"/>
      <c r="EXT133" s="149"/>
      <c r="EXU133" s="149"/>
      <c r="EXV133" s="149"/>
      <c r="EXW133" s="149"/>
      <c r="EXX133" s="149"/>
      <c r="EXY133" s="149"/>
      <c r="EXZ133" s="149"/>
      <c r="EYA133" s="149"/>
      <c r="EYB133" s="149"/>
      <c r="EYC133" s="149"/>
      <c r="EYD133" s="149"/>
      <c r="EYE133" s="149"/>
      <c r="EYF133" s="149"/>
      <c r="EYG133" s="149"/>
      <c r="EYH133" s="149"/>
      <c r="EYI133" s="149"/>
      <c r="EYJ133" s="149"/>
      <c r="EYK133" s="149"/>
      <c r="EYL133" s="149"/>
      <c r="EYM133" s="149"/>
      <c r="EYN133" s="149"/>
      <c r="EYO133" s="149"/>
      <c r="EYP133" s="149"/>
      <c r="EYQ133" s="149"/>
      <c r="EYR133" s="149"/>
      <c r="EYS133" s="149"/>
      <c r="EYT133" s="149"/>
      <c r="EYU133" s="149"/>
      <c r="EYV133" s="149"/>
      <c r="EYW133" s="149"/>
      <c r="EYX133" s="149"/>
      <c r="EYY133" s="149"/>
      <c r="EYZ133" s="149"/>
      <c r="EZA133" s="149"/>
      <c r="EZB133" s="149"/>
      <c r="EZC133" s="149"/>
      <c r="EZD133" s="149"/>
      <c r="EZE133" s="149"/>
      <c r="EZF133" s="149"/>
      <c r="EZG133" s="149"/>
      <c r="EZH133" s="149"/>
      <c r="EZI133" s="149"/>
      <c r="EZJ133" s="149"/>
      <c r="EZK133" s="149"/>
      <c r="EZL133" s="149"/>
      <c r="EZM133" s="149"/>
      <c r="EZN133" s="149"/>
      <c r="EZO133" s="149"/>
      <c r="EZP133" s="149"/>
      <c r="EZQ133" s="149"/>
      <c r="EZR133" s="149"/>
      <c r="EZS133" s="149"/>
      <c r="EZT133" s="149"/>
      <c r="EZU133" s="149"/>
      <c r="EZV133" s="149"/>
      <c r="EZW133" s="149"/>
      <c r="EZX133" s="149"/>
      <c r="EZY133" s="149"/>
      <c r="EZZ133" s="149"/>
      <c r="FAA133" s="149"/>
      <c r="FAB133" s="149"/>
      <c r="FAC133" s="149"/>
      <c r="FAD133" s="149"/>
      <c r="FAE133" s="149"/>
      <c r="FAF133" s="149"/>
      <c r="FAG133" s="149"/>
      <c r="FAH133" s="149"/>
      <c r="FAI133" s="149"/>
      <c r="FAJ133" s="149"/>
      <c r="FAK133" s="149"/>
      <c r="FAL133" s="149"/>
      <c r="FAM133" s="149"/>
      <c r="FAN133" s="149"/>
      <c r="FAO133" s="149"/>
      <c r="FAP133" s="149"/>
      <c r="FAQ133" s="149"/>
      <c r="FAR133" s="149"/>
      <c r="FAS133" s="149"/>
      <c r="FAT133" s="149"/>
      <c r="FAU133" s="149"/>
      <c r="FAV133" s="149"/>
      <c r="FAW133" s="149"/>
      <c r="FAX133" s="149"/>
      <c r="FAY133" s="149"/>
      <c r="FAZ133" s="149"/>
      <c r="FBA133" s="149"/>
      <c r="FBB133" s="149"/>
      <c r="FBC133" s="149"/>
      <c r="FBD133" s="149"/>
      <c r="FBE133" s="149"/>
      <c r="FBF133" s="149"/>
      <c r="FBG133" s="149"/>
      <c r="FBH133" s="149"/>
      <c r="FBI133" s="149"/>
      <c r="FBJ133" s="149"/>
      <c r="FBK133" s="149"/>
      <c r="FBL133" s="149"/>
      <c r="FBM133" s="149"/>
      <c r="FBN133" s="149"/>
      <c r="FBO133" s="149"/>
      <c r="FBP133" s="149"/>
      <c r="FBQ133" s="149"/>
      <c r="FBR133" s="149"/>
      <c r="FBS133" s="149"/>
      <c r="FBT133" s="149"/>
      <c r="FBU133" s="149"/>
      <c r="FBV133" s="149"/>
      <c r="FBW133" s="149"/>
      <c r="FBX133" s="149"/>
      <c r="FBY133" s="149"/>
      <c r="FBZ133" s="149"/>
      <c r="FCA133" s="149"/>
      <c r="FCB133" s="149"/>
      <c r="FCC133" s="149"/>
      <c r="FCD133" s="149"/>
      <c r="FCE133" s="149"/>
      <c r="FCF133" s="149"/>
      <c r="FCG133" s="149"/>
      <c r="FCH133" s="149"/>
      <c r="FCI133" s="149"/>
      <c r="FCJ133" s="149"/>
      <c r="FCK133" s="149"/>
      <c r="FCL133" s="149"/>
      <c r="FCM133" s="149"/>
      <c r="FCN133" s="149"/>
      <c r="FCO133" s="149"/>
      <c r="FCP133" s="149"/>
      <c r="FCQ133" s="149"/>
      <c r="FCR133" s="149"/>
      <c r="FCS133" s="149"/>
      <c r="FCT133" s="149"/>
      <c r="FCU133" s="149"/>
      <c r="FCV133" s="149"/>
      <c r="FCW133" s="149"/>
      <c r="FCX133" s="149"/>
      <c r="FCY133" s="149"/>
      <c r="FCZ133" s="149"/>
      <c r="FDA133" s="149"/>
      <c r="FDB133" s="149"/>
      <c r="FDC133" s="149"/>
      <c r="FDD133" s="149"/>
      <c r="FDE133" s="149"/>
      <c r="FDF133" s="149"/>
      <c r="FDG133" s="149"/>
      <c r="FDH133" s="149"/>
      <c r="FDI133" s="149"/>
      <c r="FDJ133" s="149"/>
      <c r="FDK133" s="149"/>
      <c r="FDL133" s="149"/>
      <c r="FDM133" s="149"/>
      <c r="FDN133" s="149"/>
      <c r="FDO133" s="149"/>
      <c r="FDP133" s="149"/>
      <c r="FDQ133" s="149"/>
      <c r="FDR133" s="149"/>
      <c r="FDS133" s="149"/>
      <c r="FDT133" s="149"/>
      <c r="FDU133" s="149"/>
      <c r="FDV133" s="149"/>
      <c r="FDW133" s="149"/>
      <c r="FDX133" s="149"/>
      <c r="FDY133" s="149"/>
      <c r="FDZ133" s="149"/>
      <c r="FEA133" s="149"/>
      <c r="FEB133" s="149"/>
      <c r="FEC133" s="149"/>
      <c r="FED133" s="149"/>
      <c r="FEE133" s="149"/>
      <c r="FEF133" s="149"/>
      <c r="FEG133" s="149"/>
      <c r="FEH133" s="149"/>
      <c r="FEI133" s="149"/>
      <c r="FEJ133" s="149"/>
      <c r="FEK133" s="149"/>
      <c r="FEL133" s="149"/>
      <c r="FEM133" s="149"/>
      <c r="FEN133" s="149"/>
      <c r="FEO133" s="149"/>
      <c r="FEP133" s="149"/>
      <c r="FEQ133" s="149"/>
      <c r="FER133" s="149"/>
      <c r="FES133" s="149"/>
      <c r="FET133" s="149"/>
      <c r="FEU133" s="149"/>
      <c r="FEV133" s="149"/>
      <c r="FEW133" s="149"/>
      <c r="FEX133" s="149"/>
      <c r="FEY133" s="149"/>
      <c r="FEZ133" s="149"/>
      <c r="FFA133" s="149"/>
      <c r="FFB133" s="149"/>
      <c r="FFC133" s="149"/>
      <c r="FFD133" s="149"/>
      <c r="FFE133" s="149"/>
      <c r="FFF133" s="149"/>
      <c r="FFG133" s="149"/>
      <c r="FFH133" s="149"/>
      <c r="FFI133" s="149"/>
      <c r="FFJ133" s="149"/>
      <c r="FFK133" s="149"/>
      <c r="FFL133" s="149"/>
      <c r="FFM133" s="149"/>
      <c r="FFN133" s="149"/>
      <c r="FFO133" s="149"/>
      <c r="FFP133" s="149"/>
      <c r="FFQ133" s="149"/>
      <c r="FFR133" s="149"/>
      <c r="FFS133" s="149"/>
      <c r="FFT133" s="149"/>
      <c r="FFU133" s="149"/>
      <c r="FFV133" s="149"/>
      <c r="FFW133" s="149"/>
      <c r="FFX133" s="149"/>
      <c r="FFY133" s="149"/>
      <c r="FFZ133" s="149"/>
      <c r="FGA133" s="149"/>
      <c r="FGB133" s="149"/>
      <c r="FGC133" s="149"/>
      <c r="FGD133" s="149"/>
      <c r="FGE133" s="149"/>
      <c r="FGF133" s="149"/>
      <c r="FGG133" s="149"/>
      <c r="FGH133" s="149"/>
      <c r="FGI133" s="149"/>
      <c r="FGJ133" s="149"/>
      <c r="FGK133" s="149"/>
      <c r="FGL133" s="149"/>
      <c r="FGM133" s="149"/>
      <c r="FGN133" s="149"/>
      <c r="FGO133" s="149"/>
      <c r="FGP133" s="149"/>
      <c r="FGQ133" s="149"/>
      <c r="FGR133" s="149"/>
      <c r="FGS133" s="149"/>
      <c r="FGT133" s="149"/>
      <c r="FGU133" s="149"/>
      <c r="FGV133" s="149"/>
      <c r="FGW133" s="149"/>
      <c r="FGX133" s="149"/>
      <c r="FGY133" s="149"/>
      <c r="FGZ133" s="149"/>
      <c r="FHA133" s="149"/>
      <c r="FHB133" s="149"/>
      <c r="FHC133" s="149"/>
      <c r="FHD133" s="149"/>
      <c r="FHE133" s="149"/>
      <c r="FHF133" s="149"/>
      <c r="FHG133" s="149"/>
      <c r="FHH133" s="149"/>
      <c r="FHI133" s="149"/>
      <c r="FHJ133" s="149"/>
      <c r="FHK133" s="149"/>
      <c r="FHL133" s="149"/>
      <c r="FHM133" s="149"/>
      <c r="FHN133" s="149"/>
      <c r="FHO133" s="149"/>
      <c r="FHP133" s="149"/>
      <c r="FHQ133" s="149"/>
      <c r="FHR133" s="149"/>
      <c r="FHS133" s="149"/>
      <c r="FHT133" s="149"/>
      <c r="FHU133" s="149"/>
      <c r="FHV133" s="149"/>
      <c r="FHW133" s="149"/>
      <c r="FHX133" s="149"/>
      <c r="FHY133" s="149"/>
      <c r="FHZ133" s="149"/>
      <c r="FIA133" s="149"/>
      <c r="FIB133" s="149"/>
      <c r="FIC133" s="149"/>
      <c r="FID133" s="149"/>
      <c r="FIE133" s="149"/>
      <c r="FIF133" s="149"/>
      <c r="FIG133" s="149"/>
      <c r="FIH133" s="149"/>
      <c r="FII133" s="149"/>
      <c r="FIJ133" s="149"/>
      <c r="FIK133" s="149"/>
      <c r="FIL133" s="149"/>
      <c r="FIM133" s="149"/>
      <c r="FIN133" s="149"/>
      <c r="FIO133" s="149"/>
      <c r="FIP133" s="149"/>
      <c r="FIQ133" s="149"/>
      <c r="FIR133" s="149"/>
      <c r="FIS133" s="149"/>
      <c r="FIT133" s="149"/>
      <c r="FIU133" s="149"/>
      <c r="FIV133" s="149"/>
      <c r="FIW133" s="149"/>
      <c r="FIX133" s="149"/>
      <c r="FIY133" s="149"/>
      <c r="FIZ133" s="149"/>
      <c r="FJA133" s="149"/>
      <c r="FJB133" s="149"/>
      <c r="FJC133" s="149"/>
      <c r="FJD133" s="149"/>
      <c r="FJE133" s="149"/>
      <c r="FJF133" s="149"/>
      <c r="FJG133" s="149"/>
      <c r="FJH133" s="149"/>
      <c r="FJI133" s="149"/>
      <c r="FJJ133" s="149"/>
      <c r="FJK133" s="149"/>
      <c r="FJL133" s="149"/>
      <c r="FJM133" s="149"/>
      <c r="FJN133" s="149"/>
      <c r="FJO133" s="149"/>
      <c r="FJP133" s="149"/>
      <c r="FJQ133" s="149"/>
      <c r="FJR133" s="149"/>
      <c r="FJS133" s="149"/>
      <c r="FJT133" s="149"/>
      <c r="FJU133" s="149"/>
      <c r="FJV133" s="149"/>
      <c r="FJW133" s="149"/>
      <c r="FJX133" s="149"/>
      <c r="FJY133" s="149"/>
      <c r="FJZ133" s="149"/>
      <c r="FKA133" s="149"/>
      <c r="FKB133" s="149"/>
      <c r="FKC133" s="149"/>
      <c r="FKD133" s="149"/>
      <c r="FKE133" s="149"/>
      <c r="FKF133" s="149"/>
      <c r="FKG133" s="149"/>
      <c r="FKH133" s="149"/>
      <c r="FKI133" s="149"/>
      <c r="FKJ133" s="149"/>
      <c r="FKK133" s="149"/>
      <c r="FKL133" s="149"/>
      <c r="FKM133" s="149"/>
      <c r="FKN133" s="149"/>
      <c r="FKO133" s="149"/>
      <c r="FKP133" s="149"/>
      <c r="FKQ133" s="149"/>
      <c r="FKR133" s="149"/>
      <c r="FKS133" s="149"/>
      <c r="FKT133" s="149"/>
      <c r="FKU133" s="149"/>
      <c r="FKV133" s="149"/>
      <c r="FKW133" s="149"/>
      <c r="FKX133" s="149"/>
      <c r="FKY133" s="149"/>
      <c r="FKZ133" s="149"/>
      <c r="FLA133" s="149"/>
      <c r="FLB133" s="149"/>
      <c r="FLC133" s="149"/>
      <c r="FLD133" s="149"/>
      <c r="FLE133" s="149"/>
      <c r="FLF133" s="149"/>
      <c r="FLG133" s="149"/>
      <c r="FLH133" s="149"/>
      <c r="FLI133" s="149"/>
      <c r="FLJ133" s="149"/>
      <c r="FLK133" s="149"/>
      <c r="FLL133" s="149"/>
      <c r="FLM133" s="149"/>
      <c r="FLN133" s="149"/>
      <c r="FLO133" s="149"/>
      <c r="FLP133" s="149"/>
      <c r="FLQ133" s="149"/>
      <c r="FLR133" s="149"/>
      <c r="FLS133" s="149"/>
      <c r="FLT133" s="149"/>
      <c r="FLU133" s="149"/>
      <c r="FLV133" s="149"/>
      <c r="FLW133" s="149"/>
      <c r="FLX133" s="149"/>
      <c r="FLY133" s="149"/>
      <c r="FLZ133" s="149"/>
      <c r="FMA133" s="149"/>
      <c r="FMB133" s="149"/>
      <c r="FMC133" s="149"/>
      <c r="FMD133" s="149"/>
      <c r="FME133" s="149"/>
      <c r="FMF133" s="149"/>
      <c r="FMG133" s="149"/>
      <c r="FMH133" s="149"/>
      <c r="FMI133" s="149"/>
      <c r="FMJ133" s="149"/>
      <c r="FMK133" s="149"/>
      <c r="FML133" s="149"/>
      <c r="FMM133" s="149"/>
      <c r="FMN133" s="149"/>
      <c r="FMO133" s="149"/>
      <c r="FMP133" s="149"/>
      <c r="FMQ133" s="149"/>
      <c r="FMR133" s="149"/>
      <c r="FMS133" s="149"/>
      <c r="FMT133" s="149"/>
      <c r="FMU133" s="149"/>
      <c r="FMV133" s="149"/>
      <c r="FMW133" s="149"/>
      <c r="FMX133" s="149"/>
      <c r="FMY133" s="149"/>
      <c r="FMZ133" s="149"/>
      <c r="FNA133" s="149"/>
      <c r="FNB133" s="149"/>
      <c r="FNC133" s="149"/>
      <c r="FND133" s="149"/>
      <c r="FNE133" s="149"/>
      <c r="FNF133" s="149"/>
      <c r="FNG133" s="149"/>
      <c r="FNH133" s="149"/>
      <c r="FNI133" s="149"/>
      <c r="FNJ133" s="149"/>
      <c r="FNK133" s="149"/>
      <c r="FNL133" s="149"/>
      <c r="FNM133" s="149"/>
      <c r="FNN133" s="149"/>
      <c r="FNO133" s="149"/>
      <c r="FNP133" s="149"/>
      <c r="FNQ133" s="149"/>
      <c r="FNR133" s="149"/>
      <c r="FNS133" s="149"/>
      <c r="FNT133" s="149"/>
      <c r="FNU133" s="149"/>
      <c r="FNV133" s="149"/>
      <c r="FNW133" s="149"/>
      <c r="FNX133" s="149"/>
      <c r="FNY133" s="149"/>
      <c r="FNZ133" s="149"/>
      <c r="FOA133" s="149"/>
      <c r="FOB133" s="149"/>
      <c r="FOC133" s="149"/>
      <c r="FOD133" s="149"/>
      <c r="FOE133" s="149"/>
      <c r="FOF133" s="149"/>
      <c r="FOG133" s="149"/>
      <c r="FOH133" s="149"/>
      <c r="FOI133" s="149"/>
      <c r="FOJ133" s="149"/>
      <c r="FOK133" s="149"/>
      <c r="FOL133" s="149"/>
      <c r="FOM133" s="149"/>
      <c r="FON133" s="149"/>
      <c r="FOO133" s="149"/>
      <c r="FOP133" s="149"/>
      <c r="FOQ133" s="149"/>
      <c r="FOR133" s="149"/>
      <c r="FOS133" s="149"/>
      <c r="FOT133" s="149"/>
      <c r="FOU133" s="149"/>
      <c r="FOV133" s="149"/>
      <c r="FOW133" s="149"/>
      <c r="FOX133" s="149"/>
      <c r="FOY133" s="149"/>
      <c r="FOZ133" s="149"/>
      <c r="FPA133" s="149"/>
      <c r="FPB133" s="149"/>
      <c r="FPC133" s="149"/>
      <c r="FPD133" s="149"/>
      <c r="FPE133" s="149"/>
      <c r="FPF133" s="149"/>
      <c r="FPG133" s="149"/>
      <c r="FPH133" s="149"/>
      <c r="FPI133" s="149"/>
      <c r="FPJ133" s="149"/>
      <c r="FPK133" s="149"/>
      <c r="FPL133" s="149"/>
      <c r="FPM133" s="149"/>
      <c r="FPN133" s="149"/>
      <c r="FPO133" s="149"/>
      <c r="FPP133" s="149"/>
      <c r="FPQ133" s="149"/>
      <c r="FPR133" s="149"/>
      <c r="FPS133" s="149"/>
      <c r="FPT133" s="149"/>
      <c r="FPU133" s="149"/>
      <c r="FPV133" s="149"/>
      <c r="FPW133" s="149"/>
      <c r="FPX133" s="149"/>
      <c r="FPY133" s="149"/>
      <c r="FPZ133" s="149"/>
      <c r="FQA133" s="149"/>
      <c r="FQB133" s="149"/>
      <c r="FQC133" s="149"/>
      <c r="FQD133" s="149"/>
      <c r="FQE133" s="149"/>
      <c r="FQF133" s="149"/>
      <c r="FQG133" s="149"/>
      <c r="FQH133" s="149"/>
      <c r="FQI133" s="149"/>
      <c r="FQJ133" s="149"/>
      <c r="FQK133" s="149"/>
      <c r="FQL133" s="149"/>
      <c r="FQM133" s="149"/>
      <c r="FQN133" s="149"/>
      <c r="FQO133" s="149"/>
      <c r="FQP133" s="149"/>
      <c r="FQQ133" s="149"/>
      <c r="FQR133" s="149"/>
      <c r="FQS133" s="149"/>
      <c r="FQT133" s="149"/>
      <c r="FQU133" s="149"/>
      <c r="FQV133" s="149"/>
      <c r="FQW133" s="149"/>
      <c r="FQX133" s="149"/>
      <c r="FQY133" s="149"/>
      <c r="FQZ133" s="149"/>
      <c r="FRA133" s="149"/>
      <c r="FRB133" s="149"/>
      <c r="FRC133" s="149"/>
      <c r="FRD133" s="149"/>
      <c r="FRE133" s="149"/>
      <c r="FRF133" s="149"/>
      <c r="FRG133" s="149"/>
      <c r="FRH133" s="149"/>
      <c r="FRI133" s="149"/>
      <c r="FRJ133" s="149"/>
      <c r="FRK133" s="149"/>
      <c r="FRL133" s="149"/>
      <c r="FRM133" s="149"/>
      <c r="FRN133" s="149"/>
      <c r="FRO133" s="149"/>
      <c r="FRP133" s="149"/>
      <c r="FRQ133" s="149"/>
      <c r="FRR133" s="149"/>
      <c r="FRS133" s="149"/>
      <c r="FRT133" s="149"/>
      <c r="FRU133" s="149"/>
      <c r="FRV133" s="149"/>
      <c r="FRW133" s="149"/>
      <c r="FRX133" s="149"/>
      <c r="FRY133" s="149"/>
      <c r="FRZ133" s="149"/>
      <c r="FSA133" s="149"/>
      <c r="FSB133" s="149"/>
      <c r="FSC133" s="149"/>
      <c r="FSD133" s="149"/>
      <c r="FSE133" s="149"/>
      <c r="FSF133" s="149"/>
      <c r="FSG133" s="149"/>
      <c r="FSH133" s="149"/>
      <c r="FSI133" s="149"/>
      <c r="FSJ133" s="149"/>
      <c r="FSK133" s="149"/>
      <c r="FSL133" s="149"/>
      <c r="FSM133" s="149"/>
      <c r="FSN133" s="149"/>
      <c r="FSO133" s="149"/>
      <c r="FSP133" s="149"/>
      <c r="FSQ133" s="149"/>
      <c r="FSR133" s="149"/>
      <c r="FSS133" s="149"/>
      <c r="FST133" s="149"/>
      <c r="FSU133" s="149"/>
      <c r="FSV133" s="149"/>
      <c r="FSW133" s="149"/>
      <c r="FSX133" s="149"/>
      <c r="FSY133" s="149"/>
      <c r="FSZ133" s="149"/>
      <c r="FTA133" s="149"/>
      <c r="FTB133" s="149"/>
      <c r="FTC133" s="149"/>
      <c r="FTD133" s="149"/>
      <c r="FTE133" s="149"/>
      <c r="FTF133" s="149"/>
      <c r="FTG133" s="149"/>
      <c r="FTH133" s="149"/>
      <c r="FTI133" s="149"/>
      <c r="FTJ133" s="149"/>
      <c r="FTK133" s="149"/>
      <c r="FTL133" s="149"/>
      <c r="FTM133" s="149"/>
      <c r="FTN133" s="149"/>
      <c r="FTO133" s="149"/>
      <c r="FTP133" s="149"/>
      <c r="FTQ133" s="149"/>
      <c r="FTR133" s="149"/>
      <c r="FTS133" s="149"/>
      <c r="FTT133" s="149"/>
      <c r="FTU133" s="149"/>
      <c r="FTV133" s="149"/>
      <c r="FTW133" s="149"/>
      <c r="FTX133" s="149"/>
      <c r="FTY133" s="149"/>
      <c r="FTZ133" s="149"/>
      <c r="FUA133" s="149"/>
      <c r="FUB133" s="149"/>
      <c r="FUC133" s="149"/>
      <c r="FUD133" s="149"/>
      <c r="FUE133" s="149"/>
      <c r="FUF133" s="149"/>
      <c r="FUG133" s="149"/>
      <c r="FUH133" s="149"/>
      <c r="FUI133" s="149"/>
      <c r="FUJ133" s="149"/>
      <c r="FUK133" s="149"/>
      <c r="FUL133" s="149"/>
      <c r="FUM133" s="149"/>
      <c r="FUN133" s="149"/>
      <c r="FUO133" s="149"/>
      <c r="FUP133" s="149"/>
      <c r="FUQ133" s="149"/>
      <c r="FUR133" s="149"/>
      <c r="FUS133" s="149"/>
      <c r="FUT133" s="149"/>
      <c r="FUU133" s="149"/>
      <c r="FUV133" s="149"/>
      <c r="FUW133" s="149"/>
      <c r="FUX133" s="149"/>
      <c r="FUY133" s="149"/>
      <c r="FUZ133" s="149"/>
      <c r="FVA133" s="149"/>
      <c r="FVB133" s="149"/>
      <c r="FVC133" s="149"/>
      <c r="FVD133" s="149"/>
      <c r="FVE133" s="149"/>
      <c r="FVF133" s="149"/>
      <c r="FVG133" s="149"/>
      <c r="FVH133" s="149"/>
      <c r="FVI133" s="149"/>
      <c r="FVJ133" s="149"/>
      <c r="FVK133" s="149"/>
      <c r="FVL133" s="149"/>
      <c r="FVM133" s="149"/>
      <c r="FVN133" s="149"/>
      <c r="FVO133" s="149"/>
      <c r="FVP133" s="149"/>
      <c r="FVQ133" s="149"/>
      <c r="FVR133" s="149"/>
      <c r="FVS133" s="149"/>
      <c r="FVT133" s="149"/>
      <c r="FVU133" s="149"/>
      <c r="FVV133" s="149"/>
      <c r="FVW133" s="149"/>
      <c r="FVX133" s="149"/>
      <c r="FVY133" s="149"/>
      <c r="FVZ133" s="149"/>
      <c r="FWA133" s="149"/>
      <c r="FWB133" s="149"/>
      <c r="FWC133" s="149"/>
      <c r="FWD133" s="149"/>
      <c r="FWE133" s="149"/>
      <c r="FWF133" s="149"/>
      <c r="FWG133" s="149"/>
      <c r="FWH133" s="149"/>
      <c r="FWI133" s="149"/>
      <c r="FWJ133" s="149"/>
      <c r="FWK133" s="149"/>
      <c r="FWL133" s="149"/>
      <c r="FWM133" s="149"/>
      <c r="FWN133" s="149"/>
      <c r="FWO133" s="149"/>
      <c r="FWP133" s="149"/>
      <c r="FWQ133" s="149"/>
      <c r="FWR133" s="149"/>
      <c r="FWS133" s="149"/>
      <c r="FWT133" s="149"/>
      <c r="FWU133" s="149"/>
      <c r="FWV133" s="149"/>
      <c r="FWW133" s="149"/>
      <c r="FWX133" s="149"/>
      <c r="FWY133" s="149"/>
      <c r="FWZ133" s="149"/>
      <c r="FXA133" s="149"/>
      <c r="FXB133" s="149"/>
      <c r="FXC133" s="149"/>
      <c r="FXD133" s="149"/>
      <c r="FXE133" s="149"/>
      <c r="FXF133" s="149"/>
      <c r="FXG133" s="149"/>
      <c r="FXH133" s="149"/>
      <c r="FXI133" s="149"/>
      <c r="FXJ133" s="149"/>
      <c r="FXK133" s="149"/>
      <c r="FXL133" s="149"/>
      <c r="FXM133" s="149"/>
      <c r="FXN133" s="149"/>
      <c r="FXO133" s="149"/>
      <c r="FXP133" s="149"/>
      <c r="FXQ133" s="149"/>
      <c r="FXR133" s="149"/>
      <c r="FXS133" s="149"/>
      <c r="FXT133" s="149"/>
      <c r="FXU133" s="149"/>
      <c r="FXV133" s="149"/>
      <c r="FXW133" s="149"/>
      <c r="FXX133" s="149"/>
      <c r="FXY133" s="149"/>
      <c r="FXZ133" s="149"/>
      <c r="FYA133" s="149"/>
      <c r="FYB133" s="149"/>
      <c r="FYC133" s="149"/>
      <c r="FYD133" s="149"/>
      <c r="FYE133" s="149"/>
      <c r="FYF133" s="149"/>
      <c r="FYG133" s="149"/>
      <c r="FYH133" s="149"/>
      <c r="FYI133" s="149"/>
      <c r="FYJ133" s="149"/>
      <c r="FYK133" s="149"/>
      <c r="FYL133" s="149"/>
      <c r="FYM133" s="149"/>
      <c r="FYN133" s="149"/>
      <c r="FYO133" s="149"/>
      <c r="FYP133" s="149"/>
      <c r="FYQ133" s="149"/>
      <c r="FYR133" s="149"/>
      <c r="FYS133" s="149"/>
      <c r="FYT133" s="149"/>
      <c r="FYU133" s="149"/>
      <c r="FYV133" s="149"/>
      <c r="FYW133" s="149"/>
      <c r="FYX133" s="149"/>
      <c r="FYY133" s="149"/>
      <c r="FYZ133" s="149"/>
      <c r="FZA133" s="149"/>
      <c r="FZB133" s="149"/>
      <c r="FZC133" s="149"/>
      <c r="FZD133" s="149"/>
      <c r="FZE133" s="149"/>
      <c r="FZF133" s="149"/>
      <c r="FZG133" s="149"/>
      <c r="FZH133" s="149"/>
      <c r="FZI133" s="149"/>
      <c r="FZJ133" s="149"/>
      <c r="FZK133" s="149"/>
      <c r="FZL133" s="149"/>
      <c r="FZM133" s="149"/>
      <c r="FZN133" s="149"/>
      <c r="FZO133" s="149"/>
      <c r="FZP133" s="149"/>
      <c r="FZQ133" s="149"/>
      <c r="FZR133" s="149"/>
      <c r="FZS133" s="149"/>
      <c r="FZT133" s="149"/>
      <c r="FZU133" s="149"/>
      <c r="FZV133" s="149"/>
      <c r="FZW133" s="149"/>
      <c r="FZX133" s="149"/>
      <c r="FZY133" s="149"/>
      <c r="FZZ133" s="149"/>
      <c r="GAA133" s="149"/>
      <c r="GAB133" s="149"/>
      <c r="GAC133" s="149"/>
      <c r="GAD133" s="149"/>
      <c r="GAE133" s="149"/>
      <c r="GAF133" s="149"/>
      <c r="GAG133" s="149"/>
      <c r="GAH133" s="149"/>
      <c r="GAI133" s="149"/>
      <c r="GAJ133" s="149"/>
      <c r="GAK133" s="149"/>
      <c r="GAL133" s="149"/>
      <c r="GAM133" s="149"/>
      <c r="GAN133" s="149"/>
      <c r="GAO133" s="149"/>
      <c r="GAP133" s="149"/>
      <c r="GAQ133" s="149"/>
      <c r="GAR133" s="149"/>
      <c r="GAS133" s="149"/>
      <c r="GAT133" s="149"/>
      <c r="GAU133" s="149"/>
      <c r="GAV133" s="149"/>
      <c r="GAW133" s="149"/>
      <c r="GAX133" s="149"/>
      <c r="GAY133" s="149"/>
      <c r="GAZ133" s="149"/>
      <c r="GBA133" s="149"/>
      <c r="GBB133" s="149"/>
      <c r="GBC133" s="149"/>
      <c r="GBD133" s="149"/>
      <c r="GBE133" s="149"/>
      <c r="GBF133" s="149"/>
      <c r="GBG133" s="149"/>
      <c r="GBH133" s="149"/>
      <c r="GBI133" s="149"/>
      <c r="GBJ133" s="149"/>
      <c r="GBK133" s="149"/>
      <c r="GBL133" s="149"/>
      <c r="GBM133" s="149"/>
      <c r="GBN133" s="149"/>
      <c r="GBO133" s="149"/>
      <c r="GBP133" s="149"/>
      <c r="GBQ133" s="149"/>
      <c r="GBR133" s="149"/>
      <c r="GBS133" s="149"/>
      <c r="GBT133" s="149"/>
      <c r="GBU133" s="149"/>
      <c r="GBV133" s="149"/>
      <c r="GBW133" s="149"/>
      <c r="GBX133" s="149"/>
      <c r="GBY133" s="149"/>
      <c r="GBZ133" s="149"/>
      <c r="GCA133" s="149"/>
      <c r="GCB133" s="149"/>
      <c r="GCC133" s="149"/>
      <c r="GCD133" s="149"/>
      <c r="GCE133" s="149"/>
      <c r="GCF133" s="149"/>
      <c r="GCG133" s="149"/>
      <c r="GCH133" s="149"/>
      <c r="GCI133" s="149"/>
      <c r="GCJ133" s="149"/>
      <c r="GCK133" s="149"/>
      <c r="GCL133" s="149"/>
      <c r="GCM133" s="149"/>
      <c r="GCN133" s="149"/>
      <c r="GCO133" s="149"/>
      <c r="GCP133" s="149"/>
      <c r="GCQ133" s="149"/>
      <c r="GCR133" s="149"/>
      <c r="GCS133" s="149"/>
      <c r="GCT133" s="149"/>
      <c r="GCU133" s="149"/>
      <c r="GCV133" s="149"/>
      <c r="GCW133" s="149"/>
      <c r="GCX133" s="149"/>
      <c r="GCY133" s="149"/>
      <c r="GCZ133" s="149"/>
      <c r="GDA133" s="149"/>
      <c r="GDB133" s="149"/>
      <c r="GDC133" s="149"/>
      <c r="GDD133" s="149"/>
      <c r="GDE133" s="149"/>
      <c r="GDF133" s="149"/>
      <c r="GDG133" s="149"/>
      <c r="GDH133" s="149"/>
      <c r="GDI133" s="149"/>
      <c r="GDJ133" s="149"/>
      <c r="GDK133" s="149"/>
      <c r="GDL133" s="149"/>
      <c r="GDM133" s="149"/>
      <c r="GDN133" s="149"/>
      <c r="GDO133" s="149"/>
      <c r="GDP133" s="149"/>
      <c r="GDQ133" s="149"/>
      <c r="GDR133" s="149"/>
      <c r="GDS133" s="149"/>
      <c r="GDT133" s="149"/>
      <c r="GDU133" s="149"/>
      <c r="GDV133" s="149"/>
      <c r="GDW133" s="149"/>
      <c r="GDX133" s="149"/>
      <c r="GDY133" s="149"/>
      <c r="GDZ133" s="149"/>
      <c r="GEA133" s="149"/>
      <c r="GEB133" s="149"/>
      <c r="GEC133" s="149"/>
      <c r="GED133" s="149"/>
      <c r="GEE133" s="149"/>
      <c r="GEF133" s="149"/>
      <c r="GEG133" s="149"/>
      <c r="GEH133" s="149"/>
      <c r="GEI133" s="149"/>
      <c r="GEJ133" s="149"/>
      <c r="GEK133" s="149"/>
      <c r="GEL133" s="149"/>
      <c r="GEM133" s="149"/>
      <c r="GEN133" s="149"/>
      <c r="GEO133" s="149"/>
      <c r="GEP133" s="149"/>
      <c r="GEQ133" s="149"/>
      <c r="GER133" s="149"/>
      <c r="GES133" s="149"/>
      <c r="GET133" s="149"/>
      <c r="GEU133" s="149"/>
      <c r="GEV133" s="149"/>
      <c r="GEW133" s="149"/>
      <c r="GEX133" s="149"/>
      <c r="GEY133" s="149"/>
      <c r="GEZ133" s="149"/>
      <c r="GFA133" s="149"/>
      <c r="GFB133" s="149"/>
      <c r="GFC133" s="149"/>
      <c r="GFD133" s="149"/>
      <c r="GFE133" s="149"/>
      <c r="GFF133" s="149"/>
      <c r="GFG133" s="149"/>
      <c r="GFH133" s="149"/>
      <c r="GFI133" s="149"/>
      <c r="GFJ133" s="149"/>
      <c r="GFK133" s="149"/>
      <c r="GFL133" s="149"/>
      <c r="GFM133" s="149"/>
      <c r="GFN133" s="149"/>
      <c r="GFO133" s="149"/>
      <c r="GFP133" s="149"/>
      <c r="GFQ133" s="149"/>
      <c r="GFR133" s="149"/>
      <c r="GFS133" s="149"/>
      <c r="GFT133" s="149"/>
      <c r="GFU133" s="149"/>
      <c r="GFV133" s="149"/>
      <c r="GFW133" s="149"/>
      <c r="GFX133" s="149"/>
      <c r="GFY133" s="149"/>
      <c r="GFZ133" s="149"/>
      <c r="GGA133" s="149"/>
      <c r="GGB133" s="149"/>
      <c r="GGC133" s="149"/>
      <c r="GGD133" s="149"/>
      <c r="GGE133" s="149"/>
      <c r="GGF133" s="149"/>
      <c r="GGG133" s="149"/>
      <c r="GGH133" s="149"/>
      <c r="GGI133" s="149"/>
      <c r="GGJ133" s="149"/>
      <c r="GGK133" s="149"/>
      <c r="GGL133" s="149"/>
      <c r="GGM133" s="149"/>
      <c r="GGN133" s="149"/>
      <c r="GGO133" s="149"/>
      <c r="GGP133" s="149"/>
      <c r="GGQ133" s="149"/>
      <c r="GGR133" s="149"/>
      <c r="GGS133" s="149"/>
      <c r="GGT133" s="149"/>
      <c r="GGU133" s="149"/>
      <c r="GGV133" s="149"/>
      <c r="GGW133" s="149"/>
      <c r="GGX133" s="149"/>
      <c r="GGY133" s="149"/>
      <c r="GGZ133" s="149"/>
      <c r="GHA133" s="149"/>
      <c r="GHB133" s="149"/>
      <c r="GHC133" s="149"/>
      <c r="GHD133" s="149"/>
      <c r="GHE133" s="149"/>
      <c r="GHF133" s="149"/>
      <c r="GHG133" s="149"/>
      <c r="GHH133" s="149"/>
      <c r="GHI133" s="149"/>
      <c r="GHJ133" s="149"/>
      <c r="GHK133" s="149"/>
      <c r="GHL133" s="149"/>
      <c r="GHM133" s="149"/>
      <c r="GHN133" s="149"/>
      <c r="GHO133" s="149"/>
      <c r="GHP133" s="149"/>
      <c r="GHQ133" s="149"/>
      <c r="GHR133" s="149"/>
      <c r="GHS133" s="149"/>
      <c r="GHT133" s="149"/>
      <c r="GHU133" s="149"/>
      <c r="GHV133" s="149"/>
      <c r="GHW133" s="149"/>
      <c r="GHX133" s="149"/>
      <c r="GHY133" s="149"/>
      <c r="GHZ133" s="149"/>
      <c r="GIA133" s="149"/>
      <c r="GIB133" s="149"/>
      <c r="GIC133" s="149"/>
      <c r="GID133" s="149"/>
      <c r="GIE133" s="149"/>
      <c r="GIF133" s="149"/>
      <c r="GIG133" s="149"/>
      <c r="GIH133" s="149"/>
      <c r="GII133" s="149"/>
      <c r="GIJ133" s="149"/>
      <c r="GIK133" s="149"/>
      <c r="GIL133" s="149"/>
      <c r="GIM133" s="149"/>
      <c r="GIN133" s="149"/>
      <c r="GIO133" s="149"/>
      <c r="GIP133" s="149"/>
      <c r="GIQ133" s="149"/>
      <c r="GIR133" s="149"/>
      <c r="GIS133" s="149"/>
      <c r="GIT133" s="149"/>
      <c r="GIU133" s="149"/>
      <c r="GIV133" s="149"/>
      <c r="GIW133" s="149"/>
      <c r="GIX133" s="149"/>
      <c r="GIY133" s="149"/>
      <c r="GIZ133" s="149"/>
      <c r="GJA133" s="149"/>
      <c r="GJB133" s="149"/>
      <c r="GJC133" s="149"/>
      <c r="GJD133" s="149"/>
      <c r="GJE133" s="149"/>
      <c r="GJF133" s="149"/>
      <c r="GJG133" s="149"/>
      <c r="GJH133" s="149"/>
      <c r="GJI133" s="149"/>
      <c r="GJJ133" s="149"/>
      <c r="GJK133" s="149"/>
      <c r="GJL133" s="149"/>
      <c r="GJM133" s="149"/>
      <c r="GJN133" s="149"/>
      <c r="GJO133" s="149"/>
      <c r="GJP133" s="149"/>
      <c r="GJQ133" s="149"/>
      <c r="GJR133" s="149"/>
      <c r="GJS133" s="149"/>
      <c r="GJT133" s="149"/>
      <c r="GJU133" s="149"/>
      <c r="GJV133" s="149"/>
      <c r="GJW133" s="149"/>
      <c r="GJX133" s="149"/>
      <c r="GJY133" s="149"/>
      <c r="GJZ133" s="149"/>
      <c r="GKA133" s="149"/>
      <c r="GKB133" s="149"/>
      <c r="GKC133" s="149"/>
      <c r="GKD133" s="149"/>
      <c r="GKE133" s="149"/>
      <c r="GKF133" s="149"/>
      <c r="GKG133" s="149"/>
      <c r="GKH133" s="149"/>
      <c r="GKI133" s="149"/>
      <c r="GKJ133" s="149"/>
      <c r="GKK133" s="149"/>
      <c r="GKL133" s="149"/>
      <c r="GKM133" s="149"/>
      <c r="GKN133" s="149"/>
      <c r="GKO133" s="149"/>
      <c r="GKP133" s="149"/>
      <c r="GKQ133" s="149"/>
      <c r="GKR133" s="149"/>
      <c r="GKS133" s="149"/>
      <c r="GKT133" s="149"/>
      <c r="GKU133" s="149"/>
      <c r="GKV133" s="149"/>
      <c r="GKW133" s="149"/>
      <c r="GKX133" s="149"/>
      <c r="GKY133" s="149"/>
      <c r="GKZ133" s="149"/>
      <c r="GLA133" s="149"/>
      <c r="GLB133" s="149"/>
      <c r="GLC133" s="149"/>
      <c r="GLD133" s="149"/>
      <c r="GLE133" s="149"/>
      <c r="GLF133" s="149"/>
      <c r="GLG133" s="149"/>
      <c r="GLH133" s="149"/>
      <c r="GLI133" s="149"/>
      <c r="GLJ133" s="149"/>
      <c r="GLK133" s="149"/>
      <c r="GLL133" s="149"/>
      <c r="GLM133" s="149"/>
      <c r="GLN133" s="149"/>
      <c r="GLO133" s="149"/>
      <c r="GLP133" s="149"/>
      <c r="GLQ133" s="149"/>
      <c r="GLR133" s="149"/>
      <c r="GLS133" s="149"/>
      <c r="GLT133" s="149"/>
      <c r="GLU133" s="149"/>
      <c r="GLV133" s="149"/>
      <c r="GLW133" s="149"/>
      <c r="GLX133" s="149"/>
      <c r="GLY133" s="149"/>
      <c r="GLZ133" s="149"/>
      <c r="GMA133" s="149"/>
      <c r="GMB133" s="149"/>
      <c r="GMC133" s="149"/>
      <c r="GMD133" s="149"/>
      <c r="GME133" s="149"/>
      <c r="GMF133" s="149"/>
      <c r="GMG133" s="149"/>
      <c r="GMH133" s="149"/>
      <c r="GMI133" s="149"/>
      <c r="GMJ133" s="149"/>
      <c r="GMK133" s="149"/>
      <c r="GML133" s="149"/>
      <c r="GMM133" s="149"/>
      <c r="GMN133" s="149"/>
      <c r="GMO133" s="149"/>
      <c r="GMP133" s="149"/>
      <c r="GMQ133" s="149"/>
      <c r="GMR133" s="149"/>
      <c r="GMS133" s="149"/>
      <c r="GMT133" s="149"/>
      <c r="GMU133" s="149"/>
      <c r="GMV133" s="149"/>
      <c r="GMW133" s="149"/>
      <c r="GMX133" s="149"/>
      <c r="GMY133" s="149"/>
      <c r="GMZ133" s="149"/>
      <c r="GNA133" s="149"/>
      <c r="GNB133" s="149"/>
      <c r="GNC133" s="149"/>
      <c r="GND133" s="149"/>
      <c r="GNE133" s="149"/>
      <c r="GNF133" s="149"/>
      <c r="GNG133" s="149"/>
      <c r="GNH133" s="149"/>
      <c r="GNI133" s="149"/>
      <c r="GNJ133" s="149"/>
      <c r="GNK133" s="149"/>
      <c r="GNL133" s="149"/>
      <c r="GNM133" s="149"/>
      <c r="GNN133" s="149"/>
      <c r="GNO133" s="149"/>
      <c r="GNP133" s="149"/>
      <c r="GNQ133" s="149"/>
      <c r="GNR133" s="149"/>
      <c r="GNS133" s="149"/>
      <c r="GNT133" s="149"/>
      <c r="GNU133" s="149"/>
      <c r="GNV133" s="149"/>
      <c r="GNW133" s="149"/>
      <c r="GNX133" s="149"/>
      <c r="GNY133" s="149"/>
      <c r="GNZ133" s="149"/>
      <c r="GOA133" s="149"/>
      <c r="GOB133" s="149"/>
      <c r="GOC133" s="149"/>
      <c r="GOD133" s="149"/>
      <c r="GOE133" s="149"/>
      <c r="GOF133" s="149"/>
      <c r="GOG133" s="149"/>
      <c r="GOH133" s="149"/>
      <c r="GOI133" s="149"/>
      <c r="GOJ133" s="149"/>
      <c r="GOK133" s="149"/>
      <c r="GOL133" s="149"/>
      <c r="GOM133" s="149"/>
      <c r="GON133" s="149"/>
      <c r="GOO133" s="149"/>
      <c r="GOP133" s="149"/>
      <c r="GOQ133" s="149"/>
      <c r="GOR133" s="149"/>
      <c r="GOS133" s="149"/>
      <c r="GOT133" s="149"/>
      <c r="GOU133" s="149"/>
      <c r="GOV133" s="149"/>
      <c r="GOW133" s="149"/>
      <c r="GOX133" s="149"/>
      <c r="GOY133" s="149"/>
      <c r="GOZ133" s="149"/>
      <c r="GPA133" s="149"/>
      <c r="GPB133" s="149"/>
      <c r="GPC133" s="149"/>
      <c r="GPD133" s="149"/>
      <c r="GPE133" s="149"/>
      <c r="GPF133" s="149"/>
      <c r="GPG133" s="149"/>
      <c r="GPH133" s="149"/>
      <c r="GPI133" s="149"/>
      <c r="GPJ133" s="149"/>
      <c r="GPK133" s="149"/>
      <c r="GPL133" s="149"/>
      <c r="GPM133" s="149"/>
      <c r="GPN133" s="149"/>
      <c r="GPO133" s="149"/>
      <c r="GPP133" s="149"/>
      <c r="GPQ133" s="149"/>
      <c r="GPR133" s="149"/>
      <c r="GPS133" s="149"/>
      <c r="GPT133" s="149"/>
      <c r="GPU133" s="149"/>
      <c r="GPV133" s="149"/>
      <c r="GPW133" s="149"/>
      <c r="GPX133" s="149"/>
      <c r="GPY133" s="149"/>
      <c r="GPZ133" s="149"/>
      <c r="GQA133" s="149"/>
      <c r="GQB133" s="149"/>
      <c r="GQC133" s="149"/>
      <c r="GQD133" s="149"/>
      <c r="GQE133" s="149"/>
      <c r="GQF133" s="149"/>
      <c r="GQG133" s="149"/>
      <c r="GQH133" s="149"/>
      <c r="GQI133" s="149"/>
      <c r="GQJ133" s="149"/>
      <c r="GQK133" s="149"/>
      <c r="GQL133" s="149"/>
      <c r="GQM133" s="149"/>
      <c r="GQN133" s="149"/>
      <c r="GQO133" s="149"/>
      <c r="GQP133" s="149"/>
      <c r="GQQ133" s="149"/>
      <c r="GQR133" s="149"/>
      <c r="GQS133" s="149"/>
      <c r="GQT133" s="149"/>
      <c r="GQU133" s="149"/>
      <c r="GQV133" s="149"/>
      <c r="GQW133" s="149"/>
      <c r="GQX133" s="149"/>
      <c r="GQY133" s="149"/>
      <c r="GQZ133" s="149"/>
      <c r="GRA133" s="149"/>
      <c r="GRB133" s="149"/>
      <c r="GRC133" s="149"/>
      <c r="GRD133" s="149"/>
      <c r="GRE133" s="149"/>
      <c r="GRF133" s="149"/>
      <c r="GRG133" s="149"/>
      <c r="GRH133" s="149"/>
      <c r="GRI133" s="149"/>
      <c r="GRJ133" s="149"/>
      <c r="GRK133" s="149"/>
      <c r="GRL133" s="149"/>
      <c r="GRM133" s="149"/>
      <c r="GRN133" s="149"/>
      <c r="GRO133" s="149"/>
      <c r="GRP133" s="149"/>
      <c r="GRQ133" s="149"/>
      <c r="GRR133" s="149"/>
      <c r="GRS133" s="149"/>
      <c r="GRT133" s="149"/>
      <c r="GRU133" s="149"/>
      <c r="GRV133" s="149"/>
      <c r="GRW133" s="149"/>
      <c r="GRX133" s="149"/>
      <c r="GRY133" s="149"/>
      <c r="GRZ133" s="149"/>
      <c r="GSA133" s="149"/>
      <c r="GSB133" s="149"/>
      <c r="GSC133" s="149"/>
      <c r="GSD133" s="149"/>
      <c r="GSE133" s="149"/>
      <c r="GSF133" s="149"/>
      <c r="GSG133" s="149"/>
      <c r="GSH133" s="149"/>
      <c r="GSI133" s="149"/>
      <c r="GSJ133" s="149"/>
      <c r="GSK133" s="149"/>
      <c r="GSL133" s="149"/>
      <c r="GSM133" s="149"/>
      <c r="GSN133" s="149"/>
      <c r="GSO133" s="149"/>
      <c r="GSP133" s="149"/>
      <c r="GSQ133" s="149"/>
      <c r="GSR133" s="149"/>
      <c r="GSS133" s="149"/>
      <c r="GST133" s="149"/>
      <c r="GSU133" s="149"/>
      <c r="GSV133" s="149"/>
      <c r="GSW133" s="149"/>
      <c r="GSX133" s="149"/>
      <c r="GSY133" s="149"/>
      <c r="GSZ133" s="149"/>
      <c r="GTA133" s="149"/>
      <c r="GTB133" s="149"/>
      <c r="GTC133" s="149"/>
      <c r="GTD133" s="149"/>
      <c r="GTE133" s="149"/>
      <c r="GTF133" s="149"/>
      <c r="GTG133" s="149"/>
      <c r="GTH133" s="149"/>
      <c r="GTI133" s="149"/>
      <c r="GTJ133" s="149"/>
      <c r="GTK133" s="149"/>
      <c r="GTL133" s="149"/>
      <c r="GTM133" s="149"/>
      <c r="GTN133" s="149"/>
      <c r="GTO133" s="149"/>
      <c r="GTP133" s="149"/>
      <c r="GTQ133" s="149"/>
      <c r="GTR133" s="149"/>
      <c r="GTS133" s="149"/>
      <c r="GTT133" s="149"/>
      <c r="GTU133" s="149"/>
      <c r="GTV133" s="149"/>
      <c r="GTW133" s="149"/>
      <c r="GTX133" s="149"/>
      <c r="GTY133" s="149"/>
      <c r="GTZ133" s="149"/>
      <c r="GUA133" s="149"/>
      <c r="GUB133" s="149"/>
      <c r="GUC133" s="149"/>
      <c r="GUD133" s="149"/>
      <c r="GUE133" s="149"/>
      <c r="GUF133" s="149"/>
      <c r="GUG133" s="149"/>
      <c r="GUH133" s="149"/>
      <c r="GUI133" s="149"/>
      <c r="GUJ133" s="149"/>
      <c r="GUK133" s="149"/>
      <c r="GUL133" s="149"/>
      <c r="GUM133" s="149"/>
      <c r="GUN133" s="149"/>
      <c r="GUO133" s="149"/>
      <c r="GUP133" s="149"/>
      <c r="GUQ133" s="149"/>
      <c r="GUR133" s="149"/>
      <c r="GUS133" s="149"/>
      <c r="GUT133" s="149"/>
      <c r="GUU133" s="149"/>
      <c r="GUV133" s="149"/>
      <c r="GUW133" s="149"/>
      <c r="GUX133" s="149"/>
      <c r="GUY133" s="149"/>
      <c r="GUZ133" s="149"/>
      <c r="GVA133" s="149"/>
      <c r="GVB133" s="149"/>
      <c r="GVC133" s="149"/>
      <c r="GVD133" s="149"/>
      <c r="GVE133" s="149"/>
      <c r="GVF133" s="149"/>
      <c r="GVG133" s="149"/>
      <c r="GVH133" s="149"/>
      <c r="GVI133" s="149"/>
      <c r="GVJ133" s="149"/>
      <c r="GVK133" s="149"/>
      <c r="GVL133" s="149"/>
      <c r="GVM133" s="149"/>
      <c r="GVN133" s="149"/>
      <c r="GVO133" s="149"/>
      <c r="GVP133" s="149"/>
      <c r="GVQ133" s="149"/>
      <c r="GVR133" s="149"/>
      <c r="GVS133" s="149"/>
      <c r="GVT133" s="149"/>
      <c r="GVU133" s="149"/>
      <c r="GVV133" s="149"/>
      <c r="GVW133" s="149"/>
      <c r="GVX133" s="149"/>
      <c r="GVY133" s="149"/>
      <c r="GVZ133" s="149"/>
      <c r="GWA133" s="149"/>
      <c r="GWB133" s="149"/>
      <c r="GWC133" s="149"/>
      <c r="GWD133" s="149"/>
      <c r="GWE133" s="149"/>
      <c r="GWF133" s="149"/>
      <c r="GWG133" s="149"/>
      <c r="GWH133" s="149"/>
      <c r="GWI133" s="149"/>
      <c r="GWJ133" s="149"/>
      <c r="GWK133" s="149"/>
      <c r="GWL133" s="149"/>
      <c r="GWM133" s="149"/>
      <c r="GWN133" s="149"/>
      <c r="GWO133" s="149"/>
      <c r="GWP133" s="149"/>
      <c r="GWQ133" s="149"/>
      <c r="GWR133" s="149"/>
      <c r="GWS133" s="149"/>
      <c r="GWT133" s="149"/>
      <c r="GWU133" s="149"/>
      <c r="GWV133" s="149"/>
      <c r="GWW133" s="149"/>
      <c r="GWX133" s="149"/>
      <c r="GWY133" s="149"/>
      <c r="GWZ133" s="149"/>
      <c r="GXA133" s="149"/>
      <c r="GXB133" s="149"/>
      <c r="GXC133" s="149"/>
      <c r="GXD133" s="149"/>
      <c r="GXE133" s="149"/>
      <c r="GXF133" s="149"/>
      <c r="GXG133" s="149"/>
      <c r="GXH133" s="149"/>
      <c r="GXI133" s="149"/>
      <c r="GXJ133" s="149"/>
      <c r="GXK133" s="149"/>
      <c r="GXL133" s="149"/>
      <c r="GXM133" s="149"/>
      <c r="GXN133" s="149"/>
      <c r="GXO133" s="149"/>
      <c r="GXP133" s="149"/>
      <c r="GXQ133" s="149"/>
      <c r="GXR133" s="149"/>
      <c r="GXS133" s="149"/>
      <c r="GXT133" s="149"/>
      <c r="GXU133" s="149"/>
      <c r="GXV133" s="149"/>
      <c r="GXW133" s="149"/>
      <c r="GXX133" s="149"/>
      <c r="GXY133" s="149"/>
      <c r="GXZ133" s="149"/>
      <c r="GYA133" s="149"/>
      <c r="GYB133" s="149"/>
      <c r="GYC133" s="149"/>
      <c r="GYD133" s="149"/>
      <c r="GYE133" s="149"/>
      <c r="GYF133" s="149"/>
      <c r="GYG133" s="149"/>
      <c r="GYH133" s="149"/>
      <c r="GYI133" s="149"/>
      <c r="GYJ133" s="149"/>
      <c r="GYK133" s="149"/>
      <c r="GYL133" s="149"/>
      <c r="GYM133" s="149"/>
      <c r="GYN133" s="149"/>
      <c r="GYO133" s="149"/>
      <c r="GYP133" s="149"/>
      <c r="GYQ133" s="149"/>
      <c r="GYR133" s="149"/>
      <c r="GYS133" s="149"/>
      <c r="GYT133" s="149"/>
      <c r="GYU133" s="149"/>
      <c r="GYV133" s="149"/>
      <c r="GYW133" s="149"/>
      <c r="GYX133" s="149"/>
      <c r="GYY133" s="149"/>
      <c r="GYZ133" s="149"/>
      <c r="GZA133" s="149"/>
      <c r="GZB133" s="149"/>
      <c r="GZC133" s="149"/>
      <c r="GZD133" s="149"/>
      <c r="GZE133" s="149"/>
      <c r="GZF133" s="149"/>
      <c r="GZG133" s="149"/>
      <c r="GZH133" s="149"/>
      <c r="GZI133" s="149"/>
      <c r="GZJ133" s="149"/>
      <c r="GZK133" s="149"/>
      <c r="GZL133" s="149"/>
      <c r="GZM133" s="149"/>
      <c r="GZN133" s="149"/>
      <c r="GZO133" s="149"/>
      <c r="GZP133" s="149"/>
      <c r="GZQ133" s="149"/>
      <c r="GZR133" s="149"/>
      <c r="GZS133" s="149"/>
      <c r="GZT133" s="149"/>
      <c r="GZU133" s="149"/>
      <c r="GZV133" s="149"/>
      <c r="GZW133" s="149"/>
      <c r="GZX133" s="149"/>
      <c r="GZY133" s="149"/>
      <c r="GZZ133" s="149"/>
      <c r="HAA133" s="149"/>
      <c r="HAB133" s="149"/>
      <c r="HAC133" s="149"/>
      <c r="HAD133" s="149"/>
      <c r="HAE133" s="149"/>
      <c r="HAF133" s="149"/>
      <c r="HAG133" s="149"/>
      <c r="HAH133" s="149"/>
      <c r="HAI133" s="149"/>
      <c r="HAJ133" s="149"/>
      <c r="HAK133" s="149"/>
      <c r="HAL133" s="149"/>
      <c r="HAM133" s="149"/>
      <c r="HAN133" s="149"/>
      <c r="HAO133" s="149"/>
      <c r="HAP133" s="149"/>
      <c r="HAQ133" s="149"/>
      <c r="HAR133" s="149"/>
      <c r="HAS133" s="149"/>
      <c r="HAT133" s="149"/>
      <c r="HAU133" s="149"/>
      <c r="HAV133" s="149"/>
      <c r="HAW133" s="149"/>
      <c r="HAX133" s="149"/>
      <c r="HAY133" s="149"/>
      <c r="HAZ133" s="149"/>
      <c r="HBA133" s="149"/>
      <c r="HBB133" s="149"/>
      <c r="HBC133" s="149"/>
      <c r="HBD133" s="149"/>
      <c r="HBE133" s="149"/>
      <c r="HBF133" s="149"/>
      <c r="HBG133" s="149"/>
      <c r="HBH133" s="149"/>
      <c r="HBI133" s="149"/>
      <c r="HBJ133" s="149"/>
      <c r="HBK133" s="149"/>
      <c r="HBL133" s="149"/>
      <c r="HBM133" s="149"/>
      <c r="HBN133" s="149"/>
      <c r="HBO133" s="149"/>
      <c r="HBP133" s="149"/>
      <c r="HBQ133" s="149"/>
      <c r="HBR133" s="149"/>
      <c r="HBS133" s="149"/>
      <c r="HBT133" s="149"/>
      <c r="HBU133" s="149"/>
      <c r="HBV133" s="149"/>
      <c r="HBW133" s="149"/>
      <c r="HBX133" s="149"/>
      <c r="HBY133" s="149"/>
      <c r="HBZ133" s="149"/>
      <c r="HCA133" s="149"/>
      <c r="HCB133" s="149"/>
      <c r="HCC133" s="149"/>
      <c r="HCD133" s="149"/>
      <c r="HCE133" s="149"/>
      <c r="HCF133" s="149"/>
      <c r="HCG133" s="149"/>
      <c r="HCH133" s="149"/>
      <c r="HCI133" s="149"/>
      <c r="HCJ133" s="149"/>
      <c r="HCK133" s="149"/>
      <c r="HCL133" s="149"/>
      <c r="HCM133" s="149"/>
      <c r="HCN133" s="149"/>
      <c r="HCO133" s="149"/>
      <c r="HCP133" s="149"/>
      <c r="HCQ133" s="149"/>
      <c r="HCR133" s="149"/>
      <c r="HCS133" s="149"/>
      <c r="HCT133" s="149"/>
      <c r="HCU133" s="149"/>
      <c r="HCV133" s="149"/>
      <c r="HCW133" s="149"/>
      <c r="HCX133" s="149"/>
      <c r="HCY133" s="149"/>
      <c r="HCZ133" s="149"/>
      <c r="HDA133" s="149"/>
      <c r="HDB133" s="149"/>
      <c r="HDC133" s="149"/>
      <c r="HDD133" s="149"/>
      <c r="HDE133" s="149"/>
      <c r="HDF133" s="149"/>
      <c r="HDG133" s="149"/>
      <c r="HDH133" s="149"/>
      <c r="HDI133" s="149"/>
      <c r="HDJ133" s="149"/>
      <c r="HDK133" s="149"/>
      <c r="HDL133" s="149"/>
      <c r="HDM133" s="149"/>
      <c r="HDN133" s="149"/>
      <c r="HDO133" s="149"/>
      <c r="HDP133" s="149"/>
      <c r="HDQ133" s="149"/>
      <c r="HDR133" s="149"/>
      <c r="HDS133" s="149"/>
      <c r="HDT133" s="149"/>
      <c r="HDU133" s="149"/>
      <c r="HDV133" s="149"/>
      <c r="HDW133" s="149"/>
      <c r="HDX133" s="149"/>
      <c r="HDY133" s="149"/>
      <c r="HDZ133" s="149"/>
      <c r="HEA133" s="149"/>
      <c r="HEB133" s="149"/>
      <c r="HEC133" s="149"/>
      <c r="HED133" s="149"/>
      <c r="HEE133" s="149"/>
      <c r="HEF133" s="149"/>
      <c r="HEG133" s="149"/>
      <c r="HEH133" s="149"/>
      <c r="HEI133" s="149"/>
      <c r="HEJ133" s="149"/>
      <c r="HEK133" s="149"/>
      <c r="HEL133" s="149"/>
      <c r="HEM133" s="149"/>
      <c r="HEN133" s="149"/>
      <c r="HEO133" s="149"/>
      <c r="HEP133" s="149"/>
      <c r="HEQ133" s="149"/>
      <c r="HER133" s="149"/>
      <c r="HES133" s="149"/>
      <c r="HET133" s="149"/>
      <c r="HEU133" s="149"/>
      <c r="HEV133" s="149"/>
      <c r="HEW133" s="149"/>
      <c r="HEX133" s="149"/>
      <c r="HEY133" s="149"/>
      <c r="HEZ133" s="149"/>
      <c r="HFA133" s="149"/>
      <c r="HFB133" s="149"/>
      <c r="HFC133" s="149"/>
      <c r="HFD133" s="149"/>
      <c r="HFE133" s="149"/>
      <c r="HFF133" s="149"/>
      <c r="HFG133" s="149"/>
      <c r="HFH133" s="149"/>
      <c r="HFI133" s="149"/>
      <c r="HFJ133" s="149"/>
      <c r="HFK133" s="149"/>
      <c r="HFL133" s="149"/>
      <c r="HFM133" s="149"/>
      <c r="HFN133" s="149"/>
      <c r="HFO133" s="149"/>
      <c r="HFP133" s="149"/>
      <c r="HFQ133" s="149"/>
      <c r="HFR133" s="149"/>
      <c r="HFS133" s="149"/>
      <c r="HFT133" s="149"/>
      <c r="HFU133" s="149"/>
      <c r="HFV133" s="149"/>
      <c r="HFW133" s="149"/>
      <c r="HFX133" s="149"/>
      <c r="HFY133" s="149"/>
      <c r="HFZ133" s="149"/>
      <c r="HGA133" s="149"/>
      <c r="HGB133" s="149"/>
      <c r="HGC133" s="149"/>
      <c r="HGD133" s="149"/>
      <c r="HGE133" s="149"/>
      <c r="HGF133" s="149"/>
      <c r="HGG133" s="149"/>
      <c r="HGH133" s="149"/>
      <c r="HGI133" s="149"/>
      <c r="HGJ133" s="149"/>
      <c r="HGK133" s="149"/>
      <c r="HGL133" s="149"/>
      <c r="HGM133" s="149"/>
      <c r="HGN133" s="149"/>
      <c r="HGO133" s="149"/>
      <c r="HGP133" s="149"/>
      <c r="HGQ133" s="149"/>
      <c r="HGR133" s="149"/>
      <c r="HGS133" s="149"/>
      <c r="HGT133" s="149"/>
      <c r="HGU133" s="149"/>
      <c r="HGV133" s="149"/>
      <c r="HGW133" s="149"/>
      <c r="HGX133" s="149"/>
      <c r="HGY133" s="149"/>
      <c r="HGZ133" s="149"/>
      <c r="HHA133" s="149"/>
      <c r="HHB133" s="149"/>
      <c r="HHC133" s="149"/>
      <c r="HHD133" s="149"/>
      <c r="HHE133" s="149"/>
      <c r="HHF133" s="149"/>
      <c r="HHG133" s="149"/>
      <c r="HHH133" s="149"/>
      <c r="HHI133" s="149"/>
      <c r="HHJ133" s="149"/>
      <c r="HHK133" s="149"/>
      <c r="HHL133" s="149"/>
      <c r="HHM133" s="149"/>
      <c r="HHN133" s="149"/>
      <c r="HHO133" s="149"/>
      <c r="HHP133" s="149"/>
      <c r="HHQ133" s="149"/>
      <c r="HHR133" s="149"/>
      <c r="HHS133" s="149"/>
      <c r="HHT133" s="149"/>
      <c r="HHU133" s="149"/>
      <c r="HHV133" s="149"/>
      <c r="HHW133" s="149"/>
      <c r="HHX133" s="149"/>
      <c r="HHY133" s="149"/>
      <c r="HHZ133" s="149"/>
      <c r="HIA133" s="149"/>
      <c r="HIB133" s="149"/>
      <c r="HIC133" s="149"/>
      <c r="HID133" s="149"/>
      <c r="HIE133" s="149"/>
      <c r="HIF133" s="149"/>
      <c r="HIG133" s="149"/>
      <c r="HIH133" s="149"/>
      <c r="HII133" s="149"/>
      <c r="HIJ133" s="149"/>
      <c r="HIK133" s="149"/>
      <c r="HIL133" s="149"/>
      <c r="HIM133" s="149"/>
      <c r="HIN133" s="149"/>
      <c r="HIO133" s="149"/>
      <c r="HIP133" s="149"/>
      <c r="HIQ133" s="149"/>
      <c r="HIR133" s="149"/>
      <c r="HIS133" s="149"/>
      <c r="HIT133" s="149"/>
      <c r="HIU133" s="149"/>
      <c r="HIV133" s="149"/>
      <c r="HIW133" s="149"/>
      <c r="HIX133" s="149"/>
      <c r="HIY133" s="149"/>
      <c r="HIZ133" s="149"/>
      <c r="HJA133" s="149"/>
      <c r="HJB133" s="149"/>
      <c r="HJC133" s="149"/>
      <c r="HJD133" s="149"/>
      <c r="HJE133" s="149"/>
      <c r="HJF133" s="149"/>
      <c r="HJG133" s="149"/>
      <c r="HJH133" s="149"/>
      <c r="HJI133" s="149"/>
      <c r="HJJ133" s="149"/>
      <c r="HJK133" s="149"/>
      <c r="HJL133" s="149"/>
      <c r="HJM133" s="149"/>
      <c r="HJN133" s="149"/>
      <c r="HJO133" s="149"/>
      <c r="HJP133" s="149"/>
      <c r="HJQ133" s="149"/>
      <c r="HJR133" s="149"/>
      <c r="HJS133" s="149"/>
      <c r="HJT133" s="149"/>
      <c r="HJU133" s="149"/>
      <c r="HJV133" s="149"/>
      <c r="HJW133" s="149"/>
      <c r="HJX133" s="149"/>
      <c r="HJY133" s="149"/>
      <c r="HJZ133" s="149"/>
      <c r="HKA133" s="149"/>
      <c r="HKB133" s="149"/>
      <c r="HKC133" s="149"/>
      <c r="HKD133" s="149"/>
      <c r="HKE133" s="149"/>
      <c r="HKF133" s="149"/>
      <c r="HKG133" s="149"/>
      <c r="HKH133" s="149"/>
      <c r="HKI133" s="149"/>
      <c r="HKJ133" s="149"/>
      <c r="HKK133" s="149"/>
      <c r="HKL133" s="149"/>
      <c r="HKM133" s="149"/>
      <c r="HKN133" s="149"/>
      <c r="HKO133" s="149"/>
      <c r="HKP133" s="149"/>
      <c r="HKQ133" s="149"/>
      <c r="HKR133" s="149"/>
      <c r="HKS133" s="149"/>
      <c r="HKT133" s="149"/>
      <c r="HKU133" s="149"/>
      <c r="HKV133" s="149"/>
      <c r="HKW133" s="149"/>
      <c r="HKX133" s="149"/>
      <c r="HKY133" s="149"/>
      <c r="HKZ133" s="149"/>
      <c r="HLA133" s="149"/>
      <c r="HLB133" s="149"/>
      <c r="HLC133" s="149"/>
      <c r="HLD133" s="149"/>
      <c r="HLE133" s="149"/>
      <c r="HLF133" s="149"/>
      <c r="HLG133" s="149"/>
      <c r="HLH133" s="149"/>
      <c r="HLI133" s="149"/>
      <c r="HLJ133" s="149"/>
      <c r="HLK133" s="149"/>
      <c r="HLL133" s="149"/>
      <c r="HLM133" s="149"/>
      <c r="HLN133" s="149"/>
      <c r="HLO133" s="149"/>
      <c r="HLP133" s="149"/>
      <c r="HLQ133" s="149"/>
      <c r="HLR133" s="149"/>
      <c r="HLS133" s="149"/>
      <c r="HLT133" s="149"/>
      <c r="HLU133" s="149"/>
      <c r="HLV133" s="149"/>
      <c r="HLW133" s="149"/>
      <c r="HLX133" s="149"/>
      <c r="HLY133" s="149"/>
      <c r="HLZ133" s="149"/>
      <c r="HMA133" s="149"/>
      <c r="HMB133" s="149"/>
      <c r="HMC133" s="149"/>
      <c r="HMD133" s="149"/>
      <c r="HME133" s="149"/>
      <c r="HMF133" s="149"/>
      <c r="HMG133" s="149"/>
      <c r="HMH133" s="149"/>
      <c r="HMI133" s="149"/>
      <c r="HMJ133" s="149"/>
      <c r="HMK133" s="149"/>
      <c r="HML133" s="149"/>
      <c r="HMM133" s="149"/>
      <c r="HMN133" s="149"/>
      <c r="HMO133" s="149"/>
      <c r="HMP133" s="149"/>
      <c r="HMQ133" s="149"/>
      <c r="HMR133" s="149"/>
      <c r="HMS133" s="149"/>
      <c r="HMT133" s="149"/>
      <c r="HMU133" s="149"/>
      <c r="HMV133" s="149"/>
      <c r="HMW133" s="149"/>
      <c r="HMX133" s="149"/>
      <c r="HMY133" s="149"/>
      <c r="HMZ133" s="149"/>
      <c r="HNA133" s="149"/>
      <c r="HNB133" s="149"/>
      <c r="HNC133" s="149"/>
      <c r="HND133" s="149"/>
      <c r="HNE133" s="149"/>
      <c r="HNF133" s="149"/>
      <c r="HNG133" s="149"/>
      <c r="HNH133" s="149"/>
      <c r="HNI133" s="149"/>
      <c r="HNJ133" s="149"/>
      <c r="HNK133" s="149"/>
      <c r="HNL133" s="149"/>
      <c r="HNM133" s="149"/>
      <c r="HNN133" s="149"/>
      <c r="HNO133" s="149"/>
      <c r="HNP133" s="149"/>
      <c r="HNQ133" s="149"/>
      <c r="HNR133" s="149"/>
      <c r="HNS133" s="149"/>
      <c r="HNT133" s="149"/>
      <c r="HNU133" s="149"/>
      <c r="HNV133" s="149"/>
      <c r="HNW133" s="149"/>
      <c r="HNX133" s="149"/>
      <c r="HNY133" s="149"/>
      <c r="HNZ133" s="149"/>
      <c r="HOA133" s="149"/>
      <c r="HOB133" s="149"/>
      <c r="HOC133" s="149"/>
      <c r="HOD133" s="149"/>
      <c r="HOE133" s="149"/>
      <c r="HOF133" s="149"/>
      <c r="HOG133" s="149"/>
      <c r="HOH133" s="149"/>
      <c r="HOI133" s="149"/>
      <c r="HOJ133" s="149"/>
      <c r="HOK133" s="149"/>
      <c r="HOL133" s="149"/>
      <c r="HOM133" s="149"/>
      <c r="HON133" s="149"/>
      <c r="HOO133" s="149"/>
      <c r="HOP133" s="149"/>
      <c r="HOQ133" s="149"/>
      <c r="HOR133" s="149"/>
      <c r="HOS133" s="149"/>
      <c r="HOT133" s="149"/>
      <c r="HOU133" s="149"/>
      <c r="HOV133" s="149"/>
      <c r="HOW133" s="149"/>
      <c r="HOX133" s="149"/>
      <c r="HOY133" s="149"/>
      <c r="HOZ133" s="149"/>
      <c r="HPA133" s="149"/>
      <c r="HPB133" s="149"/>
      <c r="HPC133" s="149"/>
      <c r="HPD133" s="149"/>
      <c r="HPE133" s="149"/>
      <c r="HPF133" s="149"/>
      <c r="HPG133" s="149"/>
      <c r="HPH133" s="149"/>
      <c r="HPI133" s="149"/>
      <c r="HPJ133" s="149"/>
      <c r="HPK133" s="149"/>
      <c r="HPL133" s="149"/>
      <c r="HPM133" s="149"/>
      <c r="HPN133" s="149"/>
      <c r="HPO133" s="149"/>
      <c r="HPP133" s="149"/>
      <c r="HPQ133" s="149"/>
      <c r="HPR133" s="149"/>
      <c r="HPS133" s="149"/>
      <c r="HPT133" s="149"/>
      <c r="HPU133" s="149"/>
      <c r="HPV133" s="149"/>
      <c r="HPW133" s="149"/>
      <c r="HPX133" s="149"/>
      <c r="HPY133" s="149"/>
      <c r="HPZ133" s="149"/>
      <c r="HQA133" s="149"/>
      <c r="HQB133" s="149"/>
      <c r="HQC133" s="149"/>
      <c r="HQD133" s="149"/>
      <c r="HQE133" s="149"/>
      <c r="HQF133" s="149"/>
      <c r="HQG133" s="149"/>
      <c r="HQH133" s="149"/>
      <c r="HQI133" s="149"/>
      <c r="HQJ133" s="149"/>
      <c r="HQK133" s="149"/>
      <c r="HQL133" s="149"/>
      <c r="HQM133" s="149"/>
      <c r="HQN133" s="149"/>
      <c r="HQO133" s="149"/>
      <c r="HQP133" s="149"/>
      <c r="HQQ133" s="149"/>
      <c r="HQR133" s="149"/>
      <c r="HQS133" s="149"/>
      <c r="HQT133" s="149"/>
      <c r="HQU133" s="149"/>
      <c r="HQV133" s="149"/>
      <c r="HQW133" s="149"/>
      <c r="HQX133" s="149"/>
      <c r="HQY133" s="149"/>
      <c r="HQZ133" s="149"/>
      <c r="HRA133" s="149"/>
      <c r="HRB133" s="149"/>
      <c r="HRC133" s="149"/>
      <c r="HRD133" s="149"/>
      <c r="HRE133" s="149"/>
      <c r="HRF133" s="149"/>
      <c r="HRG133" s="149"/>
      <c r="HRH133" s="149"/>
      <c r="HRI133" s="149"/>
      <c r="HRJ133" s="149"/>
      <c r="HRK133" s="149"/>
      <c r="HRL133" s="149"/>
      <c r="HRM133" s="149"/>
      <c r="HRN133" s="149"/>
      <c r="HRO133" s="149"/>
      <c r="HRP133" s="149"/>
      <c r="HRQ133" s="149"/>
      <c r="HRR133" s="149"/>
      <c r="HRS133" s="149"/>
      <c r="HRT133" s="149"/>
      <c r="HRU133" s="149"/>
      <c r="HRV133" s="149"/>
      <c r="HRW133" s="149"/>
      <c r="HRX133" s="149"/>
      <c r="HRY133" s="149"/>
      <c r="HRZ133" s="149"/>
      <c r="HSA133" s="149"/>
      <c r="HSB133" s="149"/>
      <c r="HSC133" s="149"/>
      <c r="HSD133" s="149"/>
      <c r="HSE133" s="149"/>
      <c r="HSF133" s="149"/>
      <c r="HSG133" s="149"/>
      <c r="HSH133" s="149"/>
      <c r="HSI133" s="149"/>
      <c r="HSJ133" s="149"/>
      <c r="HSK133" s="149"/>
      <c r="HSL133" s="149"/>
      <c r="HSM133" s="149"/>
      <c r="HSN133" s="149"/>
      <c r="HSO133" s="149"/>
      <c r="HSP133" s="149"/>
      <c r="HSQ133" s="149"/>
      <c r="HSR133" s="149"/>
      <c r="HSS133" s="149"/>
      <c r="HST133" s="149"/>
      <c r="HSU133" s="149"/>
      <c r="HSV133" s="149"/>
      <c r="HSW133" s="149"/>
      <c r="HSX133" s="149"/>
      <c r="HSY133" s="149"/>
      <c r="HSZ133" s="149"/>
      <c r="HTA133" s="149"/>
      <c r="HTB133" s="149"/>
      <c r="HTC133" s="149"/>
      <c r="HTD133" s="149"/>
      <c r="HTE133" s="149"/>
      <c r="HTF133" s="149"/>
      <c r="HTG133" s="149"/>
      <c r="HTH133" s="149"/>
      <c r="HTI133" s="149"/>
      <c r="HTJ133" s="149"/>
      <c r="HTK133" s="149"/>
      <c r="HTL133" s="149"/>
      <c r="HTM133" s="149"/>
      <c r="HTN133" s="149"/>
      <c r="HTO133" s="149"/>
      <c r="HTP133" s="149"/>
      <c r="HTQ133" s="149"/>
      <c r="HTR133" s="149"/>
      <c r="HTS133" s="149"/>
      <c r="HTT133" s="149"/>
      <c r="HTU133" s="149"/>
      <c r="HTV133" s="149"/>
      <c r="HTW133" s="149"/>
      <c r="HTX133" s="149"/>
      <c r="HTY133" s="149"/>
      <c r="HTZ133" s="149"/>
      <c r="HUA133" s="149"/>
      <c r="HUB133" s="149"/>
      <c r="HUC133" s="149"/>
      <c r="HUD133" s="149"/>
      <c r="HUE133" s="149"/>
      <c r="HUF133" s="149"/>
      <c r="HUG133" s="149"/>
      <c r="HUH133" s="149"/>
      <c r="HUI133" s="149"/>
      <c r="HUJ133" s="149"/>
      <c r="HUK133" s="149"/>
      <c r="HUL133" s="149"/>
      <c r="HUM133" s="149"/>
      <c r="HUN133" s="149"/>
      <c r="HUO133" s="149"/>
      <c r="HUP133" s="149"/>
      <c r="HUQ133" s="149"/>
      <c r="HUR133" s="149"/>
      <c r="HUS133" s="149"/>
      <c r="HUT133" s="149"/>
      <c r="HUU133" s="149"/>
      <c r="HUV133" s="149"/>
      <c r="HUW133" s="149"/>
      <c r="HUX133" s="149"/>
      <c r="HUY133" s="149"/>
      <c r="HUZ133" s="149"/>
      <c r="HVA133" s="149"/>
      <c r="HVB133" s="149"/>
      <c r="HVC133" s="149"/>
      <c r="HVD133" s="149"/>
      <c r="HVE133" s="149"/>
      <c r="HVF133" s="149"/>
      <c r="HVG133" s="149"/>
      <c r="HVH133" s="149"/>
      <c r="HVI133" s="149"/>
      <c r="HVJ133" s="149"/>
      <c r="HVK133" s="149"/>
      <c r="HVL133" s="149"/>
      <c r="HVM133" s="149"/>
      <c r="HVN133" s="149"/>
      <c r="HVO133" s="149"/>
      <c r="HVP133" s="149"/>
      <c r="HVQ133" s="149"/>
      <c r="HVR133" s="149"/>
      <c r="HVS133" s="149"/>
      <c r="HVT133" s="149"/>
      <c r="HVU133" s="149"/>
      <c r="HVV133" s="149"/>
      <c r="HVW133" s="149"/>
      <c r="HVX133" s="149"/>
      <c r="HVY133" s="149"/>
      <c r="HVZ133" s="149"/>
      <c r="HWA133" s="149"/>
      <c r="HWB133" s="149"/>
      <c r="HWC133" s="149"/>
      <c r="HWD133" s="149"/>
      <c r="HWE133" s="149"/>
      <c r="HWF133" s="149"/>
      <c r="HWG133" s="149"/>
      <c r="HWH133" s="149"/>
      <c r="HWI133" s="149"/>
      <c r="HWJ133" s="149"/>
      <c r="HWK133" s="149"/>
      <c r="HWL133" s="149"/>
      <c r="HWM133" s="149"/>
      <c r="HWN133" s="149"/>
      <c r="HWO133" s="149"/>
      <c r="HWP133" s="149"/>
      <c r="HWQ133" s="149"/>
      <c r="HWR133" s="149"/>
      <c r="HWS133" s="149"/>
      <c r="HWT133" s="149"/>
      <c r="HWU133" s="149"/>
      <c r="HWV133" s="149"/>
      <c r="HWW133" s="149"/>
      <c r="HWX133" s="149"/>
      <c r="HWY133" s="149"/>
      <c r="HWZ133" s="149"/>
      <c r="HXA133" s="149"/>
      <c r="HXB133" s="149"/>
      <c r="HXC133" s="149"/>
      <c r="HXD133" s="149"/>
      <c r="HXE133" s="149"/>
      <c r="HXF133" s="149"/>
      <c r="HXG133" s="149"/>
      <c r="HXH133" s="149"/>
      <c r="HXI133" s="149"/>
      <c r="HXJ133" s="149"/>
      <c r="HXK133" s="149"/>
      <c r="HXL133" s="149"/>
      <c r="HXM133" s="149"/>
      <c r="HXN133" s="149"/>
      <c r="HXO133" s="149"/>
      <c r="HXP133" s="149"/>
      <c r="HXQ133" s="149"/>
      <c r="HXR133" s="149"/>
      <c r="HXS133" s="149"/>
      <c r="HXT133" s="149"/>
      <c r="HXU133" s="149"/>
      <c r="HXV133" s="149"/>
      <c r="HXW133" s="149"/>
      <c r="HXX133" s="149"/>
      <c r="HXY133" s="149"/>
      <c r="HXZ133" s="149"/>
      <c r="HYA133" s="149"/>
      <c r="HYB133" s="149"/>
      <c r="HYC133" s="149"/>
      <c r="HYD133" s="149"/>
      <c r="HYE133" s="149"/>
      <c r="HYF133" s="149"/>
      <c r="HYG133" s="149"/>
      <c r="HYH133" s="149"/>
      <c r="HYI133" s="149"/>
      <c r="HYJ133" s="149"/>
      <c r="HYK133" s="149"/>
      <c r="HYL133" s="149"/>
      <c r="HYM133" s="149"/>
      <c r="HYN133" s="149"/>
      <c r="HYO133" s="149"/>
      <c r="HYP133" s="149"/>
      <c r="HYQ133" s="149"/>
      <c r="HYR133" s="149"/>
      <c r="HYS133" s="149"/>
      <c r="HYT133" s="149"/>
      <c r="HYU133" s="149"/>
      <c r="HYV133" s="149"/>
      <c r="HYW133" s="149"/>
      <c r="HYX133" s="149"/>
      <c r="HYY133" s="149"/>
      <c r="HYZ133" s="149"/>
      <c r="HZA133" s="149"/>
      <c r="HZB133" s="149"/>
      <c r="HZC133" s="149"/>
      <c r="HZD133" s="149"/>
      <c r="HZE133" s="149"/>
      <c r="HZF133" s="149"/>
      <c r="HZG133" s="149"/>
      <c r="HZH133" s="149"/>
      <c r="HZI133" s="149"/>
      <c r="HZJ133" s="149"/>
      <c r="HZK133" s="149"/>
      <c r="HZL133" s="149"/>
      <c r="HZM133" s="149"/>
      <c r="HZN133" s="149"/>
      <c r="HZO133" s="149"/>
      <c r="HZP133" s="149"/>
      <c r="HZQ133" s="149"/>
      <c r="HZR133" s="149"/>
      <c r="HZS133" s="149"/>
      <c r="HZT133" s="149"/>
      <c r="HZU133" s="149"/>
      <c r="HZV133" s="149"/>
      <c r="HZW133" s="149"/>
      <c r="HZX133" s="149"/>
      <c r="HZY133" s="149"/>
      <c r="HZZ133" s="149"/>
      <c r="IAA133" s="149"/>
      <c r="IAB133" s="149"/>
      <c r="IAC133" s="149"/>
      <c r="IAD133" s="149"/>
      <c r="IAE133" s="149"/>
      <c r="IAF133" s="149"/>
      <c r="IAG133" s="149"/>
      <c r="IAH133" s="149"/>
      <c r="IAI133" s="149"/>
      <c r="IAJ133" s="149"/>
      <c r="IAK133" s="149"/>
      <c r="IAL133" s="149"/>
      <c r="IAM133" s="149"/>
      <c r="IAN133" s="149"/>
      <c r="IAO133" s="149"/>
      <c r="IAP133" s="149"/>
      <c r="IAQ133" s="149"/>
      <c r="IAR133" s="149"/>
      <c r="IAS133" s="149"/>
      <c r="IAT133" s="149"/>
      <c r="IAU133" s="149"/>
      <c r="IAV133" s="149"/>
      <c r="IAW133" s="149"/>
      <c r="IAX133" s="149"/>
      <c r="IAY133" s="149"/>
      <c r="IAZ133" s="149"/>
      <c r="IBA133" s="149"/>
      <c r="IBB133" s="149"/>
      <c r="IBC133" s="149"/>
      <c r="IBD133" s="149"/>
      <c r="IBE133" s="149"/>
      <c r="IBF133" s="149"/>
      <c r="IBG133" s="149"/>
      <c r="IBH133" s="149"/>
      <c r="IBI133" s="149"/>
      <c r="IBJ133" s="149"/>
      <c r="IBK133" s="149"/>
      <c r="IBL133" s="149"/>
      <c r="IBM133" s="149"/>
      <c r="IBN133" s="149"/>
      <c r="IBO133" s="149"/>
      <c r="IBP133" s="149"/>
      <c r="IBQ133" s="149"/>
      <c r="IBR133" s="149"/>
      <c r="IBS133" s="149"/>
      <c r="IBT133" s="149"/>
      <c r="IBU133" s="149"/>
      <c r="IBV133" s="149"/>
      <c r="IBW133" s="149"/>
      <c r="IBX133" s="149"/>
      <c r="IBY133" s="149"/>
      <c r="IBZ133" s="149"/>
      <c r="ICA133" s="149"/>
      <c r="ICB133" s="149"/>
      <c r="ICC133" s="149"/>
      <c r="ICD133" s="149"/>
      <c r="ICE133" s="149"/>
      <c r="ICF133" s="149"/>
      <c r="ICG133" s="149"/>
      <c r="ICH133" s="149"/>
      <c r="ICI133" s="149"/>
      <c r="ICJ133" s="149"/>
      <c r="ICK133" s="149"/>
      <c r="ICL133" s="149"/>
      <c r="ICM133" s="149"/>
      <c r="ICN133" s="149"/>
      <c r="ICO133" s="149"/>
      <c r="ICP133" s="149"/>
      <c r="ICQ133" s="149"/>
      <c r="ICR133" s="149"/>
      <c r="ICS133" s="149"/>
      <c r="ICT133" s="149"/>
      <c r="ICU133" s="149"/>
      <c r="ICV133" s="149"/>
      <c r="ICW133" s="149"/>
      <c r="ICX133" s="149"/>
      <c r="ICY133" s="149"/>
      <c r="ICZ133" s="149"/>
      <c r="IDA133" s="149"/>
      <c r="IDB133" s="149"/>
      <c r="IDC133" s="149"/>
      <c r="IDD133" s="149"/>
      <c r="IDE133" s="149"/>
      <c r="IDF133" s="149"/>
      <c r="IDG133" s="149"/>
      <c r="IDH133" s="149"/>
      <c r="IDI133" s="149"/>
      <c r="IDJ133" s="149"/>
      <c r="IDK133" s="149"/>
      <c r="IDL133" s="149"/>
      <c r="IDM133" s="149"/>
      <c r="IDN133" s="149"/>
      <c r="IDO133" s="149"/>
      <c r="IDP133" s="149"/>
      <c r="IDQ133" s="149"/>
      <c r="IDR133" s="149"/>
      <c r="IDS133" s="149"/>
      <c r="IDT133" s="149"/>
      <c r="IDU133" s="149"/>
      <c r="IDV133" s="149"/>
      <c r="IDW133" s="149"/>
      <c r="IDX133" s="149"/>
      <c r="IDY133" s="149"/>
      <c r="IDZ133" s="149"/>
      <c r="IEA133" s="149"/>
      <c r="IEB133" s="149"/>
      <c r="IEC133" s="149"/>
      <c r="IED133" s="149"/>
      <c r="IEE133" s="149"/>
      <c r="IEF133" s="149"/>
      <c r="IEG133" s="149"/>
      <c r="IEH133" s="149"/>
      <c r="IEI133" s="149"/>
      <c r="IEJ133" s="149"/>
      <c r="IEK133" s="149"/>
      <c r="IEL133" s="149"/>
      <c r="IEM133" s="149"/>
      <c r="IEN133" s="149"/>
      <c r="IEO133" s="149"/>
      <c r="IEP133" s="149"/>
      <c r="IEQ133" s="149"/>
      <c r="IER133" s="149"/>
      <c r="IES133" s="149"/>
      <c r="IET133" s="149"/>
      <c r="IEU133" s="149"/>
      <c r="IEV133" s="149"/>
      <c r="IEW133" s="149"/>
      <c r="IEX133" s="149"/>
      <c r="IEY133" s="149"/>
      <c r="IEZ133" s="149"/>
      <c r="IFA133" s="149"/>
      <c r="IFB133" s="149"/>
      <c r="IFC133" s="149"/>
      <c r="IFD133" s="149"/>
      <c r="IFE133" s="149"/>
      <c r="IFF133" s="149"/>
      <c r="IFG133" s="149"/>
      <c r="IFH133" s="149"/>
      <c r="IFI133" s="149"/>
      <c r="IFJ133" s="149"/>
      <c r="IFK133" s="149"/>
      <c r="IFL133" s="149"/>
      <c r="IFM133" s="149"/>
      <c r="IFN133" s="149"/>
      <c r="IFO133" s="149"/>
      <c r="IFP133" s="149"/>
      <c r="IFQ133" s="149"/>
      <c r="IFR133" s="149"/>
      <c r="IFS133" s="149"/>
      <c r="IFT133" s="149"/>
      <c r="IFU133" s="149"/>
      <c r="IFV133" s="149"/>
      <c r="IFW133" s="149"/>
      <c r="IFX133" s="149"/>
      <c r="IFY133" s="149"/>
      <c r="IFZ133" s="149"/>
      <c r="IGA133" s="149"/>
      <c r="IGB133" s="149"/>
      <c r="IGC133" s="149"/>
      <c r="IGD133" s="149"/>
      <c r="IGE133" s="149"/>
      <c r="IGF133" s="149"/>
      <c r="IGG133" s="149"/>
      <c r="IGH133" s="149"/>
      <c r="IGI133" s="149"/>
      <c r="IGJ133" s="149"/>
      <c r="IGK133" s="149"/>
      <c r="IGL133" s="149"/>
      <c r="IGM133" s="149"/>
      <c r="IGN133" s="149"/>
      <c r="IGO133" s="149"/>
      <c r="IGP133" s="149"/>
      <c r="IGQ133" s="149"/>
      <c r="IGR133" s="149"/>
      <c r="IGS133" s="149"/>
      <c r="IGT133" s="149"/>
      <c r="IGU133" s="149"/>
      <c r="IGV133" s="149"/>
      <c r="IGW133" s="149"/>
      <c r="IGX133" s="149"/>
      <c r="IGY133" s="149"/>
      <c r="IGZ133" s="149"/>
      <c r="IHA133" s="149"/>
      <c r="IHB133" s="149"/>
      <c r="IHC133" s="149"/>
      <c r="IHD133" s="149"/>
      <c r="IHE133" s="149"/>
      <c r="IHF133" s="149"/>
      <c r="IHG133" s="149"/>
      <c r="IHH133" s="149"/>
      <c r="IHI133" s="149"/>
      <c r="IHJ133" s="149"/>
      <c r="IHK133" s="149"/>
      <c r="IHL133" s="149"/>
      <c r="IHM133" s="149"/>
      <c r="IHN133" s="149"/>
      <c r="IHO133" s="149"/>
      <c r="IHP133" s="149"/>
      <c r="IHQ133" s="149"/>
      <c r="IHR133" s="149"/>
      <c r="IHS133" s="149"/>
      <c r="IHT133" s="149"/>
      <c r="IHU133" s="149"/>
      <c r="IHV133" s="149"/>
      <c r="IHW133" s="149"/>
      <c r="IHX133" s="149"/>
      <c r="IHY133" s="149"/>
      <c r="IHZ133" s="149"/>
      <c r="IIA133" s="149"/>
      <c r="IIB133" s="149"/>
      <c r="IIC133" s="149"/>
      <c r="IID133" s="149"/>
      <c r="IIE133" s="149"/>
      <c r="IIF133" s="149"/>
      <c r="IIG133" s="149"/>
      <c r="IIH133" s="149"/>
      <c r="III133" s="149"/>
      <c r="IIJ133" s="149"/>
      <c r="IIK133" s="149"/>
      <c r="IIL133" s="149"/>
      <c r="IIM133" s="149"/>
      <c r="IIN133" s="149"/>
      <c r="IIO133" s="149"/>
      <c r="IIP133" s="149"/>
      <c r="IIQ133" s="149"/>
      <c r="IIR133" s="149"/>
      <c r="IIS133" s="149"/>
      <c r="IIT133" s="149"/>
      <c r="IIU133" s="149"/>
      <c r="IIV133" s="149"/>
      <c r="IIW133" s="149"/>
      <c r="IIX133" s="149"/>
      <c r="IIY133" s="149"/>
      <c r="IIZ133" s="149"/>
      <c r="IJA133" s="149"/>
      <c r="IJB133" s="149"/>
      <c r="IJC133" s="149"/>
      <c r="IJD133" s="149"/>
      <c r="IJE133" s="149"/>
      <c r="IJF133" s="149"/>
      <c r="IJG133" s="149"/>
      <c r="IJH133" s="149"/>
      <c r="IJI133" s="149"/>
      <c r="IJJ133" s="149"/>
      <c r="IJK133" s="149"/>
      <c r="IJL133" s="149"/>
      <c r="IJM133" s="149"/>
      <c r="IJN133" s="149"/>
      <c r="IJO133" s="149"/>
      <c r="IJP133" s="149"/>
      <c r="IJQ133" s="149"/>
      <c r="IJR133" s="149"/>
      <c r="IJS133" s="149"/>
      <c r="IJT133" s="149"/>
      <c r="IJU133" s="149"/>
      <c r="IJV133" s="149"/>
      <c r="IJW133" s="149"/>
      <c r="IJX133" s="149"/>
      <c r="IJY133" s="149"/>
      <c r="IJZ133" s="149"/>
      <c r="IKA133" s="149"/>
      <c r="IKB133" s="149"/>
      <c r="IKC133" s="149"/>
      <c r="IKD133" s="149"/>
      <c r="IKE133" s="149"/>
      <c r="IKF133" s="149"/>
      <c r="IKG133" s="149"/>
      <c r="IKH133" s="149"/>
      <c r="IKI133" s="149"/>
      <c r="IKJ133" s="149"/>
      <c r="IKK133" s="149"/>
      <c r="IKL133" s="149"/>
      <c r="IKM133" s="149"/>
      <c r="IKN133" s="149"/>
      <c r="IKO133" s="149"/>
      <c r="IKP133" s="149"/>
      <c r="IKQ133" s="149"/>
      <c r="IKR133" s="149"/>
      <c r="IKS133" s="149"/>
      <c r="IKT133" s="149"/>
      <c r="IKU133" s="149"/>
      <c r="IKV133" s="149"/>
      <c r="IKW133" s="149"/>
      <c r="IKX133" s="149"/>
      <c r="IKY133" s="149"/>
      <c r="IKZ133" s="149"/>
      <c r="ILA133" s="149"/>
      <c r="ILB133" s="149"/>
      <c r="ILC133" s="149"/>
      <c r="ILD133" s="149"/>
      <c r="ILE133" s="149"/>
      <c r="ILF133" s="149"/>
      <c r="ILG133" s="149"/>
      <c r="ILH133" s="149"/>
      <c r="ILI133" s="149"/>
      <c r="ILJ133" s="149"/>
      <c r="ILK133" s="149"/>
      <c r="ILL133" s="149"/>
      <c r="ILM133" s="149"/>
      <c r="ILN133" s="149"/>
      <c r="ILO133" s="149"/>
      <c r="ILP133" s="149"/>
      <c r="ILQ133" s="149"/>
      <c r="ILR133" s="149"/>
      <c r="ILS133" s="149"/>
      <c r="ILT133" s="149"/>
      <c r="ILU133" s="149"/>
      <c r="ILV133" s="149"/>
      <c r="ILW133" s="149"/>
      <c r="ILX133" s="149"/>
      <c r="ILY133" s="149"/>
      <c r="ILZ133" s="149"/>
      <c r="IMA133" s="149"/>
      <c r="IMB133" s="149"/>
      <c r="IMC133" s="149"/>
      <c r="IMD133" s="149"/>
      <c r="IME133" s="149"/>
      <c r="IMF133" s="149"/>
      <c r="IMG133" s="149"/>
      <c r="IMH133" s="149"/>
      <c r="IMI133" s="149"/>
      <c r="IMJ133" s="149"/>
      <c r="IMK133" s="149"/>
      <c r="IML133" s="149"/>
      <c r="IMM133" s="149"/>
      <c r="IMN133" s="149"/>
      <c r="IMO133" s="149"/>
      <c r="IMP133" s="149"/>
      <c r="IMQ133" s="149"/>
      <c r="IMR133" s="149"/>
      <c r="IMS133" s="149"/>
      <c r="IMT133" s="149"/>
      <c r="IMU133" s="149"/>
      <c r="IMV133" s="149"/>
      <c r="IMW133" s="149"/>
      <c r="IMX133" s="149"/>
      <c r="IMY133" s="149"/>
      <c r="IMZ133" s="149"/>
      <c r="INA133" s="149"/>
      <c r="INB133" s="149"/>
      <c r="INC133" s="149"/>
      <c r="IND133" s="149"/>
      <c r="INE133" s="149"/>
      <c r="INF133" s="149"/>
      <c r="ING133" s="149"/>
      <c r="INH133" s="149"/>
      <c r="INI133" s="149"/>
      <c r="INJ133" s="149"/>
      <c r="INK133" s="149"/>
      <c r="INL133" s="149"/>
      <c r="INM133" s="149"/>
      <c r="INN133" s="149"/>
      <c r="INO133" s="149"/>
      <c r="INP133" s="149"/>
      <c r="INQ133" s="149"/>
      <c r="INR133" s="149"/>
      <c r="INS133" s="149"/>
      <c r="INT133" s="149"/>
      <c r="INU133" s="149"/>
      <c r="INV133" s="149"/>
      <c r="INW133" s="149"/>
      <c r="INX133" s="149"/>
      <c r="INY133" s="149"/>
      <c r="INZ133" s="149"/>
      <c r="IOA133" s="149"/>
      <c r="IOB133" s="149"/>
      <c r="IOC133" s="149"/>
      <c r="IOD133" s="149"/>
      <c r="IOE133" s="149"/>
      <c r="IOF133" s="149"/>
      <c r="IOG133" s="149"/>
      <c r="IOH133" s="149"/>
      <c r="IOI133" s="149"/>
      <c r="IOJ133" s="149"/>
      <c r="IOK133" s="149"/>
      <c r="IOL133" s="149"/>
      <c r="IOM133" s="149"/>
      <c r="ION133" s="149"/>
      <c r="IOO133" s="149"/>
      <c r="IOP133" s="149"/>
      <c r="IOQ133" s="149"/>
      <c r="IOR133" s="149"/>
      <c r="IOS133" s="149"/>
      <c r="IOT133" s="149"/>
      <c r="IOU133" s="149"/>
      <c r="IOV133" s="149"/>
      <c r="IOW133" s="149"/>
      <c r="IOX133" s="149"/>
      <c r="IOY133" s="149"/>
      <c r="IOZ133" s="149"/>
      <c r="IPA133" s="149"/>
      <c r="IPB133" s="149"/>
      <c r="IPC133" s="149"/>
      <c r="IPD133" s="149"/>
      <c r="IPE133" s="149"/>
      <c r="IPF133" s="149"/>
      <c r="IPG133" s="149"/>
      <c r="IPH133" s="149"/>
      <c r="IPI133" s="149"/>
      <c r="IPJ133" s="149"/>
      <c r="IPK133" s="149"/>
      <c r="IPL133" s="149"/>
      <c r="IPM133" s="149"/>
      <c r="IPN133" s="149"/>
      <c r="IPO133" s="149"/>
      <c r="IPP133" s="149"/>
      <c r="IPQ133" s="149"/>
      <c r="IPR133" s="149"/>
      <c r="IPS133" s="149"/>
      <c r="IPT133" s="149"/>
      <c r="IPU133" s="149"/>
      <c r="IPV133" s="149"/>
      <c r="IPW133" s="149"/>
      <c r="IPX133" s="149"/>
      <c r="IPY133" s="149"/>
      <c r="IPZ133" s="149"/>
      <c r="IQA133" s="149"/>
      <c r="IQB133" s="149"/>
      <c r="IQC133" s="149"/>
      <c r="IQD133" s="149"/>
      <c r="IQE133" s="149"/>
      <c r="IQF133" s="149"/>
      <c r="IQG133" s="149"/>
      <c r="IQH133" s="149"/>
      <c r="IQI133" s="149"/>
      <c r="IQJ133" s="149"/>
      <c r="IQK133" s="149"/>
      <c r="IQL133" s="149"/>
      <c r="IQM133" s="149"/>
      <c r="IQN133" s="149"/>
      <c r="IQO133" s="149"/>
      <c r="IQP133" s="149"/>
      <c r="IQQ133" s="149"/>
      <c r="IQR133" s="149"/>
      <c r="IQS133" s="149"/>
      <c r="IQT133" s="149"/>
      <c r="IQU133" s="149"/>
      <c r="IQV133" s="149"/>
      <c r="IQW133" s="149"/>
      <c r="IQX133" s="149"/>
      <c r="IQY133" s="149"/>
      <c r="IQZ133" s="149"/>
      <c r="IRA133" s="149"/>
      <c r="IRB133" s="149"/>
      <c r="IRC133" s="149"/>
      <c r="IRD133" s="149"/>
      <c r="IRE133" s="149"/>
      <c r="IRF133" s="149"/>
      <c r="IRG133" s="149"/>
      <c r="IRH133" s="149"/>
      <c r="IRI133" s="149"/>
      <c r="IRJ133" s="149"/>
      <c r="IRK133" s="149"/>
      <c r="IRL133" s="149"/>
      <c r="IRM133" s="149"/>
      <c r="IRN133" s="149"/>
      <c r="IRO133" s="149"/>
      <c r="IRP133" s="149"/>
      <c r="IRQ133" s="149"/>
      <c r="IRR133" s="149"/>
      <c r="IRS133" s="149"/>
      <c r="IRT133" s="149"/>
      <c r="IRU133" s="149"/>
      <c r="IRV133" s="149"/>
      <c r="IRW133" s="149"/>
      <c r="IRX133" s="149"/>
      <c r="IRY133" s="149"/>
      <c r="IRZ133" s="149"/>
      <c r="ISA133" s="149"/>
      <c r="ISB133" s="149"/>
      <c r="ISC133" s="149"/>
      <c r="ISD133" s="149"/>
      <c r="ISE133" s="149"/>
      <c r="ISF133" s="149"/>
      <c r="ISG133" s="149"/>
      <c r="ISH133" s="149"/>
      <c r="ISI133" s="149"/>
      <c r="ISJ133" s="149"/>
      <c r="ISK133" s="149"/>
      <c r="ISL133" s="149"/>
      <c r="ISM133" s="149"/>
      <c r="ISN133" s="149"/>
      <c r="ISO133" s="149"/>
      <c r="ISP133" s="149"/>
      <c r="ISQ133" s="149"/>
      <c r="ISR133" s="149"/>
      <c r="ISS133" s="149"/>
      <c r="IST133" s="149"/>
      <c r="ISU133" s="149"/>
      <c r="ISV133" s="149"/>
      <c r="ISW133" s="149"/>
      <c r="ISX133" s="149"/>
      <c r="ISY133" s="149"/>
      <c r="ISZ133" s="149"/>
      <c r="ITA133" s="149"/>
      <c r="ITB133" s="149"/>
      <c r="ITC133" s="149"/>
      <c r="ITD133" s="149"/>
      <c r="ITE133" s="149"/>
      <c r="ITF133" s="149"/>
      <c r="ITG133" s="149"/>
      <c r="ITH133" s="149"/>
      <c r="ITI133" s="149"/>
      <c r="ITJ133" s="149"/>
      <c r="ITK133" s="149"/>
      <c r="ITL133" s="149"/>
      <c r="ITM133" s="149"/>
      <c r="ITN133" s="149"/>
      <c r="ITO133" s="149"/>
      <c r="ITP133" s="149"/>
      <c r="ITQ133" s="149"/>
      <c r="ITR133" s="149"/>
      <c r="ITS133" s="149"/>
      <c r="ITT133" s="149"/>
      <c r="ITU133" s="149"/>
      <c r="ITV133" s="149"/>
      <c r="ITW133" s="149"/>
      <c r="ITX133" s="149"/>
      <c r="ITY133" s="149"/>
      <c r="ITZ133" s="149"/>
      <c r="IUA133" s="149"/>
      <c r="IUB133" s="149"/>
      <c r="IUC133" s="149"/>
      <c r="IUD133" s="149"/>
      <c r="IUE133" s="149"/>
      <c r="IUF133" s="149"/>
      <c r="IUG133" s="149"/>
      <c r="IUH133" s="149"/>
      <c r="IUI133" s="149"/>
      <c r="IUJ133" s="149"/>
      <c r="IUK133" s="149"/>
      <c r="IUL133" s="149"/>
      <c r="IUM133" s="149"/>
      <c r="IUN133" s="149"/>
      <c r="IUO133" s="149"/>
      <c r="IUP133" s="149"/>
      <c r="IUQ133" s="149"/>
      <c r="IUR133" s="149"/>
      <c r="IUS133" s="149"/>
      <c r="IUT133" s="149"/>
      <c r="IUU133" s="149"/>
      <c r="IUV133" s="149"/>
      <c r="IUW133" s="149"/>
      <c r="IUX133" s="149"/>
      <c r="IUY133" s="149"/>
      <c r="IUZ133" s="149"/>
      <c r="IVA133" s="149"/>
      <c r="IVB133" s="149"/>
      <c r="IVC133" s="149"/>
      <c r="IVD133" s="149"/>
      <c r="IVE133" s="149"/>
      <c r="IVF133" s="149"/>
      <c r="IVG133" s="149"/>
      <c r="IVH133" s="149"/>
      <c r="IVI133" s="149"/>
      <c r="IVJ133" s="149"/>
      <c r="IVK133" s="149"/>
      <c r="IVL133" s="149"/>
      <c r="IVM133" s="149"/>
      <c r="IVN133" s="149"/>
      <c r="IVO133" s="149"/>
      <c r="IVP133" s="149"/>
      <c r="IVQ133" s="149"/>
      <c r="IVR133" s="149"/>
      <c r="IVS133" s="149"/>
      <c r="IVT133" s="149"/>
      <c r="IVU133" s="149"/>
      <c r="IVV133" s="149"/>
      <c r="IVW133" s="149"/>
      <c r="IVX133" s="149"/>
      <c r="IVY133" s="149"/>
      <c r="IVZ133" s="149"/>
      <c r="IWA133" s="149"/>
      <c r="IWB133" s="149"/>
      <c r="IWC133" s="149"/>
      <c r="IWD133" s="149"/>
      <c r="IWE133" s="149"/>
      <c r="IWF133" s="149"/>
      <c r="IWG133" s="149"/>
      <c r="IWH133" s="149"/>
      <c r="IWI133" s="149"/>
      <c r="IWJ133" s="149"/>
      <c r="IWK133" s="149"/>
      <c r="IWL133" s="149"/>
      <c r="IWM133" s="149"/>
      <c r="IWN133" s="149"/>
      <c r="IWO133" s="149"/>
      <c r="IWP133" s="149"/>
      <c r="IWQ133" s="149"/>
      <c r="IWR133" s="149"/>
      <c r="IWS133" s="149"/>
      <c r="IWT133" s="149"/>
      <c r="IWU133" s="149"/>
      <c r="IWV133" s="149"/>
      <c r="IWW133" s="149"/>
      <c r="IWX133" s="149"/>
      <c r="IWY133" s="149"/>
      <c r="IWZ133" s="149"/>
      <c r="IXA133" s="149"/>
      <c r="IXB133" s="149"/>
      <c r="IXC133" s="149"/>
      <c r="IXD133" s="149"/>
      <c r="IXE133" s="149"/>
      <c r="IXF133" s="149"/>
      <c r="IXG133" s="149"/>
      <c r="IXH133" s="149"/>
      <c r="IXI133" s="149"/>
      <c r="IXJ133" s="149"/>
      <c r="IXK133" s="149"/>
      <c r="IXL133" s="149"/>
      <c r="IXM133" s="149"/>
      <c r="IXN133" s="149"/>
      <c r="IXO133" s="149"/>
      <c r="IXP133" s="149"/>
      <c r="IXQ133" s="149"/>
      <c r="IXR133" s="149"/>
      <c r="IXS133" s="149"/>
      <c r="IXT133" s="149"/>
      <c r="IXU133" s="149"/>
      <c r="IXV133" s="149"/>
      <c r="IXW133" s="149"/>
      <c r="IXX133" s="149"/>
      <c r="IXY133" s="149"/>
      <c r="IXZ133" s="149"/>
      <c r="IYA133" s="149"/>
      <c r="IYB133" s="149"/>
      <c r="IYC133" s="149"/>
      <c r="IYD133" s="149"/>
      <c r="IYE133" s="149"/>
      <c r="IYF133" s="149"/>
      <c r="IYG133" s="149"/>
      <c r="IYH133" s="149"/>
      <c r="IYI133" s="149"/>
      <c r="IYJ133" s="149"/>
      <c r="IYK133" s="149"/>
      <c r="IYL133" s="149"/>
      <c r="IYM133" s="149"/>
      <c r="IYN133" s="149"/>
      <c r="IYO133" s="149"/>
      <c r="IYP133" s="149"/>
      <c r="IYQ133" s="149"/>
      <c r="IYR133" s="149"/>
      <c r="IYS133" s="149"/>
      <c r="IYT133" s="149"/>
      <c r="IYU133" s="149"/>
      <c r="IYV133" s="149"/>
      <c r="IYW133" s="149"/>
      <c r="IYX133" s="149"/>
      <c r="IYY133" s="149"/>
      <c r="IYZ133" s="149"/>
      <c r="IZA133" s="149"/>
      <c r="IZB133" s="149"/>
      <c r="IZC133" s="149"/>
      <c r="IZD133" s="149"/>
      <c r="IZE133" s="149"/>
      <c r="IZF133" s="149"/>
      <c r="IZG133" s="149"/>
      <c r="IZH133" s="149"/>
      <c r="IZI133" s="149"/>
      <c r="IZJ133" s="149"/>
      <c r="IZK133" s="149"/>
      <c r="IZL133" s="149"/>
      <c r="IZM133" s="149"/>
      <c r="IZN133" s="149"/>
      <c r="IZO133" s="149"/>
      <c r="IZP133" s="149"/>
      <c r="IZQ133" s="149"/>
      <c r="IZR133" s="149"/>
      <c r="IZS133" s="149"/>
      <c r="IZT133" s="149"/>
      <c r="IZU133" s="149"/>
      <c r="IZV133" s="149"/>
      <c r="IZW133" s="149"/>
      <c r="IZX133" s="149"/>
      <c r="IZY133" s="149"/>
      <c r="IZZ133" s="149"/>
      <c r="JAA133" s="149"/>
      <c r="JAB133" s="149"/>
      <c r="JAC133" s="149"/>
      <c r="JAD133" s="149"/>
      <c r="JAE133" s="149"/>
      <c r="JAF133" s="149"/>
      <c r="JAG133" s="149"/>
      <c r="JAH133" s="149"/>
      <c r="JAI133" s="149"/>
      <c r="JAJ133" s="149"/>
      <c r="JAK133" s="149"/>
      <c r="JAL133" s="149"/>
      <c r="JAM133" s="149"/>
      <c r="JAN133" s="149"/>
      <c r="JAO133" s="149"/>
      <c r="JAP133" s="149"/>
      <c r="JAQ133" s="149"/>
      <c r="JAR133" s="149"/>
      <c r="JAS133" s="149"/>
      <c r="JAT133" s="149"/>
      <c r="JAU133" s="149"/>
      <c r="JAV133" s="149"/>
      <c r="JAW133" s="149"/>
      <c r="JAX133" s="149"/>
      <c r="JAY133" s="149"/>
      <c r="JAZ133" s="149"/>
      <c r="JBA133" s="149"/>
      <c r="JBB133" s="149"/>
      <c r="JBC133" s="149"/>
      <c r="JBD133" s="149"/>
      <c r="JBE133" s="149"/>
      <c r="JBF133" s="149"/>
      <c r="JBG133" s="149"/>
      <c r="JBH133" s="149"/>
      <c r="JBI133" s="149"/>
      <c r="JBJ133" s="149"/>
      <c r="JBK133" s="149"/>
      <c r="JBL133" s="149"/>
      <c r="JBM133" s="149"/>
      <c r="JBN133" s="149"/>
      <c r="JBO133" s="149"/>
      <c r="JBP133" s="149"/>
      <c r="JBQ133" s="149"/>
      <c r="JBR133" s="149"/>
      <c r="JBS133" s="149"/>
      <c r="JBT133" s="149"/>
      <c r="JBU133" s="149"/>
      <c r="JBV133" s="149"/>
      <c r="JBW133" s="149"/>
      <c r="JBX133" s="149"/>
      <c r="JBY133" s="149"/>
      <c r="JBZ133" s="149"/>
      <c r="JCA133" s="149"/>
      <c r="JCB133" s="149"/>
      <c r="JCC133" s="149"/>
      <c r="JCD133" s="149"/>
      <c r="JCE133" s="149"/>
      <c r="JCF133" s="149"/>
      <c r="JCG133" s="149"/>
      <c r="JCH133" s="149"/>
      <c r="JCI133" s="149"/>
      <c r="JCJ133" s="149"/>
      <c r="JCK133" s="149"/>
      <c r="JCL133" s="149"/>
      <c r="JCM133" s="149"/>
      <c r="JCN133" s="149"/>
      <c r="JCO133" s="149"/>
      <c r="JCP133" s="149"/>
      <c r="JCQ133" s="149"/>
      <c r="JCR133" s="149"/>
      <c r="JCS133" s="149"/>
      <c r="JCT133" s="149"/>
      <c r="JCU133" s="149"/>
      <c r="JCV133" s="149"/>
      <c r="JCW133" s="149"/>
      <c r="JCX133" s="149"/>
      <c r="JCY133" s="149"/>
      <c r="JCZ133" s="149"/>
      <c r="JDA133" s="149"/>
      <c r="JDB133" s="149"/>
      <c r="JDC133" s="149"/>
      <c r="JDD133" s="149"/>
      <c r="JDE133" s="149"/>
      <c r="JDF133" s="149"/>
      <c r="JDG133" s="149"/>
      <c r="JDH133" s="149"/>
      <c r="JDI133" s="149"/>
      <c r="JDJ133" s="149"/>
      <c r="JDK133" s="149"/>
      <c r="JDL133" s="149"/>
      <c r="JDM133" s="149"/>
      <c r="JDN133" s="149"/>
      <c r="JDO133" s="149"/>
      <c r="JDP133" s="149"/>
      <c r="JDQ133" s="149"/>
      <c r="JDR133" s="149"/>
      <c r="JDS133" s="149"/>
      <c r="JDT133" s="149"/>
      <c r="JDU133" s="149"/>
      <c r="JDV133" s="149"/>
      <c r="JDW133" s="149"/>
      <c r="JDX133" s="149"/>
      <c r="JDY133" s="149"/>
      <c r="JDZ133" s="149"/>
      <c r="JEA133" s="149"/>
      <c r="JEB133" s="149"/>
      <c r="JEC133" s="149"/>
      <c r="JED133" s="149"/>
      <c r="JEE133" s="149"/>
      <c r="JEF133" s="149"/>
      <c r="JEG133" s="149"/>
      <c r="JEH133" s="149"/>
      <c r="JEI133" s="149"/>
      <c r="JEJ133" s="149"/>
      <c r="JEK133" s="149"/>
      <c r="JEL133" s="149"/>
      <c r="JEM133" s="149"/>
      <c r="JEN133" s="149"/>
      <c r="JEO133" s="149"/>
      <c r="JEP133" s="149"/>
      <c r="JEQ133" s="149"/>
      <c r="JER133" s="149"/>
      <c r="JES133" s="149"/>
      <c r="JET133" s="149"/>
      <c r="JEU133" s="149"/>
      <c r="JEV133" s="149"/>
      <c r="JEW133" s="149"/>
      <c r="JEX133" s="149"/>
      <c r="JEY133" s="149"/>
      <c r="JEZ133" s="149"/>
      <c r="JFA133" s="149"/>
      <c r="JFB133" s="149"/>
      <c r="JFC133" s="149"/>
      <c r="JFD133" s="149"/>
      <c r="JFE133" s="149"/>
      <c r="JFF133" s="149"/>
      <c r="JFG133" s="149"/>
      <c r="JFH133" s="149"/>
      <c r="JFI133" s="149"/>
      <c r="JFJ133" s="149"/>
      <c r="JFK133" s="149"/>
      <c r="JFL133" s="149"/>
      <c r="JFM133" s="149"/>
      <c r="JFN133" s="149"/>
      <c r="JFO133" s="149"/>
      <c r="JFP133" s="149"/>
      <c r="JFQ133" s="149"/>
      <c r="JFR133" s="149"/>
      <c r="JFS133" s="149"/>
      <c r="JFT133" s="149"/>
      <c r="JFU133" s="149"/>
      <c r="JFV133" s="149"/>
      <c r="JFW133" s="149"/>
      <c r="JFX133" s="149"/>
      <c r="JFY133" s="149"/>
      <c r="JFZ133" s="149"/>
      <c r="JGA133" s="149"/>
      <c r="JGB133" s="149"/>
      <c r="JGC133" s="149"/>
      <c r="JGD133" s="149"/>
      <c r="JGE133" s="149"/>
      <c r="JGF133" s="149"/>
      <c r="JGG133" s="149"/>
      <c r="JGH133" s="149"/>
      <c r="JGI133" s="149"/>
      <c r="JGJ133" s="149"/>
      <c r="JGK133" s="149"/>
      <c r="JGL133" s="149"/>
      <c r="JGM133" s="149"/>
      <c r="JGN133" s="149"/>
      <c r="JGO133" s="149"/>
      <c r="JGP133" s="149"/>
      <c r="JGQ133" s="149"/>
      <c r="JGR133" s="149"/>
      <c r="JGS133" s="149"/>
      <c r="JGT133" s="149"/>
      <c r="JGU133" s="149"/>
      <c r="JGV133" s="149"/>
      <c r="JGW133" s="149"/>
      <c r="JGX133" s="149"/>
      <c r="JGY133" s="149"/>
      <c r="JGZ133" s="149"/>
      <c r="JHA133" s="149"/>
      <c r="JHB133" s="149"/>
      <c r="JHC133" s="149"/>
      <c r="JHD133" s="149"/>
      <c r="JHE133" s="149"/>
      <c r="JHF133" s="149"/>
      <c r="JHG133" s="149"/>
      <c r="JHH133" s="149"/>
      <c r="JHI133" s="149"/>
      <c r="JHJ133" s="149"/>
      <c r="JHK133" s="149"/>
      <c r="JHL133" s="149"/>
      <c r="JHM133" s="149"/>
      <c r="JHN133" s="149"/>
      <c r="JHO133" s="149"/>
      <c r="JHP133" s="149"/>
      <c r="JHQ133" s="149"/>
      <c r="JHR133" s="149"/>
      <c r="JHS133" s="149"/>
      <c r="JHT133" s="149"/>
      <c r="JHU133" s="149"/>
      <c r="JHV133" s="149"/>
      <c r="JHW133" s="149"/>
      <c r="JHX133" s="149"/>
      <c r="JHY133" s="149"/>
      <c r="JHZ133" s="149"/>
      <c r="JIA133" s="149"/>
      <c r="JIB133" s="149"/>
      <c r="JIC133" s="149"/>
      <c r="JID133" s="149"/>
      <c r="JIE133" s="149"/>
      <c r="JIF133" s="149"/>
      <c r="JIG133" s="149"/>
      <c r="JIH133" s="149"/>
      <c r="JII133" s="149"/>
      <c r="JIJ133" s="149"/>
      <c r="JIK133" s="149"/>
      <c r="JIL133" s="149"/>
      <c r="JIM133" s="149"/>
      <c r="JIN133" s="149"/>
      <c r="JIO133" s="149"/>
      <c r="JIP133" s="149"/>
      <c r="JIQ133" s="149"/>
      <c r="JIR133" s="149"/>
      <c r="JIS133" s="149"/>
      <c r="JIT133" s="149"/>
      <c r="JIU133" s="149"/>
      <c r="JIV133" s="149"/>
      <c r="JIW133" s="149"/>
      <c r="JIX133" s="149"/>
      <c r="JIY133" s="149"/>
      <c r="JIZ133" s="149"/>
      <c r="JJA133" s="149"/>
      <c r="JJB133" s="149"/>
      <c r="JJC133" s="149"/>
      <c r="JJD133" s="149"/>
      <c r="JJE133" s="149"/>
      <c r="JJF133" s="149"/>
      <c r="JJG133" s="149"/>
      <c r="JJH133" s="149"/>
      <c r="JJI133" s="149"/>
      <c r="JJJ133" s="149"/>
      <c r="JJK133" s="149"/>
      <c r="JJL133" s="149"/>
      <c r="JJM133" s="149"/>
      <c r="JJN133" s="149"/>
      <c r="JJO133" s="149"/>
      <c r="JJP133" s="149"/>
      <c r="JJQ133" s="149"/>
      <c r="JJR133" s="149"/>
      <c r="JJS133" s="149"/>
      <c r="JJT133" s="149"/>
      <c r="JJU133" s="149"/>
      <c r="JJV133" s="149"/>
      <c r="JJW133" s="149"/>
      <c r="JJX133" s="149"/>
      <c r="JJY133" s="149"/>
      <c r="JJZ133" s="149"/>
      <c r="JKA133" s="149"/>
      <c r="JKB133" s="149"/>
      <c r="JKC133" s="149"/>
      <c r="JKD133" s="149"/>
      <c r="JKE133" s="149"/>
      <c r="JKF133" s="149"/>
      <c r="JKG133" s="149"/>
      <c r="JKH133" s="149"/>
      <c r="JKI133" s="149"/>
      <c r="JKJ133" s="149"/>
      <c r="JKK133" s="149"/>
      <c r="JKL133" s="149"/>
      <c r="JKM133" s="149"/>
      <c r="JKN133" s="149"/>
      <c r="JKO133" s="149"/>
      <c r="JKP133" s="149"/>
      <c r="JKQ133" s="149"/>
      <c r="JKR133" s="149"/>
      <c r="JKS133" s="149"/>
      <c r="JKT133" s="149"/>
      <c r="JKU133" s="149"/>
      <c r="JKV133" s="149"/>
      <c r="JKW133" s="149"/>
      <c r="JKX133" s="149"/>
      <c r="JKY133" s="149"/>
      <c r="JKZ133" s="149"/>
      <c r="JLA133" s="149"/>
      <c r="JLB133" s="149"/>
      <c r="JLC133" s="149"/>
      <c r="JLD133" s="149"/>
      <c r="JLE133" s="149"/>
      <c r="JLF133" s="149"/>
      <c r="JLG133" s="149"/>
      <c r="JLH133" s="149"/>
      <c r="JLI133" s="149"/>
      <c r="JLJ133" s="149"/>
      <c r="JLK133" s="149"/>
      <c r="JLL133" s="149"/>
      <c r="JLM133" s="149"/>
      <c r="JLN133" s="149"/>
      <c r="JLO133" s="149"/>
      <c r="JLP133" s="149"/>
      <c r="JLQ133" s="149"/>
      <c r="JLR133" s="149"/>
      <c r="JLS133" s="149"/>
      <c r="JLT133" s="149"/>
      <c r="JLU133" s="149"/>
      <c r="JLV133" s="149"/>
      <c r="JLW133" s="149"/>
      <c r="JLX133" s="149"/>
      <c r="JLY133" s="149"/>
      <c r="JLZ133" s="149"/>
      <c r="JMA133" s="149"/>
      <c r="JMB133" s="149"/>
      <c r="JMC133" s="149"/>
      <c r="JMD133" s="149"/>
      <c r="JME133" s="149"/>
      <c r="JMF133" s="149"/>
      <c r="JMG133" s="149"/>
      <c r="JMH133" s="149"/>
      <c r="JMI133" s="149"/>
      <c r="JMJ133" s="149"/>
      <c r="JMK133" s="149"/>
      <c r="JML133" s="149"/>
      <c r="JMM133" s="149"/>
      <c r="JMN133" s="149"/>
      <c r="JMO133" s="149"/>
      <c r="JMP133" s="149"/>
      <c r="JMQ133" s="149"/>
      <c r="JMR133" s="149"/>
      <c r="JMS133" s="149"/>
      <c r="JMT133" s="149"/>
      <c r="JMU133" s="149"/>
      <c r="JMV133" s="149"/>
      <c r="JMW133" s="149"/>
      <c r="JMX133" s="149"/>
      <c r="JMY133" s="149"/>
      <c r="JMZ133" s="149"/>
      <c r="JNA133" s="149"/>
      <c r="JNB133" s="149"/>
      <c r="JNC133" s="149"/>
      <c r="JND133" s="149"/>
      <c r="JNE133" s="149"/>
      <c r="JNF133" s="149"/>
      <c r="JNG133" s="149"/>
      <c r="JNH133" s="149"/>
      <c r="JNI133" s="149"/>
      <c r="JNJ133" s="149"/>
      <c r="JNK133" s="149"/>
      <c r="JNL133" s="149"/>
      <c r="JNM133" s="149"/>
      <c r="JNN133" s="149"/>
      <c r="JNO133" s="149"/>
      <c r="JNP133" s="149"/>
      <c r="JNQ133" s="149"/>
      <c r="JNR133" s="149"/>
      <c r="JNS133" s="149"/>
      <c r="JNT133" s="149"/>
      <c r="JNU133" s="149"/>
      <c r="JNV133" s="149"/>
      <c r="JNW133" s="149"/>
      <c r="JNX133" s="149"/>
      <c r="JNY133" s="149"/>
      <c r="JNZ133" s="149"/>
      <c r="JOA133" s="149"/>
      <c r="JOB133" s="149"/>
      <c r="JOC133" s="149"/>
      <c r="JOD133" s="149"/>
      <c r="JOE133" s="149"/>
      <c r="JOF133" s="149"/>
      <c r="JOG133" s="149"/>
      <c r="JOH133" s="149"/>
      <c r="JOI133" s="149"/>
      <c r="JOJ133" s="149"/>
      <c r="JOK133" s="149"/>
      <c r="JOL133" s="149"/>
      <c r="JOM133" s="149"/>
      <c r="JON133" s="149"/>
      <c r="JOO133" s="149"/>
      <c r="JOP133" s="149"/>
      <c r="JOQ133" s="149"/>
      <c r="JOR133" s="149"/>
      <c r="JOS133" s="149"/>
      <c r="JOT133" s="149"/>
      <c r="JOU133" s="149"/>
      <c r="JOV133" s="149"/>
      <c r="JOW133" s="149"/>
      <c r="JOX133" s="149"/>
      <c r="JOY133" s="149"/>
      <c r="JOZ133" s="149"/>
      <c r="JPA133" s="149"/>
      <c r="JPB133" s="149"/>
      <c r="JPC133" s="149"/>
      <c r="JPD133" s="149"/>
      <c r="JPE133" s="149"/>
      <c r="JPF133" s="149"/>
      <c r="JPG133" s="149"/>
      <c r="JPH133" s="149"/>
      <c r="JPI133" s="149"/>
      <c r="JPJ133" s="149"/>
      <c r="JPK133" s="149"/>
      <c r="JPL133" s="149"/>
      <c r="JPM133" s="149"/>
      <c r="JPN133" s="149"/>
      <c r="JPO133" s="149"/>
      <c r="JPP133" s="149"/>
      <c r="JPQ133" s="149"/>
      <c r="JPR133" s="149"/>
      <c r="JPS133" s="149"/>
      <c r="JPT133" s="149"/>
      <c r="JPU133" s="149"/>
      <c r="JPV133" s="149"/>
      <c r="JPW133" s="149"/>
      <c r="JPX133" s="149"/>
      <c r="JPY133" s="149"/>
      <c r="JPZ133" s="149"/>
      <c r="JQA133" s="149"/>
      <c r="JQB133" s="149"/>
      <c r="JQC133" s="149"/>
      <c r="JQD133" s="149"/>
      <c r="JQE133" s="149"/>
      <c r="JQF133" s="149"/>
      <c r="JQG133" s="149"/>
      <c r="JQH133" s="149"/>
      <c r="JQI133" s="149"/>
      <c r="JQJ133" s="149"/>
      <c r="JQK133" s="149"/>
      <c r="JQL133" s="149"/>
      <c r="JQM133" s="149"/>
      <c r="JQN133" s="149"/>
      <c r="JQO133" s="149"/>
      <c r="JQP133" s="149"/>
      <c r="JQQ133" s="149"/>
      <c r="JQR133" s="149"/>
      <c r="JQS133" s="149"/>
      <c r="JQT133" s="149"/>
      <c r="JQU133" s="149"/>
      <c r="JQV133" s="149"/>
      <c r="JQW133" s="149"/>
      <c r="JQX133" s="149"/>
      <c r="JQY133" s="149"/>
      <c r="JQZ133" s="149"/>
      <c r="JRA133" s="149"/>
      <c r="JRB133" s="149"/>
      <c r="JRC133" s="149"/>
      <c r="JRD133" s="149"/>
      <c r="JRE133" s="149"/>
      <c r="JRF133" s="149"/>
      <c r="JRG133" s="149"/>
      <c r="JRH133" s="149"/>
      <c r="JRI133" s="149"/>
      <c r="JRJ133" s="149"/>
      <c r="JRK133" s="149"/>
      <c r="JRL133" s="149"/>
      <c r="JRM133" s="149"/>
      <c r="JRN133" s="149"/>
      <c r="JRO133" s="149"/>
      <c r="JRP133" s="149"/>
      <c r="JRQ133" s="149"/>
      <c r="JRR133" s="149"/>
      <c r="JRS133" s="149"/>
      <c r="JRT133" s="149"/>
      <c r="JRU133" s="149"/>
      <c r="JRV133" s="149"/>
      <c r="JRW133" s="149"/>
      <c r="JRX133" s="149"/>
      <c r="JRY133" s="149"/>
      <c r="JRZ133" s="149"/>
      <c r="JSA133" s="149"/>
      <c r="JSB133" s="149"/>
      <c r="JSC133" s="149"/>
      <c r="JSD133" s="149"/>
      <c r="JSE133" s="149"/>
      <c r="JSF133" s="149"/>
      <c r="JSG133" s="149"/>
      <c r="JSH133" s="149"/>
      <c r="JSI133" s="149"/>
      <c r="JSJ133" s="149"/>
      <c r="JSK133" s="149"/>
      <c r="JSL133" s="149"/>
      <c r="JSM133" s="149"/>
      <c r="JSN133" s="149"/>
      <c r="JSO133" s="149"/>
      <c r="JSP133" s="149"/>
      <c r="JSQ133" s="149"/>
      <c r="JSR133" s="149"/>
      <c r="JSS133" s="149"/>
      <c r="JST133" s="149"/>
      <c r="JSU133" s="149"/>
      <c r="JSV133" s="149"/>
      <c r="JSW133" s="149"/>
      <c r="JSX133" s="149"/>
      <c r="JSY133" s="149"/>
      <c r="JSZ133" s="149"/>
      <c r="JTA133" s="149"/>
      <c r="JTB133" s="149"/>
      <c r="JTC133" s="149"/>
      <c r="JTD133" s="149"/>
      <c r="JTE133" s="149"/>
      <c r="JTF133" s="149"/>
      <c r="JTG133" s="149"/>
      <c r="JTH133" s="149"/>
      <c r="JTI133" s="149"/>
      <c r="JTJ133" s="149"/>
      <c r="JTK133" s="149"/>
      <c r="JTL133" s="149"/>
      <c r="JTM133" s="149"/>
      <c r="JTN133" s="149"/>
      <c r="JTO133" s="149"/>
      <c r="JTP133" s="149"/>
      <c r="JTQ133" s="149"/>
      <c r="JTR133" s="149"/>
      <c r="JTS133" s="149"/>
      <c r="JTT133" s="149"/>
      <c r="JTU133" s="149"/>
      <c r="JTV133" s="149"/>
      <c r="JTW133" s="149"/>
      <c r="JTX133" s="149"/>
      <c r="JTY133" s="149"/>
      <c r="JTZ133" s="149"/>
      <c r="JUA133" s="149"/>
      <c r="JUB133" s="149"/>
      <c r="JUC133" s="149"/>
      <c r="JUD133" s="149"/>
      <c r="JUE133" s="149"/>
      <c r="JUF133" s="149"/>
      <c r="JUG133" s="149"/>
      <c r="JUH133" s="149"/>
      <c r="JUI133" s="149"/>
      <c r="JUJ133" s="149"/>
      <c r="JUK133" s="149"/>
      <c r="JUL133" s="149"/>
      <c r="JUM133" s="149"/>
      <c r="JUN133" s="149"/>
      <c r="JUO133" s="149"/>
      <c r="JUP133" s="149"/>
      <c r="JUQ133" s="149"/>
      <c r="JUR133" s="149"/>
      <c r="JUS133" s="149"/>
      <c r="JUT133" s="149"/>
      <c r="JUU133" s="149"/>
      <c r="JUV133" s="149"/>
      <c r="JUW133" s="149"/>
      <c r="JUX133" s="149"/>
      <c r="JUY133" s="149"/>
      <c r="JUZ133" s="149"/>
      <c r="JVA133" s="149"/>
      <c r="JVB133" s="149"/>
      <c r="JVC133" s="149"/>
      <c r="JVD133" s="149"/>
      <c r="JVE133" s="149"/>
      <c r="JVF133" s="149"/>
      <c r="JVG133" s="149"/>
      <c r="JVH133" s="149"/>
      <c r="JVI133" s="149"/>
      <c r="JVJ133" s="149"/>
      <c r="JVK133" s="149"/>
      <c r="JVL133" s="149"/>
      <c r="JVM133" s="149"/>
      <c r="JVN133" s="149"/>
      <c r="JVO133" s="149"/>
      <c r="JVP133" s="149"/>
      <c r="JVQ133" s="149"/>
      <c r="JVR133" s="149"/>
      <c r="JVS133" s="149"/>
      <c r="JVT133" s="149"/>
      <c r="JVU133" s="149"/>
      <c r="JVV133" s="149"/>
      <c r="JVW133" s="149"/>
      <c r="JVX133" s="149"/>
      <c r="JVY133" s="149"/>
      <c r="JVZ133" s="149"/>
      <c r="JWA133" s="149"/>
      <c r="JWB133" s="149"/>
      <c r="JWC133" s="149"/>
      <c r="JWD133" s="149"/>
      <c r="JWE133" s="149"/>
      <c r="JWF133" s="149"/>
      <c r="JWG133" s="149"/>
      <c r="JWH133" s="149"/>
      <c r="JWI133" s="149"/>
      <c r="JWJ133" s="149"/>
      <c r="JWK133" s="149"/>
      <c r="JWL133" s="149"/>
      <c r="JWM133" s="149"/>
      <c r="JWN133" s="149"/>
      <c r="JWO133" s="149"/>
      <c r="JWP133" s="149"/>
      <c r="JWQ133" s="149"/>
      <c r="JWR133" s="149"/>
      <c r="JWS133" s="149"/>
      <c r="JWT133" s="149"/>
      <c r="JWU133" s="149"/>
      <c r="JWV133" s="149"/>
      <c r="JWW133" s="149"/>
      <c r="JWX133" s="149"/>
      <c r="JWY133" s="149"/>
      <c r="JWZ133" s="149"/>
      <c r="JXA133" s="149"/>
      <c r="JXB133" s="149"/>
      <c r="JXC133" s="149"/>
      <c r="JXD133" s="149"/>
      <c r="JXE133" s="149"/>
      <c r="JXF133" s="149"/>
      <c r="JXG133" s="149"/>
      <c r="JXH133" s="149"/>
      <c r="JXI133" s="149"/>
      <c r="JXJ133" s="149"/>
      <c r="JXK133" s="149"/>
      <c r="JXL133" s="149"/>
      <c r="JXM133" s="149"/>
      <c r="JXN133" s="149"/>
      <c r="JXO133" s="149"/>
      <c r="JXP133" s="149"/>
      <c r="JXQ133" s="149"/>
      <c r="JXR133" s="149"/>
      <c r="JXS133" s="149"/>
      <c r="JXT133" s="149"/>
      <c r="JXU133" s="149"/>
      <c r="JXV133" s="149"/>
      <c r="JXW133" s="149"/>
      <c r="JXX133" s="149"/>
      <c r="JXY133" s="149"/>
      <c r="JXZ133" s="149"/>
      <c r="JYA133" s="149"/>
      <c r="JYB133" s="149"/>
      <c r="JYC133" s="149"/>
      <c r="JYD133" s="149"/>
      <c r="JYE133" s="149"/>
      <c r="JYF133" s="149"/>
      <c r="JYG133" s="149"/>
      <c r="JYH133" s="149"/>
      <c r="JYI133" s="149"/>
      <c r="JYJ133" s="149"/>
      <c r="JYK133" s="149"/>
      <c r="JYL133" s="149"/>
      <c r="JYM133" s="149"/>
      <c r="JYN133" s="149"/>
      <c r="JYO133" s="149"/>
      <c r="JYP133" s="149"/>
      <c r="JYQ133" s="149"/>
      <c r="JYR133" s="149"/>
      <c r="JYS133" s="149"/>
      <c r="JYT133" s="149"/>
      <c r="JYU133" s="149"/>
      <c r="JYV133" s="149"/>
      <c r="JYW133" s="149"/>
      <c r="JYX133" s="149"/>
      <c r="JYY133" s="149"/>
      <c r="JYZ133" s="149"/>
      <c r="JZA133" s="149"/>
      <c r="JZB133" s="149"/>
      <c r="JZC133" s="149"/>
      <c r="JZD133" s="149"/>
      <c r="JZE133" s="149"/>
      <c r="JZF133" s="149"/>
      <c r="JZG133" s="149"/>
      <c r="JZH133" s="149"/>
      <c r="JZI133" s="149"/>
      <c r="JZJ133" s="149"/>
      <c r="JZK133" s="149"/>
      <c r="JZL133" s="149"/>
      <c r="JZM133" s="149"/>
      <c r="JZN133" s="149"/>
      <c r="JZO133" s="149"/>
      <c r="JZP133" s="149"/>
      <c r="JZQ133" s="149"/>
      <c r="JZR133" s="149"/>
      <c r="JZS133" s="149"/>
      <c r="JZT133" s="149"/>
      <c r="JZU133" s="149"/>
      <c r="JZV133" s="149"/>
      <c r="JZW133" s="149"/>
      <c r="JZX133" s="149"/>
      <c r="JZY133" s="149"/>
      <c r="JZZ133" s="149"/>
      <c r="KAA133" s="149"/>
      <c r="KAB133" s="149"/>
      <c r="KAC133" s="149"/>
      <c r="KAD133" s="149"/>
      <c r="KAE133" s="149"/>
      <c r="KAF133" s="149"/>
      <c r="KAG133" s="149"/>
      <c r="KAH133" s="149"/>
      <c r="KAI133" s="149"/>
      <c r="KAJ133" s="149"/>
      <c r="KAK133" s="149"/>
      <c r="KAL133" s="149"/>
      <c r="KAM133" s="149"/>
      <c r="KAN133" s="149"/>
      <c r="KAO133" s="149"/>
      <c r="KAP133" s="149"/>
      <c r="KAQ133" s="149"/>
      <c r="KAR133" s="149"/>
      <c r="KAS133" s="149"/>
      <c r="KAT133" s="149"/>
      <c r="KAU133" s="149"/>
      <c r="KAV133" s="149"/>
      <c r="KAW133" s="149"/>
      <c r="KAX133" s="149"/>
      <c r="KAY133" s="149"/>
      <c r="KAZ133" s="149"/>
      <c r="KBA133" s="149"/>
      <c r="KBB133" s="149"/>
      <c r="KBC133" s="149"/>
      <c r="KBD133" s="149"/>
      <c r="KBE133" s="149"/>
      <c r="KBF133" s="149"/>
      <c r="KBG133" s="149"/>
      <c r="KBH133" s="149"/>
      <c r="KBI133" s="149"/>
      <c r="KBJ133" s="149"/>
      <c r="KBK133" s="149"/>
      <c r="KBL133" s="149"/>
      <c r="KBM133" s="149"/>
      <c r="KBN133" s="149"/>
      <c r="KBO133" s="149"/>
      <c r="KBP133" s="149"/>
      <c r="KBQ133" s="149"/>
      <c r="KBR133" s="149"/>
      <c r="KBS133" s="149"/>
      <c r="KBT133" s="149"/>
      <c r="KBU133" s="149"/>
      <c r="KBV133" s="149"/>
      <c r="KBW133" s="149"/>
      <c r="KBX133" s="149"/>
      <c r="KBY133" s="149"/>
      <c r="KBZ133" s="149"/>
      <c r="KCA133" s="149"/>
      <c r="KCB133" s="149"/>
      <c r="KCC133" s="149"/>
      <c r="KCD133" s="149"/>
      <c r="KCE133" s="149"/>
      <c r="KCF133" s="149"/>
      <c r="KCG133" s="149"/>
      <c r="KCH133" s="149"/>
      <c r="KCI133" s="149"/>
      <c r="KCJ133" s="149"/>
      <c r="KCK133" s="149"/>
      <c r="KCL133" s="149"/>
      <c r="KCM133" s="149"/>
      <c r="KCN133" s="149"/>
      <c r="KCO133" s="149"/>
      <c r="KCP133" s="149"/>
      <c r="KCQ133" s="149"/>
      <c r="KCR133" s="149"/>
      <c r="KCS133" s="149"/>
      <c r="KCT133" s="149"/>
      <c r="KCU133" s="149"/>
      <c r="KCV133" s="149"/>
      <c r="KCW133" s="149"/>
      <c r="KCX133" s="149"/>
      <c r="KCY133" s="149"/>
      <c r="KCZ133" s="149"/>
      <c r="KDA133" s="149"/>
      <c r="KDB133" s="149"/>
      <c r="KDC133" s="149"/>
      <c r="KDD133" s="149"/>
      <c r="KDE133" s="149"/>
      <c r="KDF133" s="149"/>
      <c r="KDG133" s="149"/>
      <c r="KDH133" s="149"/>
      <c r="KDI133" s="149"/>
      <c r="KDJ133" s="149"/>
      <c r="KDK133" s="149"/>
      <c r="KDL133" s="149"/>
      <c r="KDM133" s="149"/>
      <c r="KDN133" s="149"/>
      <c r="KDO133" s="149"/>
      <c r="KDP133" s="149"/>
      <c r="KDQ133" s="149"/>
      <c r="KDR133" s="149"/>
      <c r="KDS133" s="149"/>
      <c r="KDT133" s="149"/>
      <c r="KDU133" s="149"/>
      <c r="KDV133" s="149"/>
      <c r="KDW133" s="149"/>
      <c r="KDX133" s="149"/>
      <c r="KDY133" s="149"/>
      <c r="KDZ133" s="149"/>
      <c r="KEA133" s="149"/>
      <c r="KEB133" s="149"/>
      <c r="KEC133" s="149"/>
      <c r="KED133" s="149"/>
      <c r="KEE133" s="149"/>
      <c r="KEF133" s="149"/>
      <c r="KEG133" s="149"/>
      <c r="KEH133" s="149"/>
      <c r="KEI133" s="149"/>
      <c r="KEJ133" s="149"/>
      <c r="KEK133" s="149"/>
      <c r="KEL133" s="149"/>
      <c r="KEM133" s="149"/>
      <c r="KEN133" s="149"/>
      <c r="KEO133" s="149"/>
      <c r="KEP133" s="149"/>
      <c r="KEQ133" s="149"/>
      <c r="KER133" s="149"/>
      <c r="KES133" s="149"/>
      <c r="KET133" s="149"/>
      <c r="KEU133" s="149"/>
      <c r="KEV133" s="149"/>
      <c r="KEW133" s="149"/>
      <c r="KEX133" s="149"/>
      <c r="KEY133" s="149"/>
      <c r="KEZ133" s="149"/>
      <c r="KFA133" s="149"/>
      <c r="KFB133" s="149"/>
      <c r="KFC133" s="149"/>
      <c r="KFD133" s="149"/>
      <c r="KFE133" s="149"/>
      <c r="KFF133" s="149"/>
      <c r="KFG133" s="149"/>
      <c r="KFH133" s="149"/>
      <c r="KFI133" s="149"/>
      <c r="KFJ133" s="149"/>
      <c r="KFK133" s="149"/>
      <c r="KFL133" s="149"/>
      <c r="KFM133" s="149"/>
      <c r="KFN133" s="149"/>
      <c r="KFO133" s="149"/>
      <c r="KFP133" s="149"/>
      <c r="KFQ133" s="149"/>
      <c r="KFR133" s="149"/>
      <c r="KFS133" s="149"/>
      <c r="KFT133" s="149"/>
      <c r="KFU133" s="149"/>
      <c r="KFV133" s="149"/>
      <c r="KFW133" s="149"/>
      <c r="KFX133" s="149"/>
      <c r="KFY133" s="149"/>
      <c r="KFZ133" s="149"/>
      <c r="KGA133" s="149"/>
      <c r="KGB133" s="149"/>
      <c r="KGC133" s="149"/>
      <c r="KGD133" s="149"/>
      <c r="KGE133" s="149"/>
      <c r="KGF133" s="149"/>
      <c r="KGG133" s="149"/>
      <c r="KGH133" s="149"/>
      <c r="KGI133" s="149"/>
      <c r="KGJ133" s="149"/>
      <c r="KGK133" s="149"/>
      <c r="KGL133" s="149"/>
      <c r="KGM133" s="149"/>
      <c r="KGN133" s="149"/>
      <c r="KGO133" s="149"/>
      <c r="KGP133" s="149"/>
      <c r="KGQ133" s="149"/>
      <c r="KGR133" s="149"/>
      <c r="KGS133" s="149"/>
      <c r="KGT133" s="149"/>
      <c r="KGU133" s="149"/>
      <c r="KGV133" s="149"/>
      <c r="KGW133" s="149"/>
      <c r="KGX133" s="149"/>
      <c r="KGY133" s="149"/>
      <c r="KGZ133" s="149"/>
      <c r="KHA133" s="149"/>
      <c r="KHB133" s="149"/>
      <c r="KHC133" s="149"/>
      <c r="KHD133" s="149"/>
      <c r="KHE133" s="149"/>
      <c r="KHF133" s="149"/>
      <c r="KHG133" s="149"/>
      <c r="KHH133" s="149"/>
      <c r="KHI133" s="149"/>
      <c r="KHJ133" s="149"/>
      <c r="KHK133" s="149"/>
      <c r="KHL133" s="149"/>
      <c r="KHM133" s="149"/>
      <c r="KHN133" s="149"/>
      <c r="KHO133" s="149"/>
      <c r="KHP133" s="149"/>
      <c r="KHQ133" s="149"/>
      <c r="KHR133" s="149"/>
      <c r="KHS133" s="149"/>
      <c r="KHT133" s="149"/>
      <c r="KHU133" s="149"/>
      <c r="KHV133" s="149"/>
      <c r="KHW133" s="149"/>
      <c r="KHX133" s="149"/>
      <c r="KHY133" s="149"/>
      <c r="KHZ133" s="149"/>
      <c r="KIA133" s="149"/>
      <c r="KIB133" s="149"/>
      <c r="KIC133" s="149"/>
      <c r="KID133" s="149"/>
      <c r="KIE133" s="149"/>
      <c r="KIF133" s="149"/>
      <c r="KIG133" s="149"/>
      <c r="KIH133" s="149"/>
      <c r="KII133" s="149"/>
      <c r="KIJ133" s="149"/>
      <c r="KIK133" s="149"/>
      <c r="KIL133" s="149"/>
      <c r="KIM133" s="149"/>
      <c r="KIN133" s="149"/>
      <c r="KIO133" s="149"/>
      <c r="KIP133" s="149"/>
      <c r="KIQ133" s="149"/>
      <c r="KIR133" s="149"/>
      <c r="KIS133" s="149"/>
      <c r="KIT133" s="149"/>
      <c r="KIU133" s="149"/>
      <c r="KIV133" s="149"/>
      <c r="KIW133" s="149"/>
      <c r="KIX133" s="149"/>
      <c r="KIY133" s="149"/>
      <c r="KIZ133" s="149"/>
      <c r="KJA133" s="149"/>
      <c r="KJB133" s="149"/>
      <c r="KJC133" s="149"/>
      <c r="KJD133" s="149"/>
      <c r="KJE133" s="149"/>
      <c r="KJF133" s="149"/>
      <c r="KJG133" s="149"/>
      <c r="KJH133" s="149"/>
      <c r="KJI133" s="149"/>
      <c r="KJJ133" s="149"/>
      <c r="KJK133" s="149"/>
      <c r="KJL133" s="149"/>
      <c r="KJM133" s="149"/>
      <c r="KJN133" s="149"/>
      <c r="KJO133" s="149"/>
      <c r="KJP133" s="149"/>
      <c r="KJQ133" s="149"/>
      <c r="KJR133" s="149"/>
      <c r="KJS133" s="149"/>
      <c r="KJT133" s="149"/>
      <c r="KJU133" s="149"/>
      <c r="KJV133" s="149"/>
      <c r="KJW133" s="149"/>
      <c r="KJX133" s="149"/>
      <c r="KJY133" s="149"/>
      <c r="KJZ133" s="149"/>
      <c r="KKA133" s="149"/>
      <c r="KKB133" s="149"/>
      <c r="KKC133" s="149"/>
      <c r="KKD133" s="149"/>
      <c r="KKE133" s="149"/>
      <c r="KKF133" s="149"/>
      <c r="KKG133" s="149"/>
      <c r="KKH133" s="149"/>
      <c r="KKI133" s="149"/>
      <c r="KKJ133" s="149"/>
      <c r="KKK133" s="149"/>
      <c r="KKL133" s="149"/>
      <c r="KKM133" s="149"/>
      <c r="KKN133" s="149"/>
      <c r="KKO133" s="149"/>
      <c r="KKP133" s="149"/>
      <c r="KKQ133" s="149"/>
      <c r="KKR133" s="149"/>
      <c r="KKS133" s="149"/>
      <c r="KKT133" s="149"/>
      <c r="KKU133" s="149"/>
      <c r="KKV133" s="149"/>
      <c r="KKW133" s="149"/>
      <c r="KKX133" s="149"/>
      <c r="KKY133" s="149"/>
      <c r="KKZ133" s="149"/>
      <c r="KLA133" s="149"/>
      <c r="KLB133" s="149"/>
      <c r="KLC133" s="149"/>
      <c r="KLD133" s="149"/>
      <c r="KLE133" s="149"/>
      <c r="KLF133" s="149"/>
      <c r="KLG133" s="149"/>
      <c r="KLH133" s="149"/>
      <c r="KLI133" s="149"/>
      <c r="KLJ133" s="149"/>
      <c r="KLK133" s="149"/>
      <c r="KLL133" s="149"/>
      <c r="KLM133" s="149"/>
      <c r="KLN133" s="149"/>
      <c r="KLO133" s="149"/>
      <c r="KLP133" s="149"/>
      <c r="KLQ133" s="149"/>
      <c r="KLR133" s="149"/>
      <c r="KLS133" s="149"/>
      <c r="KLT133" s="149"/>
      <c r="KLU133" s="149"/>
      <c r="KLV133" s="149"/>
      <c r="KLW133" s="149"/>
      <c r="KLX133" s="149"/>
      <c r="KLY133" s="149"/>
      <c r="KLZ133" s="149"/>
      <c r="KMA133" s="149"/>
      <c r="KMB133" s="149"/>
      <c r="KMC133" s="149"/>
      <c r="KMD133" s="149"/>
      <c r="KME133" s="149"/>
      <c r="KMF133" s="149"/>
      <c r="KMG133" s="149"/>
      <c r="KMH133" s="149"/>
      <c r="KMI133" s="149"/>
      <c r="KMJ133" s="149"/>
      <c r="KMK133" s="149"/>
      <c r="KML133" s="149"/>
      <c r="KMM133" s="149"/>
      <c r="KMN133" s="149"/>
      <c r="KMO133" s="149"/>
      <c r="KMP133" s="149"/>
      <c r="KMQ133" s="149"/>
      <c r="KMR133" s="149"/>
      <c r="KMS133" s="149"/>
      <c r="KMT133" s="149"/>
      <c r="KMU133" s="149"/>
      <c r="KMV133" s="149"/>
      <c r="KMW133" s="149"/>
      <c r="KMX133" s="149"/>
      <c r="KMY133" s="149"/>
      <c r="KMZ133" s="149"/>
      <c r="KNA133" s="149"/>
      <c r="KNB133" s="149"/>
      <c r="KNC133" s="149"/>
      <c r="KND133" s="149"/>
      <c r="KNE133" s="149"/>
      <c r="KNF133" s="149"/>
      <c r="KNG133" s="149"/>
      <c r="KNH133" s="149"/>
      <c r="KNI133" s="149"/>
      <c r="KNJ133" s="149"/>
      <c r="KNK133" s="149"/>
      <c r="KNL133" s="149"/>
      <c r="KNM133" s="149"/>
      <c r="KNN133" s="149"/>
      <c r="KNO133" s="149"/>
      <c r="KNP133" s="149"/>
      <c r="KNQ133" s="149"/>
      <c r="KNR133" s="149"/>
      <c r="KNS133" s="149"/>
      <c r="KNT133" s="149"/>
      <c r="KNU133" s="149"/>
      <c r="KNV133" s="149"/>
      <c r="KNW133" s="149"/>
      <c r="KNX133" s="149"/>
      <c r="KNY133" s="149"/>
      <c r="KNZ133" s="149"/>
      <c r="KOA133" s="149"/>
      <c r="KOB133" s="149"/>
      <c r="KOC133" s="149"/>
      <c r="KOD133" s="149"/>
      <c r="KOE133" s="149"/>
      <c r="KOF133" s="149"/>
      <c r="KOG133" s="149"/>
      <c r="KOH133" s="149"/>
      <c r="KOI133" s="149"/>
      <c r="KOJ133" s="149"/>
      <c r="KOK133" s="149"/>
      <c r="KOL133" s="149"/>
      <c r="KOM133" s="149"/>
      <c r="KON133" s="149"/>
      <c r="KOO133" s="149"/>
      <c r="KOP133" s="149"/>
      <c r="KOQ133" s="149"/>
      <c r="KOR133" s="149"/>
      <c r="KOS133" s="149"/>
      <c r="KOT133" s="149"/>
      <c r="KOU133" s="149"/>
      <c r="KOV133" s="149"/>
      <c r="KOW133" s="149"/>
      <c r="KOX133" s="149"/>
      <c r="KOY133" s="149"/>
      <c r="KOZ133" s="149"/>
      <c r="KPA133" s="149"/>
      <c r="KPB133" s="149"/>
      <c r="KPC133" s="149"/>
      <c r="KPD133" s="149"/>
      <c r="KPE133" s="149"/>
      <c r="KPF133" s="149"/>
      <c r="KPG133" s="149"/>
      <c r="KPH133" s="149"/>
      <c r="KPI133" s="149"/>
      <c r="KPJ133" s="149"/>
      <c r="KPK133" s="149"/>
      <c r="KPL133" s="149"/>
      <c r="KPM133" s="149"/>
      <c r="KPN133" s="149"/>
      <c r="KPO133" s="149"/>
      <c r="KPP133" s="149"/>
      <c r="KPQ133" s="149"/>
      <c r="KPR133" s="149"/>
      <c r="KPS133" s="149"/>
      <c r="KPT133" s="149"/>
      <c r="KPU133" s="149"/>
      <c r="KPV133" s="149"/>
      <c r="KPW133" s="149"/>
      <c r="KPX133" s="149"/>
      <c r="KPY133" s="149"/>
      <c r="KPZ133" s="149"/>
      <c r="KQA133" s="149"/>
      <c r="KQB133" s="149"/>
      <c r="KQC133" s="149"/>
      <c r="KQD133" s="149"/>
      <c r="KQE133" s="149"/>
      <c r="KQF133" s="149"/>
      <c r="KQG133" s="149"/>
      <c r="KQH133" s="149"/>
      <c r="KQI133" s="149"/>
      <c r="KQJ133" s="149"/>
      <c r="KQK133" s="149"/>
      <c r="KQL133" s="149"/>
      <c r="KQM133" s="149"/>
      <c r="KQN133" s="149"/>
      <c r="KQO133" s="149"/>
      <c r="KQP133" s="149"/>
      <c r="KQQ133" s="149"/>
      <c r="KQR133" s="149"/>
      <c r="KQS133" s="149"/>
      <c r="KQT133" s="149"/>
      <c r="KQU133" s="149"/>
      <c r="KQV133" s="149"/>
      <c r="KQW133" s="149"/>
      <c r="KQX133" s="149"/>
      <c r="KQY133" s="149"/>
      <c r="KQZ133" s="149"/>
      <c r="KRA133" s="149"/>
      <c r="KRB133" s="149"/>
      <c r="KRC133" s="149"/>
      <c r="KRD133" s="149"/>
      <c r="KRE133" s="149"/>
      <c r="KRF133" s="149"/>
      <c r="KRG133" s="149"/>
      <c r="KRH133" s="149"/>
      <c r="KRI133" s="149"/>
      <c r="KRJ133" s="149"/>
      <c r="KRK133" s="149"/>
      <c r="KRL133" s="149"/>
      <c r="KRM133" s="149"/>
      <c r="KRN133" s="149"/>
      <c r="KRO133" s="149"/>
      <c r="KRP133" s="149"/>
      <c r="KRQ133" s="149"/>
      <c r="KRR133" s="149"/>
      <c r="KRS133" s="149"/>
      <c r="KRT133" s="149"/>
      <c r="KRU133" s="149"/>
      <c r="KRV133" s="149"/>
      <c r="KRW133" s="149"/>
      <c r="KRX133" s="149"/>
      <c r="KRY133" s="149"/>
      <c r="KRZ133" s="149"/>
      <c r="KSA133" s="149"/>
      <c r="KSB133" s="149"/>
      <c r="KSC133" s="149"/>
      <c r="KSD133" s="149"/>
      <c r="KSE133" s="149"/>
      <c r="KSF133" s="149"/>
      <c r="KSG133" s="149"/>
      <c r="KSH133" s="149"/>
      <c r="KSI133" s="149"/>
      <c r="KSJ133" s="149"/>
      <c r="KSK133" s="149"/>
      <c r="KSL133" s="149"/>
      <c r="KSM133" s="149"/>
      <c r="KSN133" s="149"/>
      <c r="KSO133" s="149"/>
      <c r="KSP133" s="149"/>
      <c r="KSQ133" s="149"/>
      <c r="KSR133" s="149"/>
      <c r="KSS133" s="149"/>
      <c r="KST133" s="149"/>
      <c r="KSU133" s="149"/>
      <c r="KSV133" s="149"/>
      <c r="KSW133" s="149"/>
      <c r="KSX133" s="149"/>
      <c r="KSY133" s="149"/>
      <c r="KSZ133" s="149"/>
      <c r="KTA133" s="149"/>
      <c r="KTB133" s="149"/>
      <c r="KTC133" s="149"/>
      <c r="KTD133" s="149"/>
      <c r="KTE133" s="149"/>
      <c r="KTF133" s="149"/>
      <c r="KTG133" s="149"/>
      <c r="KTH133" s="149"/>
      <c r="KTI133" s="149"/>
      <c r="KTJ133" s="149"/>
      <c r="KTK133" s="149"/>
      <c r="KTL133" s="149"/>
      <c r="KTM133" s="149"/>
      <c r="KTN133" s="149"/>
      <c r="KTO133" s="149"/>
      <c r="KTP133" s="149"/>
      <c r="KTQ133" s="149"/>
      <c r="KTR133" s="149"/>
      <c r="KTS133" s="149"/>
      <c r="KTT133" s="149"/>
      <c r="KTU133" s="149"/>
      <c r="KTV133" s="149"/>
      <c r="KTW133" s="149"/>
      <c r="KTX133" s="149"/>
      <c r="KTY133" s="149"/>
      <c r="KTZ133" s="149"/>
      <c r="KUA133" s="149"/>
      <c r="KUB133" s="149"/>
      <c r="KUC133" s="149"/>
      <c r="KUD133" s="149"/>
      <c r="KUE133" s="149"/>
      <c r="KUF133" s="149"/>
      <c r="KUG133" s="149"/>
      <c r="KUH133" s="149"/>
      <c r="KUI133" s="149"/>
      <c r="KUJ133" s="149"/>
      <c r="KUK133" s="149"/>
      <c r="KUL133" s="149"/>
      <c r="KUM133" s="149"/>
      <c r="KUN133" s="149"/>
      <c r="KUO133" s="149"/>
      <c r="KUP133" s="149"/>
      <c r="KUQ133" s="149"/>
      <c r="KUR133" s="149"/>
      <c r="KUS133" s="149"/>
      <c r="KUT133" s="149"/>
      <c r="KUU133" s="149"/>
      <c r="KUV133" s="149"/>
      <c r="KUW133" s="149"/>
      <c r="KUX133" s="149"/>
      <c r="KUY133" s="149"/>
      <c r="KUZ133" s="149"/>
      <c r="KVA133" s="149"/>
      <c r="KVB133" s="149"/>
      <c r="KVC133" s="149"/>
      <c r="KVD133" s="149"/>
      <c r="KVE133" s="149"/>
      <c r="KVF133" s="149"/>
      <c r="KVG133" s="149"/>
      <c r="KVH133" s="149"/>
      <c r="KVI133" s="149"/>
      <c r="KVJ133" s="149"/>
      <c r="KVK133" s="149"/>
      <c r="KVL133" s="149"/>
      <c r="KVM133" s="149"/>
      <c r="KVN133" s="149"/>
      <c r="KVO133" s="149"/>
      <c r="KVP133" s="149"/>
      <c r="KVQ133" s="149"/>
      <c r="KVR133" s="149"/>
      <c r="KVS133" s="149"/>
      <c r="KVT133" s="149"/>
      <c r="KVU133" s="149"/>
      <c r="KVV133" s="149"/>
      <c r="KVW133" s="149"/>
      <c r="KVX133" s="149"/>
      <c r="KVY133" s="149"/>
      <c r="KVZ133" s="149"/>
      <c r="KWA133" s="149"/>
      <c r="KWB133" s="149"/>
      <c r="KWC133" s="149"/>
      <c r="KWD133" s="149"/>
      <c r="KWE133" s="149"/>
      <c r="KWF133" s="149"/>
      <c r="KWG133" s="149"/>
      <c r="KWH133" s="149"/>
      <c r="KWI133" s="149"/>
      <c r="KWJ133" s="149"/>
      <c r="KWK133" s="149"/>
      <c r="KWL133" s="149"/>
      <c r="KWM133" s="149"/>
      <c r="KWN133" s="149"/>
      <c r="KWO133" s="149"/>
      <c r="KWP133" s="149"/>
      <c r="KWQ133" s="149"/>
      <c r="KWR133" s="149"/>
      <c r="KWS133" s="149"/>
      <c r="KWT133" s="149"/>
      <c r="KWU133" s="149"/>
      <c r="KWV133" s="149"/>
      <c r="KWW133" s="149"/>
      <c r="KWX133" s="149"/>
      <c r="KWY133" s="149"/>
      <c r="KWZ133" s="149"/>
      <c r="KXA133" s="149"/>
      <c r="KXB133" s="149"/>
      <c r="KXC133" s="149"/>
      <c r="KXD133" s="149"/>
      <c r="KXE133" s="149"/>
      <c r="KXF133" s="149"/>
      <c r="KXG133" s="149"/>
      <c r="KXH133" s="149"/>
      <c r="KXI133" s="149"/>
      <c r="KXJ133" s="149"/>
      <c r="KXK133" s="149"/>
      <c r="KXL133" s="149"/>
      <c r="KXM133" s="149"/>
      <c r="KXN133" s="149"/>
      <c r="KXO133" s="149"/>
      <c r="KXP133" s="149"/>
      <c r="KXQ133" s="149"/>
      <c r="KXR133" s="149"/>
      <c r="KXS133" s="149"/>
      <c r="KXT133" s="149"/>
      <c r="KXU133" s="149"/>
      <c r="KXV133" s="149"/>
      <c r="KXW133" s="149"/>
      <c r="KXX133" s="149"/>
      <c r="KXY133" s="149"/>
      <c r="KXZ133" s="149"/>
      <c r="KYA133" s="149"/>
      <c r="KYB133" s="149"/>
      <c r="KYC133" s="149"/>
      <c r="KYD133" s="149"/>
      <c r="KYE133" s="149"/>
      <c r="KYF133" s="149"/>
      <c r="KYG133" s="149"/>
      <c r="KYH133" s="149"/>
      <c r="KYI133" s="149"/>
      <c r="KYJ133" s="149"/>
      <c r="KYK133" s="149"/>
      <c r="KYL133" s="149"/>
      <c r="KYM133" s="149"/>
      <c r="KYN133" s="149"/>
      <c r="KYO133" s="149"/>
      <c r="KYP133" s="149"/>
      <c r="KYQ133" s="149"/>
      <c r="KYR133" s="149"/>
      <c r="KYS133" s="149"/>
      <c r="KYT133" s="149"/>
      <c r="KYU133" s="149"/>
      <c r="KYV133" s="149"/>
      <c r="KYW133" s="149"/>
      <c r="KYX133" s="149"/>
      <c r="KYY133" s="149"/>
      <c r="KYZ133" s="149"/>
      <c r="KZA133" s="149"/>
      <c r="KZB133" s="149"/>
      <c r="KZC133" s="149"/>
      <c r="KZD133" s="149"/>
      <c r="KZE133" s="149"/>
      <c r="KZF133" s="149"/>
      <c r="KZG133" s="149"/>
      <c r="KZH133" s="149"/>
      <c r="KZI133" s="149"/>
      <c r="KZJ133" s="149"/>
      <c r="KZK133" s="149"/>
      <c r="KZL133" s="149"/>
      <c r="KZM133" s="149"/>
      <c r="KZN133" s="149"/>
      <c r="KZO133" s="149"/>
      <c r="KZP133" s="149"/>
      <c r="KZQ133" s="149"/>
      <c r="KZR133" s="149"/>
      <c r="KZS133" s="149"/>
      <c r="KZT133" s="149"/>
      <c r="KZU133" s="149"/>
      <c r="KZV133" s="149"/>
      <c r="KZW133" s="149"/>
      <c r="KZX133" s="149"/>
      <c r="KZY133" s="149"/>
      <c r="KZZ133" s="149"/>
      <c r="LAA133" s="149"/>
      <c r="LAB133" s="149"/>
      <c r="LAC133" s="149"/>
      <c r="LAD133" s="149"/>
      <c r="LAE133" s="149"/>
      <c r="LAF133" s="149"/>
      <c r="LAG133" s="149"/>
      <c r="LAH133" s="149"/>
      <c r="LAI133" s="149"/>
      <c r="LAJ133" s="149"/>
      <c r="LAK133" s="149"/>
      <c r="LAL133" s="149"/>
      <c r="LAM133" s="149"/>
      <c r="LAN133" s="149"/>
      <c r="LAO133" s="149"/>
      <c r="LAP133" s="149"/>
      <c r="LAQ133" s="149"/>
      <c r="LAR133" s="149"/>
      <c r="LAS133" s="149"/>
      <c r="LAT133" s="149"/>
      <c r="LAU133" s="149"/>
      <c r="LAV133" s="149"/>
      <c r="LAW133" s="149"/>
      <c r="LAX133" s="149"/>
      <c r="LAY133" s="149"/>
      <c r="LAZ133" s="149"/>
      <c r="LBA133" s="149"/>
      <c r="LBB133" s="149"/>
      <c r="LBC133" s="149"/>
      <c r="LBD133" s="149"/>
      <c r="LBE133" s="149"/>
      <c r="LBF133" s="149"/>
      <c r="LBG133" s="149"/>
      <c r="LBH133" s="149"/>
      <c r="LBI133" s="149"/>
      <c r="LBJ133" s="149"/>
      <c r="LBK133" s="149"/>
      <c r="LBL133" s="149"/>
      <c r="LBM133" s="149"/>
      <c r="LBN133" s="149"/>
      <c r="LBO133" s="149"/>
      <c r="LBP133" s="149"/>
      <c r="LBQ133" s="149"/>
      <c r="LBR133" s="149"/>
      <c r="LBS133" s="149"/>
      <c r="LBT133" s="149"/>
      <c r="LBU133" s="149"/>
      <c r="LBV133" s="149"/>
      <c r="LBW133" s="149"/>
      <c r="LBX133" s="149"/>
      <c r="LBY133" s="149"/>
      <c r="LBZ133" s="149"/>
      <c r="LCA133" s="149"/>
      <c r="LCB133" s="149"/>
      <c r="LCC133" s="149"/>
      <c r="LCD133" s="149"/>
      <c r="LCE133" s="149"/>
      <c r="LCF133" s="149"/>
      <c r="LCG133" s="149"/>
      <c r="LCH133" s="149"/>
      <c r="LCI133" s="149"/>
      <c r="LCJ133" s="149"/>
      <c r="LCK133" s="149"/>
      <c r="LCL133" s="149"/>
      <c r="LCM133" s="149"/>
      <c r="LCN133" s="149"/>
      <c r="LCO133" s="149"/>
      <c r="LCP133" s="149"/>
      <c r="LCQ133" s="149"/>
      <c r="LCR133" s="149"/>
      <c r="LCS133" s="149"/>
      <c r="LCT133" s="149"/>
      <c r="LCU133" s="149"/>
      <c r="LCV133" s="149"/>
      <c r="LCW133" s="149"/>
      <c r="LCX133" s="149"/>
      <c r="LCY133" s="149"/>
      <c r="LCZ133" s="149"/>
      <c r="LDA133" s="149"/>
      <c r="LDB133" s="149"/>
      <c r="LDC133" s="149"/>
      <c r="LDD133" s="149"/>
      <c r="LDE133" s="149"/>
      <c r="LDF133" s="149"/>
      <c r="LDG133" s="149"/>
      <c r="LDH133" s="149"/>
      <c r="LDI133" s="149"/>
      <c r="LDJ133" s="149"/>
      <c r="LDK133" s="149"/>
      <c r="LDL133" s="149"/>
      <c r="LDM133" s="149"/>
      <c r="LDN133" s="149"/>
      <c r="LDO133" s="149"/>
      <c r="LDP133" s="149"/>
      <c r="LDQ133" s="149"/>
      <c r="LDR133" s="149"/>
      <c r="LDS133" s="149"/>
      <c r="LDT133" s="149"/>
      <c r="LDU133" s="149"/>
      <c r="LDV133" s="149"/>
      <c r="LDW133" s="149"/>
      <c r="LDX133" s="149"/>
      <c r="LDY133" s="149"/>
      <c r="LDZ133" s="149"/>
      <c r="LEA133" s="149"/>
      <c r="LEB133" s="149"/>
      <c r="LEC133" s="149"/>
      <c r="LED133" s="149"/>
      <c r="LEE133" s="149"/>
      <c r="LEF133" s="149"/>
      <c r="LEG133" s="149"/>
      <c r="LEH133" s="149"/>
      <c r="LEI133" s="149"/>
      <c r="LEJ133" s="149"/>
      <c r="LEK133" s="149"/>
      <c r="LEL133" s="149"/>
      <c r="LEM133" s="149"/>
      <c r="LEN133" s="149"/>
      <c r="LEO133" s="149"/>
      <c r="LEP133" s="149"/>
      <c r="LEQ133" s="149"/>
      <c r="LER133" s="149"/>
      <c r="LES133" s="149"/>
      <c r="LET133" s="149"/>
      <c r="LEU133" s="149"/>
      <c r="LEV133" s="149"/>
      <c r="LEW133" s="149"/>
      <c r="LEX133" s="149"/>
      <c r="LEY133" s="149"/>
      <c r="LEZ133" s="149"/>
      <c r="LFA133" s="149"/>
      <c r="LFB133" s="149"/>
      <c r="LFC133" s="149"/>
      <c r="LFD133" s="149"/>
      <c r="LFE133" s="149"/>
      <c r="LFF133" s="149"/>
      <c r="LFG133" s="149"/>
      <c r="LFH133" s="149"/>
      <c r="LFI133" s="149"/>
      <c r="LFJ133" s="149"/>
      <c r="LFK133" s="149"/>
      <c r="LFL133" s="149"/>
      <c r="LFM133" s="149"/>
      <c r="LFN133" s="149"/>
      <c r="LFO133" s="149"/>
      <c r="LFP133" s="149"/>
      <c r="LFQ133" s="149"/>
      <c r="LFR133" s="149"/>
      <c r="LFS133" s="149"/>
      <c r="LFT133" s="149"/>
      <c r="LFU133" s="149"/>
      <c r="LFV133" s="149"/>
      <c r="LFW133" s="149"/>
      <c r="LFX133" s="149"/>
      <c r="LFY133" s="149"/>
      <c r="LFZ133" s="149"/>
      <c r="LGA133" s="149"/>
      <c r="LGB133" s="149"/>
      <c r="LGC133" s="149"/>
      <c r="LGD133" s="149"/>
      <c r="LGE133" s="149"/>
      <c r="LGF133" s="149"/>
      <c r="LGG133" s="149"/>
      <c r="LGH133" s="149"/>
      <c r="LGI133" s="149"/>
      <c r="LGJ133" s="149"/>
      <c r="LGK133" s="149"/>
      <c r="LGL133" s="149"/>
      <c r="LGM133" s="149"/>
      <c r="LGN133" s="149"/>
      <c r="LGO133" s="149"/>
      <c r="LGP133" s="149"/>
      <c r="LGQ133" s="149"/>
      <c r="LGR133" s="149"/>
      <c r="LGS133" s="149"/>
      <c r="LGT133" s="149"/>
      <c r="LGU133" s="149"/>
      <c r="LGV133" s="149"/>
      <c r="LGW133" s="149"/>
      <c r="LGX133" s="149"/>
      <c r="LGY133" s="149"/>
      <c r="LGZ133" s="149"/>
      <c r="LHA133" s="149"/>
      <c r="LHB133" s="149"/>
      <c r="LHC133" s="149"/>
      <c r="LHD133" s="149"/>
      <c r="LHE133" s="149"/>
      <c r="LHF133" s="149"/>
      <c r="LHG133" s="149"/>
      <c r="LHH133" s="149"/>
      <c r="LHI133" s="149"/>
      <c r="LHJ133" s="149"/>
      <c r="LHK133" s="149"/>
      <c r="LHL133" s="149"/>
      <c r="LHM133" s="149"/>
      <c r="LHN133" s="149"/>
      <c r="LHO133" s="149"/>
      <c r="LHP133" s="149"/>
      <c r="LHQ133" s="149"/>
      <c r="LHR133" s="149"/>
      <c r="LHS133" s="149"/>
      <c r="LHT133" s="149"/>
      <c r="LHU133" s="149"/>
      <c r="LHV133" s="149"/>
      <c r="LHW133" s="149"/>
      <c r="LHX133" s="149"/>
      <c r="LHY133" s="149"/>
      <c r="LHZ133" s="149"/>
      <c r="LIA133" s="149"/>
      <c r="LIB133" s="149"/>
      <c r="LIC133" s="149"/>
      <c r="LID133" s="149"/>
      <c r="LIE133" s="149"/>
      <c r="LIF133" s="149"/>
      <c r="LIG133" s="149"/>
      <c r="LIH133" s="149"/>
      <c r="LII133" s="149"/>
      <c r="LIJ133" s="149"/>
      <c r="LIK133" s="149"/>
      <c r="LIL133" s="149"/>
      <c r="LIM133" s="149"/>
      <c r="LIN133" s="149"/>
      <c r="LIO133" s="149"/>
      <c r="LIP133" s="149"/>
      <c r="LIQ133" s="149"/>
      <c r="LIR133" s="149"/>
      <c r="LIS133" s="149"/>
      <c r="LIT133" s="149"/>
      <c r="LIU133" s="149"/>
      <c r="LIV133" s="149"/>
      <c r="LIW133" s="149"/>
      <c r="LIX133" s="149"/>
      <c r="LIY133" s="149"/>
      <c r="LIZ133" s="149"/>
      <c r="LJA133" s="149"/>
      <c r="LJB133" s="149"/>
      <c r="LJC133" s="149"/>
      <c r="LJD133" s="149"/>
      <c r="LJE133" s="149"/>
      <c r="LJF133" s="149"/>
      <c r="LJG133" s="149"/>
      <c r="LJH133" s="149"/>
      <c r="LJI133" s="149"/>
      <c r="LJJ133" s="149"/>
      <c r="LJK133" s="149"/>
      <c r="LJL133" s="149"/>
      <c r="LJM133" s="149"/>
      <c r="LJN133" s="149"/>
      <c r="LJO133" s="149"/>
      <c r="LJP133" s="149"/>
      <c r="LJQ133" s="149"/>
      <c r="LJR133" s="149"/>
      <c r="LJS133" s="149"/>
      <c r="LJT133" s="149"/>
      <c r="LJU133" s="149"/>
      <c r="LJV133" s="149"/>
      <c r="LJW133" s="149"/>
      <c r="LJX133" s="149"/>
      <c r="LJY133" s="149"/>
      <c r="LJZ133" s="149"/>
      <c r="LKA133" s="149"/>
      <c r="LKB133" s="149"/>
      <c r="LKC133" s="149"/>
      <c r="LKD133" s="149"/>
      <c r="LKE133" s="149"/>
      <c r="LKF133" s="149"/>
      <c r="LKG133" s="149"/>
      <c r="LKH133" s="149"/>
      <c r="LKI133" s="149"/>
      <c r="LKJ133" s="149"/>
      <c r="LKK133" s="149"/>
      <c r="LKL133" s="149"/>
      <c r="LKM133" s="149"/>
      <c r="LKN133" s="149"/>
      <c r="LKO133" s="149"/>
      <c r="LKP133" s="149"/>
      <c r="LKQ133" s="149"/>
      <c r="LKR133" s="149"/>
      <c r="LKS133" s="149"/>
      <c r="LKT133" s="149"/>
      <c r="LKU133" s="149"/>
      <c r="LKV133" s="149"/>
      <c r="LKW133" s="149"/>
      <c r="LKX133" s="149"/>
      <c r="LKY133" s="149"/>
      <c r="LKZ133" s="149"/>
      <c r="LLA133" s="149"/>
      <c r="LLB133" s="149"/>
      <c r="LLC133" s="149"/>
      <c r="LLD133" s="149"/>
      <c r="LLE133" s="149"/>
      <c r="LLF133" s="149"/>
      <c r="LLG133" s="149"/>
      <c r="LLH133" s="149"/>
      <c r="LLI133" s="149"/>
      <c r="LLJ133" s="149"/>
      <c r="LLK133" s="149"/>
      <c r="LLL133" s="149"/>
      <c r="LLM133" s="149"/>
      <c r="LLN133" s="149"/>
      <c r="LLO133" s="149"/>
      <c r="LLP133" s="149"/>
      <c r="LLQ133" s="149"/>
      <c r="LLR133" s="149"/>
      <c r="LLS133" s="149"/>
      <c r="LLT133" s="149"/>
      <c r="LLU133" s="149"/>
      <c r="LLV133" s="149"/>
      <c r="LLW133" s="149"/>
      <c r="LLX133" s="149"/>
      <c r="LLY133" s="149"/>
      <c r="LLZ133" s="149"/>
      <c r="LMA133" s="149"/>
      <c r="LMB133" s="149"/>
      <c r="LMC133" s="149"/>
      <c r="LMD133" s="149"/>
      <c r="LME133" s="149"/>
      <c r="LMF133" s="149"/>
      <c r="LMG133" s="149"/>
      <c r="LMH133" s="149"/>
      <c r="LMI133" s="149"/>
      <c r="LMJ133" s="149"/>
      <c r="LMK133" s="149"/>
      <c r="LML133" s="149"/>
      <c r="LMM133" s="149"/>
      <c r="LMN133" s="149"/>
      <c r="LMO133" s="149"/>
      <c r="LMP133" s="149"/>
      <c r="LMQ133" s="149"/>
      <c r="LMR133" s="149"/>
      <c r="LMS133" s="149"/>
      <c r="LMT133" s="149"/>
      <c r="LMU133" s="149"/>
      <c r="LMV133" s="149"/>
      <c r="LMW133" s="149"/>
      <c r="LMX133" s="149"/>
      <c r="LMY133" s="149"/>
      <c r="LMZ133" s="149"/>
      <c r="LNA133" s="149"/>
      <c r="LNB133" s="149"/>
      <c r="LNC133" s="149"/>
      <c r="LND133" s="149"/>
      <c r="LNE133" s="149"/>
      <c r="LNF133" s="149"/>
      <c r="LNG133" s="149"/>
      <c r="LNH133" s="149"/>
      <c r="LNI133" s="149"/>
      <c r="LNJ133" s="149"/>
      <c r="LNK133" s="149"/>
      <c r="LNL133" s="149"/>
      <c r="LNM133" s="149"/>
      <c r="LNN133" s="149"/>
      <c r="LNO133" s="149"/>
      <c r="LNP133" s="149"/>
      <c r="LNQ133" s="149"/>
      <c r="LNR133" s="149"/>
      <c r="LNS133" s="149"/>
      <c r="LNT133" s="149"/>
      <c r="LNU133" s="149"/>
      <c r="LNV133" s="149"/>
      <c r="LNW133" s="149"/>
      <c r="LNX133" s="149"/>
      <c r="LNY133" s="149"/>
      <c r="LNZ133" s="149"/>
      <c r="LOA133" s="149"/>
      <c r="LOB133" s="149"/>
      <c r="LOC133" s="149"/>
      <c r="LOD133" s="149"/>
      <c r="LOE133" s="149"/>
      <c r="LOF133" s="149"/>
      <c r="LOG133" s="149"/>
      <c r="LOH133" s="149"/>
      <c r="LOI133" s="149"/>
      <c r="LOJ133" s="149"/>
      <c r="LOK133" s="149"/>
      <c r="LOL133" s="149"/>
      <c r="LOM133" s="149"/>
      <c r="LON133" s="149"/>
      <c r="LOO133" s="149"/>
      <c r="LOP133" s="149"/>
      <c r="LOQ133" s="149"/>
      <c r="LOR133" s="149"/>
      <c r="LOS133" s="149"/>
      <c r="LOT133" s="149"/>
      <c r="LOU133" s="149"/>
      <c r="LOV133" s="149"/>
      <c r="LOW133" s="149"/>
      <c r="LOX133" s="149"/>
      <c r="LOY133" s="149"/>
      <c r="LOZ133" s="149"/>
      <c r="LPA133" s="149"/>
      <c r="LPB133" s="149"/>
      <c r="LPC133" s="149"/>
      <c r="LPD133" s="149"/>
      <c r="LPE133" s="149"/>
      <c r="LPF133" s="149"/>
      <c r="LPG133" s="149"/>
      <c r="LPH133" s="149"/>
      <c r="LPI133" s="149"/>
      <c r="LPJ133" s="149"/>
      <c r="LPK133" s="149"/>
      <c r="LPL133" s="149"/>
      <c r="LPM133" s="149"/>
      <c r="LPN133" s="149"/>
      <c r="LPO133" s="149"/>
      <c r="LPP133" s="149"/>
      <c r="LPQ133" s="149"/>
      <c r="LPR133" s="149"/>
      <c r="LPS133" s="149"/>
      <c r="LPT133" s="149"/>
      <c r="LPU133" s="149"/>
      <c r="LPV133" s="149"/>
      <c r="LPW133" s="149"/>
      <c r="LPX133" s="149"/>
      <c r="LPY133" s="149"/>
      <c r="LPZ133" s="149"/>
      <c r="LQA133" s="149"/>
      <c r="LQB133" s="149"/>
      <c r="LQC133" s="149"/>
      <c r="LQD133" s="149"/>
      <c r="LQE133" s="149"/>
      <c r="LQF133" s="149"/>
      <c r="LQG133" s="149"/>
      <c r="LQH133" s="149"/>
      <c r="LQI133" s="149"/>
      <c r="LQJ133" s="149"/>
      <c r="LQK133" s="149"/>
      <c r="LQL133" s="149"/>
      <c r="LQM133" s="149"/>
      <c r="LQN133" s="149"/>
      <c r="LQO133" s="149"/>
      <c r="LQP133" s="149"/>
      <c r="LQQ133" s="149"/>
      <c r="LQR133" s="149"/>
      <c r="LQS133" s="149"/>
      <c r="LQT133" s="149"/>
      <c r="LQU133" s="149"/>
      <c r="LQV133" s="149"/>
      <c r="LQW133" s="149"/>
      <c r="LQX133" s="149"/>
      <c r="LQY133" s="149"/>
      <c r="LQZ133" s="149"/>
      <c r="LRA133" s="149"/>
      <c r="LRB133" s="149"/>
      <c r="LRC133" s="149"/>
      <c r="LRD133" s="149"/>
      <c r="LRE133" s="149"/>
      <c r="LRF133" s="149"/>
      <c r="LRG133" s="149"/>
      <c r="LRH133" s="149"/>
      <c r="LRI133" s="149"/>
      <c r="LRJ133" s="149"/>
      <c r="LRK133" s="149"/>
      <c r="LRL133" s="149"/>
      <c r="LRM133" s="149"/>
      <c r="LRN133" s="149"/>
      <c r="LRO133" s="149"/>
      <c r="LRP133" s="149"/>
      <c r="LRQ133" s="149"/>
      <c r="LRR133" s="149"/>
      <c r="LRS133" s="149"/>
      <c r="LRT133" s="149"/>
      <c r="LRU133" s="149"/>
      <c r="LRV133" s="149"/>
      <c r="LRW133" s="149"/>
      <c r="LRX133" s="149"/>
      <c r="LRY133" s="149"/>
      <c r="LRZ133" s="149"/>
      <c r="LSA133" s="149"/>
      <c r="LSB133" s="149"/>
      <c r="LSC133" s="149"/>
      <c r="LSD133" s="149"/>
      <c r="LSE133" s="149"/>
      <c r="LSF133" s="149"/>
      <c r="LSG133" s="149"/>
      <c r="LSH133" s="149"/>
      <c r="LSI133" s="149"/>
      <c r="LSJ133" s="149"/>
      <c r="LSK133" s="149"/>
      <c r="LSL133" s="149"/>
      <c r="LSM133" s="149"/>
      <c r="LSN133" s="149"/>
      <c r="LSO133" s="149"/>
      <c r="LSP133" s="149"/>
      <c r="LSQ133" s="149"/>
      <c r="LSR133" s="149"/>
      <c r="LSS133" s="149"/>
      <c r="LST133" s="149"/>
      <c r="LSU133" s="149"/>
      <c r="LSV133" s="149"/>
      <c r="LSW133" s="149"/>
      <c r="LSX133" s="149"/>
      <c r="LSY133" s="149"/>
      <c r="LSZ133" s="149"/>
      <c r="LTA133" s="149"/>
      <c r="LTB133" s="149"/>
      <c r="LTC133" s="149"/>
      <c r="LTD133" s="149"/>
      <c r="LTE133" s="149"/>
      <c r="LTF133" s="149"/>
      <c r="LTG133" s="149"/>
      <c r="LTH133" s="149"/>
      <c r="LTI133" s="149"/>
      <c r="LTJ133" s="149"/>
      <c r="LTK133" s="149"/>
      <c r="LTL133" s="149"/>
      <c r="LTM133" s="149"/>
      <c r="LTN133" s="149"/>
      <c r="LTO133" s="149"/>
      <c r="LTP133" s="149"/>
      <c r="LTQ133" s="149"/>
      <c r="LTR133" s="149"/>
      <c r="LTS133" s="149"/>
      <c r="LTT133" s="149"/>
      <c r="LTU133" s="149"/>
      <c r="LTV133" s="149"/>
      <c r="LTW133" s="149"/>
      <c r="LTX133" s="149"/>
      <c r="LTY133" s="149"/>
      <c r="LTZ133" s="149"/>
      <c r="LUA133" s="149"/>
      <c r="LUB133" s="149"/>
      <c r="LUC133" s="149"/>
      <c r="LUD133" s="149"/>
      <c r="LUE133" s="149"/>
      <c r="LUF133" s="149"/>
      <c r="LUG133" s="149"/>
      <c r="LUH133" s="149"/>
      <c r="LUI133" s="149"/>
      <c r="LUJ133" s="149"/>
      <c r="LUK133" s="149"/>
      <c r="LUL133" s="149"/>
      <c r="LUM133" s="149"/>
      <c r="LUN133" s="149"/>
      <c r="LUO133" s="149"/>
      <c r="LUP133" s="149"/>
      <c r="LUQ133" s="149"/>
      <c r="LUR133" s="149"/>
      <c r="LUS133" s="149"/>
      <c r="LUT133" s="149"/>
      <c r="LUU133" s="149"/>
      <c r="LUV133" s="149"/>
      <c r="LUW133" s="149"/>
      <c r="LUX133" s="149"/>
      <c r="LUY133" s="149"/>
      <c r="LUZ133" s="149"/>
      <c r="LVA133" s="149"/>
      <c r="LVB133" s="149"/>
      <c r="LVC133" s="149"/>
      <c r="LVD133" s="149"/>
      <c r="LVE133" s="149"/>
      <c r="LVF133" s="149"/>
      <c r="LVG133" s="149"/>
      <c r="LVH133" s="149"/>
      <c r="LVI133" s="149"/>
      <c r="LVJ133" s="149"/>
      <c r="LVK133" s="149"/>
      <c r="LVL133" s="149"/>
      <c r="LVM133" s="149"/>
      <c r="LVN133" s="149"/>
      <c r="LVO133" s="149"/>
      <c r="LVP133" s="149"/>
      <c r="LVQ133" s="149"/>
      <c r="LVR133" s="149"/>
      <c r="LVS133" s="149"/>
      <c r="LVT133" s="149"/>
      <c r="LVU133" s="149"/>
      <c r="LVV133" s="149"/>
      <c r="LVW133" s="149"/>
      <c r="LVX133" s="149"/>
      <c r="LVY133" s="149"/>
      <c r="LVZ133" s="149"/>
      <c r="LWA133" s="149"/>
      <c r="LWB133" s="149"/>
      <c r="LWC133" s="149"/>
      <c r="LWD133" s="149"/>
      <c r="LWE133" s="149"/>
      <c r="LWF133" s="149"/>
      <c r="LWG133" s="149"/>
      <c r="LWH133" s="149"/>
      <c r="LWI133" s="149"/>
      <c r="LWJ133" s="149"/>
      <c r="LWK133" s="149"/>
      <c r="LWL133" s="149"/>
      <c r="LWM133" s="149"/>
      <c r="LWN133" s="149"/>
      <c r="LWO133" s="149"/>
      <c r="LWP133" s="149"/>
      <c r="LWQ133" s="149"/>
      <c r="LWR133" s="149"/>
      <c r="LWS133" s="149"/>
      <c r="LWT133" s="149"/>
      <c r="LWU133" s="149"/>
      <c r="LWV133" s="149"/>
      <c r="LWW133" s="149"/>
      <c r="LWX133" s="149"/>
      <c r="LWY133" s="149"/>
      <c r="LWZ133" s="149"/>
      <c r="LXA133" s="149"/>
      <c r="LXB133" s="149"/>
      <c r="LXC133" s="149"/>
      <c r="LXD133" s="149"/>
      <c r="LXE133" s="149"/>
      <c r="LXF133" s="149"/>
      <c r="LXG133" s="149"/>
      <c r="LXH133" s="149"/>
      <c r="LXI133" s="149"/>
      <c r="LXJ133" s="149"/>
      <c r="LXK133" s="149"/>
      <c r="LXL133" s="149"/>
      <c r="LXM133" s="149"/>
      <c r="LXN133" s="149"/>
      <c r="LXO133" s="149"/>
      <c r="LXP133" s="149"/>
      <c r="LXQ133" s="149"/>
      <c r="LXR133" s="149"/>
      <c r="LXS133" s="149"/>
      <c r="LXT133" s="149"/>
      <c r="LXU133" s="149"/>
      <c r="LXV133" s="149"/>
      <c r="LXW133" s="149"/>
      <c r="LXX133" s="149"/>
      <c r="LXY133" s="149"/>
      <c r="LXZ133" s="149"/>
      <c r="LYA133" s="149"/>
      <c r="LYB133" s="149"/>
      <c r="LYC133" s="149"/>
      <c r="LYD133" s="149"/>
      <c r="LYE133" s="149"/>
      <c r="LYF133" s="149"/>
      <c r="LYG133" s="149"/>
      <c r="LYH133" s="149"/>
      <c r="LYI133" s="149"/>
      <c r="LYJ133" s="149"/>
      <c r="LYK133" s="149"/>
      <c r="LYL133" s="149"/>
      <c r="LYM133" s="149"/>
      <c r="LYN133" s="149"/>
      <c r="LYO133" s="149"/>
      <c r="LYP133" s="149"/>
      <c r="LYQ133" s="149"/>
      <c r="LYR133" s="149"/>
      <c r="LYS133" s="149"/>
      <c r="LYT133" s="149"/>
      <c r="LYU133" s="149"/>
      <c r="LYV133" s="149"/>
      <c r="LYW133" s="149"/>
      <c r="LYX133" s="149"/>
      <c r="LYY133" s="149"/>
      <c r="LYZ133" s="149"/>
      <c r="LZA133" s="149"/>
      <c r="LZB133" s="149"/>
      <c r="LZC133" s="149"/>
      <c r="LZD133" s="149"/>
      <c r="LZE133" s="149"/>
      <c r="LZF133" s="149"/>
      <c r="LZG133" s="149"/>
      <c r="LZH133" s="149"/>
      <c r="LZI133" s="149"/>
      <c r="LZJ133" s="149"/>
      <c r="LZK133" s="149"/>
      <c r="LZL133" s="149"/>
      <c r="LZM133" s="149"/>
      <c r="LZN133" s="149"/>
      <c r="LZO133" s="149"/>
      <c r="LZP133" s="149"/>
      <c r="LZQ133" s="149"/>
      <c r="LZR133" s="149"/>
      <c r="LZS133" s="149"/>
      <c r="LZT133" s="149"/>
      <c r="LZU133" s="149"/>
      <c r="LZV133" s="149"/>
      <c r="LZW133" s="149"/>
      <c r="LZX133" s="149"/>
      <c r="LZY133" s="149"/>
      <c r="LZZ133" s="149"/>
      <c r="MAA133" s="149"/>
      <c r="MAB133" s="149"/>
      <c r="MAC133" s="149"/>
      <c r="MAD133" s="149"/>
      <c r="MAE133" s="149"/>
      <c r="MAF133" s="149"/>
      <c r="MAG133" s="149"/>
      <c r="MAH133" s="149"/>
      <c r="MAI133" s="149"/>
      <c r="MAJ133" s="149"/>
      <c r="MAK133" s="149"/>
      <c r="MAL133" s="149"/>
      <c r="MAM133" s="149"/>
      <c r="MAN133" s="149"/>
      <c r="MAO133" s="149"/>
      <c r="MAP133" s="149"/>
      <c r="MAQ133" s="149"/>
      <c r="MAR133" s="149"/>
      <c r="MAS133" s="149"/>
      <c r="MAT133" s="149"/>
      <c r="MAU133" s="149"/>
      <c r="MAV133" s="149"/>
      <c r="MAW133" s="149"/>
      <c r="MAX133" s="149"/>
      <c r="MAY133" s="149"/>
      <c r="MAZ133" s="149"/>
      <c r="MBA133" s="149"/>
      <c r="MBB133" s="149"/>
      <c r="MBC133" s="149"/>
      <c r="MBD133" s="149"/>
      <c r="MBE133" s="149"/>
      <c r="MBF133" s="149"/>
      <c r="MBG133" s="149"/>
      <c r="MBH133" s="149"/>
      <c r="MBI133" s="149"/>
      <c r="MBJ133" s="149"/>
      <c r="MBK133" s="149"/>
      <c r="MBL133" s="149"/>
      <c r="MBM133" s="149"/>
      <c r="MBN133" s="149"/>
      <c r="MBO133" s="149"/>
      <c r="MBP133" s="149"/>
      <c r="MBQ133" s="149"/>
      <c r="MBR133" s="149"/>
      <c r="MBS133" s="149"/>
      <c r="MBT133" s="149"/>
      <c r="MBU133" s="149"/>
      <c r="MBV133" s="149"/>
      <c r="MBW133" s="149"/>
      <c r="MBX133" s="149"/>
      <c r="MBY133" s="149"/>
      <c r="MBZ133" s="149"/>
      <c r="MCA133" s="149"/>
      <c r="MCB133" s="149"/>
      <c r="MCC133" s="149"/>
      <c r="MCD133" s="149"/>
      <c r="MCE133" s="149"/>
      <c r="MCF133" s="149"/>
      <c r="MCG133" s="149"/>
      <c r="MCH133" s="149"/>
      <c r="MCI133" s="149"/>
      <c r="MCJ133" s="149"/>
      <c r="MCK133" s="149"/>
      <c r="MCL133" s="149"/>
      <c r="MCM133" s="149"/>
      <c r="MCN133" s="149"/>
      <c r="MCO133" s="149"/>
      <c r="MCP133" s="149"/>
      <c r="MCQ133" s="149"/>
      <c r="MCR133" s="149"/>
      <c r="MCS133" s="149"/>
      <c r="MCT133" s="149"/>
      <c r="MCU133" s="149"/>
      <c r="MCV133" s="149"/>
      <c r="MCW133" s="149"/>
      <c r="MCX133" s="149"/>
      <c r="MCY133" s="149"/>
      <c r="MCZ133" s="149"/>
      <c r="MDA133" s="149"/>
      <c r="MDB133" s="149"/>
      <c r="MDC133" s="149"/>
      <c r="MDD133" s="149"/>
      <c r="MDE133" s="149"/>
      <c r="MDF133" s="149"/>
      <c r="MDG133" s="149"/>
      <c r="MDH133" s="149"/>
      <c r="MDI133" s="149"/>
      <c r="MDJ133" s="149"/>
      <c r="MDK133" s="149"/>
      <c r="MDL133" s="149"/>
      <c r="MDM133" s="149"/>
      <c r="MDN133" s="149"/>
      <c r="MDO133" s="149"/>
      <c r="MDP133" s="149"/>
      <c r="MDQ133" s="149"/>
      <c r="MDR133" s="149"/>
      <c r="MDS133" s="149"/>
      <c r="MDT133" s="149"/>
      <c r="MDU133" s="149"/>
      <c r="MDV133" s="149"/>
      <c r="MDW133" s="149"/>
      <c r="MDX133" s="149"/>
      <c r="MDY133" s="149"/>
      <c r="MDZ133" s="149"/>
      <c r="MEA133" s="149"/>
      <c r="MEB133" s="149"/>
      <c r="MEC133" s="149"/>
      <c r="MED133" s="149"/>
      <c r="MEE133" s="149"/>
      <c r="MEF133" s="149"/>
      <c r="MEG133" s="149"/>
      <c r="MEH133" s="149"/>
      <c r="MEI133" s="149"/>
      <c r="MEJ133" s="149"/>
      <c r="MEK133" s="149"/>
      <c r="MEL133" s="149"/>
      <c r="MEM133" s="149"/>
      <c r="MEN133" s="149"/>
      <c r="MEO133" s="149"/>
      <c r="MEP133" s="149"/>
      <c r="MEQ133" s="149"/>
      <c r="MER133" s="149"/>
      <c r="MES133" s="149"/>
      <c r="MET133" s="149"/>
      <c r="MEU133" s="149"/>
      <c r="MEV133" s="149"/>
      <c r="MEW133" s="149"/>
      <c r="MEX133" s="149"/>
      <c r="MEY133" s="149"/>
      <c r="MEZ133" s="149"/>
      <c r="MFA133" s="149"/>
      <c r="MFB133" s="149"/>
      <c r="MFC133" s="149"/>
      <c r="MFD133" s="149"/>
      <c r="MFE133" s="149"/>
      <c r="MFF133" s="149"/>
      <c r="MFG133" s="149"/>
      <c r="MFH133" s="149"/>
      <c r="MFI133" s="149"/>
      <c r="MFJ133" s="149"/>
      <c r="MFK133" s="149"/>
      <c r="MFL133" s="149"/>
      <c r="MFM133" s="149"/>
      <c r="MFN133" s="149"/>
      <c r="MFO133" s="149"/>
      <c r="MFP133" s="149"/>
      <c r="MFQ133" s="149"/>
      <c r="MFR133" s="149"/>
      <c r="MFS133" s="149"/>
      <c r="MFT133" s="149"/>
      <c r="MFU133" s="149"/>
      <c r="MFV133" s="149"/>
      <c r="MFW133" s="149"/>
      <c r="MFX133" s="149"/>
      <c r="MFY133" s="149"/>
      <c r="MFZ133" s="149"/>
      <c r="MGA133" s="149"/>
      <c r="MGB133" s="149"/>
      <c r="MGC133" s="149"/>
      <c r="MGD133" s="149"/>
      <c r="MGE133" s="149"/>
      <c r="MGF133" s="149"/>
      <c r="MGG133" s="149"/>
      <c r="MGH133" s="149"/>
      <c r="MGI133" s="149"/>
      <c r="MGJ133" s="149"/>
      <c r="MGK133" s="149"/>
      <c r="MGL133" s="149"/>
      <c r="MGM133" s="149"/>
      <c r="MGN133" s="149"/>
      <c r="MGO133" s="149"/>
      <c r="MGP133" s="149"/>
      <c r="MGQ133" s="149"/>
      <c r="MGR133" s="149"/>
      <c r="MGS133" s="149"/>
      <c r="MGT133" s="149"/>
      <c r="MGU133" s="149"/>
      <c r="MGV133" s="149"/>
      <c r="MGW133" s="149"/>
      <c r="MGX133" s="149"/>
      <c r="MGY133" s="149"/>
      <c r="MGZ133" s="149"/>
      <c r="MHA133" s="149"/>
      <c r="MHB133" s="149"/>
      <c r="MHC133" s="149"/>
      <c r="MHD133" s="149"/>
      <c r="MHE133" s="149"/>
      <c r="MHF133" s="149"/>
      <c r="MHG133" s="149"/>
      <c r="MHH133" s="149"/>
      <c r="MHI133" s="149"/>
      <c r="MHJ133" s="149"/>
      <c r="MHK133" s="149"/>
      <c r="MHL133" s="149"/>
      <c r="MHM133" s="149"/>
      <c r="MHN133" s="149"/>
      <c r="MHO133" s="149"/>
      <c r="MHP133" s="149"/>
      <c r="MHQ133" s="149"/>
      <c r="MHR133" s="149"/>
      <c r="MHS133" s="149"/>
      <c r="MHT133" s="149"/>
      <c r="MHU133" s="149"/>
      <c r="MHV133" s="149"/>
      <c r="MHW133" s="149"/>
      <c r="MHX133" s="149"/>
      <c r="MHY133" s="149"/>
      <c r="MHZ133" s="149"/>
      <c r="MIA133" s="149"/>
      <c r="MIB133" s="149"/>
      <c r="MIC133" s="149"/>
      <c r="MID133" s="149"/>
      <c r="MIE133" s="149"/>
      <c r="MIF133" s="149"/>
      <c r="MIG133" s="149"/>
      <c r="MIH133" s="149"/>
      <c r="MII133" s="149"/>
      <c r="MIJ133" s="149"/>
      <c r="MIK133" s="149"/>
      <c r="MIL133" s="149"/>
      <c r="MIM133" s="149"/>
      <c r="MIN133" s="149"/>
      <c r="MIO133" s="149"/>
      <c r="MIP133" s="149"/>
      <c r="MIQ133" s="149"/>
      <c r="MIR133" s="149"/>
      <c r="MIS133" s="149"/>
      <c r="MIT133" s="149"/>
      <c r="MIU133" s="149"/>
      <c r="MIV133" s="149"/>
      <c r="MIW133" s="149"/>
      <c r="MIX133" s="149"/>
      <c r="MIY133" s="149"/>
      <c r="MIZ133" s="149"/>
      <c r="MJA133" s="149"/>
      <c r="MJB133" s="149"/>
      <c r="MJC133" s="149"/>
      <c r="MJD133" s="149"/>
      <c r="MJE133" s="149"/>
      <c r="MJF133" s="149"/>
      <c r="MJG133" s="149"/>
      <c r="MJH133" s="149"/>
      <c r="MJI133" s="149"/>
      <c r="MJJ133" s="149"/>
      <c r="MJK133" s="149"/>
      <c r="MJL133" s="149"/>
      <c r="MJM133" s="149"/>
      <c r="MJN133" s="149"/>
      <c r="MJO133" s="149"/>
      <c r="MJP133" s="149"/>
      <c r="MJQ133" s="149"/>
      <c r="MJR133" s="149"/>
      <c r="MJS133" s="149"/>
      <c r="MJT133" s="149"/>
      <c r="MJU133" s="149"/>
      <c r="MJV133" s="149"/>
      <c r="MJW133" s="149"/>
      <c r="MJX133" s="149"/>
      <c r="MJY133" s="149"/>
      <c r="MJZ133" s="149"/>
      <c r="MKA133" s="149"/>
      <c r="MKB133" s="149"/>
      <c r="MKC133" s="149"/>
      <c r="MKD133" s="149"/>
      <c r="MKE133" s="149"/>
      <c r="MKF133" s="149"/>
      <c r="MKG133" s="149"/>
      <c r="MKH133" s="149"/>
      <c r="MKI133" s="149"/>
      <c r="MKJ133" s="149"/>
      <c r="MKK133" s="149"/>
      <c r="MKL133" s="149"/>
      <c r="MKM133" s="149"/>
      <c r="MKN133" s="149"/>
      <c r="MKO133" s="149"/>
      <c r="MKP133" s="149"/>
      <c r="MKQ133" s="149"/>
      <c r="MKR133" s="149"/>
      <c r="MKS133" s="149"/>
      <c r="MKT133" s="149"/>
      <c r="MKU133" s="149"/>
      <c r="MKV133" s="149"/>
      <c r="MKW133" s="149"/>
      <c r="MKX133" s="149"/>
      <c r="MKY133" s="149"/>
      <c r="MKZ133" s="149"/>
      <c r="MLA133" s="149"/>
      <c r="MLB133" s="149"/>
      <c r="MLC133" s="149"/>
      <c r="MLD133" s="149"/>
      <c r="MLE133" s="149"/>
      <c r="MLF133" s="149"/>
      <c r="MLG133" s="149"/>
      <c r="MLH133" s="149"/>
      <c r="MLI133" s="149"/>
      <c r="MLJ133" s="149"/>
      <c r="MLK133" s="149"/>
      <c r="MLL133" s="149"/>
      <c r="MLM133" s="149"/>
      <c r="MLN133" s="149"/>
      <c r="MLO133" s="149"/>
      <c r="MLP133" s="149"/>
      <c r="MLQ133" s="149"/>
      <c r="MLR133" s="149"/>
      <c r="MLS133" s="149"/>
      <c r="MLT133" s="149"/>
      <c r="MLU133" s="149"/>
      <c r="MLV133" s="149"/>
      <c r="MLW133" s="149"/>
      <c r="MLX133" s="149"/>
      <c r="MLY133" s="149"/>
      <c r="MLZ133" s="149"/>
      <c r="MMA133" s="149"/>
      <c r="MMB133" s="149"/>
      <c r="MMC133" s="149"/>
      <c r="MMD133" s="149"/>
      <c r="MME133" s="149"/>
      <c r="MMF133" s="149"/>
      <c r="MMG133" s="149"/>
      <c r="MMH133" s="149"/>
      <c r="MMI133" s="149"/>
      <c r="MMJ133" s="149"/>
      <c r="MMK133" s="149"/>
      <c r="MML133" s="149"/>
      <c r="MMM133" s="149"/>
      <c r="MMN133" s="149"/>
      <c r="MMO133" s="149"/>
      <c r="MMP133" s="149"/>
      <c r="MMQ133" s="149"/>
      <c r="MMR133" s="149"/>
      <c r="MMS133" s="149"/>
      <c r="MMT133" s="149"/>
      <c r="MMU133" s="149"/>
      <c r="MMV133" s="149"/>
      <c r="MMW133" s="149"/>
      <c r="MMX133" s="149"/>
      <c r="MMY133" s="149"/>
      <c r="MMZ133" s="149"/>
      <c r="MNA133" s="149"/>
      <c r="MNB133" s="149"/>
      <c r="MNC133" s="149"/>
      <c r="MND133" s="149"/>
      <c r="MNE133" s="149"/>
      <c r="MNF133" s="149"/>
      <c r="MNG133" s="149"/>
      <c r="MNH133" s="149"/>
      <c r="MNI133" s="149"/>
      <c r="MNJ133" s="149"/>
      <c r="MNK133" s="149"/>
      <c r="MNL133" s="149"/>
      <c r="MNM133" s="149"/>
      <c r="MNN133" s="149"/>
      <c r="MNO133" s="149"/>
      <c r="MNP133" s="149"/>
      <c r="MNQ133" s="149"/>
      <c r="MNR133" s="149"/>
      <c r="MNS133" s="149"/>
      <c r="MNT133" s="149"/>
      <c r="MNU133" s="149"/>
      <c r="MNV133" s="149"/>
      <c r="MNW133" s="149"/>
      <c r="MNX133" s="149"/>
      <c r="MNY133" s="149"/>
      <c r="MNZ133" s="149"/>
      <c r="MOA133" s="149"/>
      <c r="MOB133" s="149"/>
      <c r="MOC133" s="149"/>
      <c r="MOD133" s="149"/>
      <c r="MOE133" s="149"/>
      <c r="MOF133" s="149"/>
      <c r="MOG133" s="149"/>
      <c r="MOH133" s="149"/>
      <c r="MOI133" s="149"/>
      <c r="MOJ133" s="149"/>
      <c r="MOK133" s="149"/>
      <c r="MOL133" s="149"/>
      <c r="MOM133" s="149"/>
      <c r="MON133" s="149"/>
      <c r="MOO133" s="149"/>
      <c r="MOP133" s="149"/>
      <c r="MOQ133" s="149"/>
      <c r="MOR133" s="149"/>
      <c r="MOS133" s="149"/>
      <c r="MOT133" s="149"/>
      <c r="MOU133" s="149"/>
      <c r="MOV133" s="149"/>
      <c r="MOW133" s="149"/>
      <c r="MOX133" s="149"/>
      <c r="MOY133" s="149"/>
      <c r="MOZ133" s="149"/>
      <c r="MPA133" s="149"/>
      <c r="MPB133" s="149"/>
      <c r="MPC133" s="149"/>
      <c r="MPD133" s="149"/>
      <c r="MPE133" s="149"/>
      <c r="MPF133" s="149"/>
      <c r="MPG133" s="149"/>
      <c r="MPH133" s="149"/>
      <c r="MPI133" s="149"/>
      <c r="MPJ133" s="149"/>
      <c r="MPK133" s="149"/>
      <c r="MPL133" s="149"/>
      <c r="MPM133" s="149"/>
      <c r="MPN133" s="149"/>
      <c r="MPO133" s="149"/>
      <c r="MPP133" s="149"/>
      <c r="MPQ133" s="149"/>
      <c r="MPR133" s="149"/>
      <c r="MPS133" s="149"/>
      <c r="MPT133" s="149"/>
      <c r="MPU133" s="149"/>
      <c r="MPV133" s="149"/>
      <c r="MPW133" s="149"/>
      <c r="MPX133" s="149"/>
      <c r="MPY133" s="149"/>
      <c r="MPZ133" s="149"/>
      <c r="MQA133" s="149"/>
      <c r="MQB133" s="149"/>
      <c r="MQC133" s="149"/>
      <c r="MQD133" s="149"/>
      <c r="MQE133" s="149"/>
      <c r="MQF133" s="149"/>
      <c r="MQG133" s="149"/>
      <c r="MQH133" s="149"/>
      <c r="MQI133" s="149"/>
      <c r="MQJ133" s="149"/>
      <c r="MQK133" s="149"/>
      <c r="MQL133" s="149"/>
      <c r="MQM133" s="149"/>
      <c r="MQN133" s="149"/>
      <c r="MQO133" s="149"/>
      <c r="MQP133" s="149"/>
      <c r="MQQ133" s="149"/>
      <c r="MQR133" s="149"/>
      <c r="MQS133" s="149"/>
      <c r="MQT133" s="149"/>
      <c r="MQU133" s="149"/>
      <c r="MQV133" s="149"/>
      <c r="MQW133" s="149"/>
      <c r="MQX133" s="149"/>
      <c r="MQY133" s="149"/>
      <c r="MQZ133" s="149"/>
      <c r="MRA133" s="149"/>
      <c r="MRB133" s="149"/>
      <c r="MRC133" s="149"/>
      <c r="MRD133" s="149"/>
      <c r="MRE133" s="149"/>
      <c r="MRF133" s="149"/>
      <c r="MRG133" s="149"/>
      <c r="MRH133" s="149"/>
      <c r="MRI133" s="149"/>
      <c r="MRJ133" s="149"/>
      <c r="MRK133" s="149"/>
      <c r="MRL133" s="149"/>
      <c r="MRM133" s="149"/>
      <c r="MRN133" s="149"/>
      <c r="MRO133" s="149"/>
      <c r="MRP133" s="149"/>
      <c r="MRQ133" s="149"/>
      <c r="MRR133" s="149"/>
      <c r="MRS133" s="149"/>
      <c r="MRT133" s="149"/>
      <c r="MRU133" s="149"/>
      <c r="MRV133" s="149"/>
      <c r="MRW133" s="149"/>
      <c r="MRX133" s="149"/>
      <c r="MRY133" s="149"/>
      <c r="MRZ133" s="149"/>
      <c r="MSA133" s="149"/>
      <c r="MSB133" s="149"/>
      <c r="MSC133" s="149"/>
      <c r="MSD133" s="149"/>
      <c r="MSE133" s="149"/>
      <c r="MSF133" s="149"/>
      <c r="MSG133" s="149"/>
      <c r="MSH133" s="149"/>
      <c r="MSI133" s="149"/>
      <c r="MSJ133" s="149"/>
      <c r="MSK133" s="149"/>
      <c r="MSL133" s="149"/>
      <c r="MSM133" s="149"/>
      <c r="MSN133" s="149"/>
      <c r="MSO133" s="149"/>
      <c r="MSP133" s="149"/>
      <c r="MSQ133" s="149"/>
      <c r="MSR133" s="149"/>
      <c r="MSS133" s="149"/>
      <c r="MST133" s="149"/>
      <c r="MSU133" s="149"/>
      <c r="MSV133" s="149"/>
      <c r="MSW133" s="149"/>
      <c r="MSX133" s="149"/>
      <c r="MSY133" s="149"/>
      <c r="MSZ133" s="149"/>
      <c r="MTA133" s="149"/>
      <c r="MTB133" s="149"/>
      <c r="MTC133" s="149"/>
      <c r="MTD133" s="149"/>
      <c r="MTE133" s="149"/>
      <c r="MTF133" s="149"/>
      <c r="MTG133" s="149"/>
      <c r="MTH133" s="149"/>
      <c r="MTI133" s="149"/>
      <c r="MTJ133" s="149"/>
      <c r="MTK133" s="149"/>
      <c r="MTL133" s="149"/>
      <c r="MTM133" s="149"/>
      <c r="MTN133" s="149"/>
      <c r="MTO133" s="149"/>
      <c r="MTP133" s="149"/>
      <c r="MTQ133" s="149"/>
      <c r="MTR133" s="149"/>
      <c r="MTS133" s="149"/>
      <c r="MTT133" s="149"/>
      <c r="MTU133" s="149"/>
      <c r="MTV133" s="149"/>
      <c r="MTW133" s="149"/>
      <c r="MTX133" s="149"/>
      <c r="MTY133" s="149"/>
      <c r="MTZ133" s="149"/>
      <c r="MUA133" s="149"/>
      <c r="MUB133" s="149"/>
      <c r="MUC133" s="149"/>
      <c r="MUD133" s="149"/>
      <c r="MUE133" s="149"/>
      <c r="MUF133" s="149"/>
      <c r="MUG133" s="149"/>
      <c r="MUH133" s="149"/>
      <c r="MUI133" s="149"/>
      <c r="MUJ133" s="149"/>
      <c r="MUK133" s="149"/>
      <c r="MUL133" s="149"/>
      <c r="MUM133" s="149"/>
      <c r="MUN133" s="149"/>
      <c r="MUO133" s="149"/>
      <c r="MUP133" s="149"/>
      <c r="MUQ133" s="149"/>
      <c r="MUR133" s="149"/>
      <c r="MUS133" s="149"/>
      <c r="MUT133" s="149"/>
      <c r="MUU133" s="149"/>
      <c r="MUV133" s="149"/>
      <c r="MUW133" s="149"/>
      <c r="MUX133" s="149"/>
      <c r="MUY133" s="149"/>
      <c r="MUZ133" s="149"/>
      <c r="MVA133" s="149"/>
      <c r="MVB133" s="149"/>
      <c r="MVC133" s="149"/>
      <c r="MVD133" s="149"/>
      <c r="MVE133" s="149"/>
      <c r="MVF133" s="149"/>
      <c r="MVG133" s="149"/>
      <c r="MVH133" s="149"/>
      <c r="MVI133" s="149"/>
      <c r="MVJ133" s="149"/>
      <c r="MVK133" s="149"/>
      <c r="MVL133" s="149"/>
      <c r="MVM133" s="149"/>
      <c r="MVN133" s="149"/>
      <c r="MVO133" s="149"/>
      <c r="MVP133" s="149"/>
      <c r="MVQ133" s="149"/>
      <c r="MVR133" s="149"/>
      <c r="MVS133" s="149"/>
      <c r="MVT133" s="149"/>
      <c r="MVU133" s="149"/>
      <c r="MVV133" s="149"/>
      <c r="MVW133" s="149"/>
      <c r="MVX133" s="149"/>
      <c r="MVY133" s="149"/>
      <c r="MVZ133" s="149"/>
      <c r="MWA133" s="149"/>
      <c r="MWB133" s="149"/>
      <c r="MWC133" s="149"/>
      <c r="MWD133" s="149"/>
      <c r="MWE133" s="149"/>
      <c r="MWF133" s="149"/>
      <c r="MWG133" s="149"/>
      <c r="MWH133" s="149"/>
      <c r="MWI133" s="149"/>
      <c r="MWJ133" s="149"/>
      <c r="MWK133" s="149"/>
      <c r="MWL133" s="149"/>
      <c r="MWM133" s="149"/>
      <c r="MWN133" s="149"/>
      <c r="MWO133" s="149"/>
      <c r="MWP133" s="149"/>
      <c r="MWQ133" s="149"/>
      <c r="MWR133" s="149"/>
      <c r="MWS133" s="149"/>
      <c r="MWT133" s="149"/>
      <c r="MWU133" s="149"/>
      <c r="MWV133" s="149"/>
      <c r="MWW133" s="149"/>
      <c r="MWX133" s="149"/>
      <c r="MWY133" s="149"/>
      <c r="MWZ133" s="149"/>
      <c r="MXA133" s="149"/>
      <c r="MXB133" s="149"/>
      <c r="MXC133" s="149"/>
      <c r="MXD133" s="149"/>
      <c r="MXE133" s="149"/>
      <c r="MXF133" s="149"/>
      <c r="MXG133" s="149"/>
      <c r="MXH133" s="149"/>
      <c r="MXI133" s="149"/>
      <c r="MXJ133" s="149"/>
      <c r="MXK133" s="149"/>
      <c r="MXL133" s="149"/>
      <c r="MXM133" s="149"/>
      <c r="MXN133" s="149"/>
      <c r="MXO133" s="149"/>
      <c r="MXP133" s="149"/>
      <c r="MXQ133" s="149"/>
      <c r="MXR133" s="149"/>
      <c r="MXS133" s="149"/>
      <c r="MXT133" s="149"/>
      <c r="MXU133" s="149"/>
      <c r="MXV133" s="149"/>
      <c r="MXW133" s="149"/>
      <c r="MXX133" s="149"/>
      <c r="MXY133" s="149"/>
      <c r="MXZ133" s="149"/>
      <c r="MYA133" s="149"/>
      <c r="MYB133" s="149"/>
      <c r="MYC133" s="149"/>
      <c r="MYD133" s="149"/>
      <c r="MYE133" s="149"/>
      <c r="MYF133" s="149"/>
      <c r="MYG133" s="149"/>
      <c r="MYH133" s="149"/>
      <c r="MYI133" s="149"/>
      <c r="MYJ133" s="149"/>
      <c r="MYK133" s="149"/>
      <c r="MYL133" s="149"/>
      <c r="MYM133" s="149"/>
      <c r="MYN133" s="149"/>
      <c r="MYO133" s="149"/>
      <c r="MYP133" s="149"/>
      <c r="MYQ133" s="149"/>
      <c r="MYR133" s="149"/>
      <c r="MYS133" s="149"/>
      <c r="MYT133" s="149"/>
      <c r="MYU133" s="149"/>
      <c r="MYV133" s="149"/>
      <c r="MYW133" s="149"/>
      <c r="MYX133" s="149"/>
      <c r="MYY133" s="149"/>
      <c r="MYZ133" s="149"/>
      <c r="MZA133" s="149"/>
      <c r="MZB133" s="149"/>
      <c r="MZC133" s="149"/>
      <c r="MZD133" s="149"/>
      <c r="MZE133" s="149"/>
      <c r="MZF133" s="149"/>
      <c r="MZG133" s="149"/>
      <c r="MZH133" s="149"/>
      <c r="MZI133" s="149"/>
      <c r="MZJ133" s="149"/>
      <c r="MZK133" s="149"/>
      <c r="MZL133" s="149"/>
      <c r="MZM133" s="149"/>
      <c r="MZN133" s="149"/>
      <c r="MZO133" s="149"/>
      <c r="MZP133" s="149"/>
      <c r="MZQ133" s="149"/>
      <c r="MZR133" s="149"/>
      <c r="MZS133" s="149"/>
      <c r="MZT133" s="149"/>
      <c r="MZU133" s="149"/>
      <c r="MZV133" s="149"/>
      <c r="MZW133" s="149"/>
      <c r="MZX133" s="149"/>
      <c r="MZY133" s="149"/>
      <c r="MZZ133" s="149"/>
      <c r="NAA133" s="149"/>
      <c r="NAB133" s="149"/>
      <c r="NAC133" s="149"/>
      <c r="NAD133" s="149"/>
      <c r="NAE133" s="149"/>
      <c r="NAF133" s="149"/>
      <c r="NAG133" s="149"/>
      <c r="NAH133" s="149"/>
      <c r="NAI133" s="149"/>
      <c r="NAJ133" s="149"/>
      <c r="NAK133" s="149"/>
      <c r="NAL133" s="149"/>
      <c r="NAM133" s="149"/>
      <c r="NAN133" s="149"/>
      <c r="NAO133" s="149"/>
      <c r="NAP133" s="149"/>
      <c r="NAQ133" s="149"/>
      <c r="NAR133" s="149"/>
      <c r="NAS133" s="149"/>
      <c r="NAT133" s="149"/>
      <c r="NAU133" s="149"/>
      <c r="NAV133" s="149"/>
      <c r="NAW133" s="149"/>
      <c r="NAX133" s="149"/>
      <c r="NAY133" s="149"/>
      <c r="NAZ133" s="149"/>
      <c r="NBA133" s="149"/>
      <c r="NBB133" s="149"/>
      <c r="NBC133" s="149"/>
      <c r="NBD133" s="149"/>
      <c r="NBE133" s="149"/>
      <c r="NBF133" s="149"/>
      <c r="NBG133" s="149"/>
      <c r="NBH133" s="149"/>
      <c r="NBI133" s="149"/>
      <c r="NBJ133" s="149"/>
      <c r="NBK133" s="149"/>
      <c r="NBL133" s="149"/>
      <c r="NBM133" s="149"/>
      <c r="NBN133" s="149"/>
      <c r="NBO133" s="149"/>
      <c r="NBP133" s="149"/>
      <c r="NBQ133" s="149"/>
      <c r="NBR133" s="149"/>
      <c r="NBS133" s="149"/>
      <c r="NBT133" s="149"/>
      <c r="NBU133" s="149"/>
      <c r="NBV133" s="149"/>
      <c r="NBW133" s="149"/>
      <c r="NBX133" s="149"/>
      <c r="NBY133" s="149"/>
      <c r="NBZ133" s="149"/>
      <c r="NCA133" s="149"/>
      <c r="NCB133" s="149"/>
      <c r="NCC133" s="149"/>
      <c r="NCD133" s="149"/>
      <c r="NCE133" s="149"/>
      <c r="NCF133" s="149"/>
      <c r="NCG133" s="149"/>
      <c r="NCH133" s="149"/>
      <c r="NCI133" s="149"/>
      <c r="NCJ133" s="149"/>
      <c r="NCK133" s="149"/>
      <c r="NCL133" s="149"/>
      <c r="NCM133" s="149"/>
      <c r="NCN133" s="149"/>
      <c r="NCO133" s="149"/>
      <c r="NCP133" s="149"/>
      <c r="NCQ133" s="149"/>
      <c r="NCR133" s="149"/>
      <c r="NCS133" s="149"/>
      <c r="NCT133" s="149"/>
      <c r="NCU133" s="149"/>
      <c r="NCV133" s="149"/>
      <c r="NCW133" s="149"/>
      <c r="NCX133" s="149"/>
      <c r="NCY133" s="149"/>
      <c r="NCZ133" s="149"/>
      <c r="NDA133" s="149"/>
      <c r="NDB133" s="149"/>
      <c r="NDC133" s="149"/>
      <c r="NDD133" s="149"/>
      <c r="NDE133" s="149"/>
      <c r="NDF133" s="149"/>
      <c r="NDG133" s="149"/>
      <c r="NDH133" s="149"/>
      <c r="NDI133" s="149"/>
      <c r="NDJ133" s="149"/>
      <c r="NDK133" s="149"/>
      <c r="NDL133" s="149"/>
      <c r="NDM133" s="149"/>
      <c r="NDN133" s="149"/>
      <c r="NDO133" s="149"/>
      <c r="NDP133" s="149"/>
      <c r="NDQ133" s="149"/>
      <c r="NDR133" s="149"/>
      <c r="NDS133" s="149"/>
      <c r="NDT133" s="149"/>
      <c r="NDU133" s="149"/>
      <c r="NDV133" s="149"/>
      <c r="NDW133" s="149"/>
      <c r="NDX133" s="149"/>
      <c r="NDY133" s="149"/>
      <c r="NDZ133" s="149"/>
      <c r="NEA133" s="149"/>
      <c r="NEB133" s="149"/>
      <c r="NEC133" s="149"/>
      <c r="NED133" s="149"/>
      <c r="NEE133" s="149"/>
      <c r="NEF133" s="149"/>
      <c r="NEG133" s="149"/>
      <c r="NEH133" s="149"/>
      <c r="NEI133" s="149"/>
      <c r="NEJ133" s="149"/>
      <c r="NEK133" s="149"/>
      <c r="NEL133" s="149"/>
      <c r="NEM133" s="149"/>
      <c r="NEN133" s="149"/>
      <c r="NEO133" s="149"/>
      <c r="NEP133" s="149"/>
      <c r="NEQ133" s="149"/>
      <c r="NER133" s="149"/>
      <c r="NES133" s="149"/>
      <c r="NET133" s="149"/>
      <c r="NEU133" s="149"/>
      <c r="NEV133" s="149"/>
      <c r="NEW133" s="149"/>
      <c r="NEX133" s="149"/>
      <c r="NEY133" s="149"/>
      <c r="NEZ133" s="149"/>
      <c r="NFA133" s="149"/>
      <c r="NFB133" s="149"/>
      <c r="NFC133" s="149"/>
      <c r="NFD133" s="149"/>
      <c r="NFE133" s="149"/>
      <c r="NFF133" s="149"/>
      <c r="NFG133" s="149"/>
      <c r="NFH133" s="149"/>
      <c r="NFI133" s="149"/>
      <c r="NFJ133" s="149"/>
      <c r="NFK133" s="149"/>
      <c r="NFL133" s="149"/>
      <c r="NFM133" s="149"/>
      <c r="NFN133" s="149"/>
      <c r="NFO133" s="149"/>
      <c r="NFP133" s="149"/>
      <c r="NFQ133" s="149"/>
      <c r="NFR133" s="149"/>
      <c r="NFS133" s="149"/>
      <c r="NFT133" s="149"/>
      <c r="NFU133" s="149"/>
      <c r="NFV133" s="149"/>
      <c r="NFW133" s="149"/>
      <c r="NFX133" s="149"/>
      <c r="NFY133" s="149"/>
      <c r="NFZ133" s="149"/>
      <c r="NGA133" s="149"/>
      <c r="NGB133" s="149"/>
      <c r="NGC133" s="149"/>
      <c r="NGD133" s="149"/>
      <c r="NGE133" s="149"/>
      <c r="NGF133" s="149"/>
      <c r="NGG133" s="149"/>
      <c r="NGH133" s="149"/>
      <c r="NGI133" s="149"/>
      <c r="NGJ133" s="149"/>
      <c r="NGK133" s="149"/>
      <c r="NGL133" s="149"/>
      <c r="NGM133" s="149"/>
      <c r="NGN133" s="149"/>
      <c r="NGO133" s="149"/>
      <c r="NGP133" s="149"/>
      <c r="NGQ133" s="149"/>
      <c r="NGR133" s="149"/>
      <c r="NGS133" s="149"/>
      <c r="NGT133" s="149"/>
      <c r="NGU133" s="149"/>
      <c r="NGV133" s="149"/>
      <c r="NGW133" s="149"/>
      <c r="NGX133" s="149"/>
      <c r="NGY133" s="149"/>
      <c r="NGZ133" s="149"/>
      <c r="NHA133" s="149"/>
      <c r="NHB133" s="149"/>
      <c r="NHC133" s="149"/>
      <c r="NHD133" s="149"/>
      <c r="NHE133" s="149"/>
      <c r="NHF133" s="149"/>
      <c r="NHG133" s="149"/>
      <c r="NHH133" s="149"/>
      <c r="NHI133" s="149"/>
      <c r="NHJ133" s="149"/>
      <c r="NHK133" s="149"/>
      <c r="NHL133" s="149"/>
      <c r="NHM133" s="149"/>
      <c r="NHN133" s="149"/>
      <c r="NHO133" s="149"/>
      <c r="NHP133" s="149"/>
      <c r="NHQ133" s="149"/>
      <c r="NHR133" s="149"/>
      <c r="NHS133" s="149"/>
      <c r="NHT133" s="149"/>
      <c r="NHU133" s="149"/>
      <c r="NHV133" s="149"/>
      <c r="NHW133" s="149"/>
      <c r="NHX133" s="149"/>
      <c r="NHY133" s="149"/>
      <c r="NHZ133" s="149"/>
      <c r="NIA133" s="149"/>
      <c r="NIB133" s="149"/>
      <c r="NIC133" s="149"/>
      <c r="NID133" s="149"/>
      <c r="NIE133" s="149"/>
      <c r="NIF133" s="149"/>
      <c r="NIG133" s="149"/>
      <c r="NIH133" s="149"/>
      <c r="NII133" s="149"/>
      <c r="NIJ133" s="149"/>
      <c r="NIK133" s="149"/>
      <c r="NIL133" s="149"/>
      <c r="NIM133" s="149"/>
      <c r="NIN133" s="149"/>
      <c r="NIO133" s="149"/>
      <c r="NIP133" s="149"/>
      <c r="NIQ133" s="149"/>
      <c r="NIR133" s="149"/>
      <c r="NIS133" s="149"/>
      <c r="NIT133" s="149"/>
      <c r="NIU133" s="149"/>
      <c r="NIV133" s="149"/>
      <c r="NIW133" s="149"/>
      <c r="NIX133" s="149"/>
      <c r="NIY133" s="149"/>
      <c r="NIZ133" s="149"/>
      <c r="NJA133" s="149"/>
      <c r="NJB133" s="149"/>
      <c r="NJC133" s="149"/>
      <c r="NJD133" s="149"/>
      <c r="NJE133" s="149"/>
      <c r="NJF133" s="149"/>
      <c r="NJG133" s="149"/>
      <c r="NJH133" s="149"/>
      <c r="NJI133" s="149"/>
      <c r="NJJ133" s="149"/>
      <c r="NJK133" s="149"/>
      <c r="NJL133" s="149"/>
      <c r="NJM133" s="149"/>
      <c r="NJN133" s="149"/>
      <c r="NJO133" s="149"/>
      <c r="NJP133" s="149"/>
      <c r="NJQ133" s="149"/>
      <c r="NJR133" s="149"/>
      <c r="NJS133" s="149"/>
      <c r="NJT133" s="149"/>
      <c r="NJU133" s="149"/>
      <c r="NJV133" s="149"/>
      <c r="NJW133" s="149"/>
      <c r="NJX133" s="149"/>
      <c r="NJY133" s="149"/>
      <c r="NJZ133" s="149"/>
      <c r="NKA133" s="149"/>
      <c r="NKB133" s="149"/>
      <c r="NKC133" s="149"/>
      <c r="NKD133" s="149"/>
      <c r="NKE133" s="149"/>
      <c r="NKF133" s="149"/>
      <c r="NKG133" s="149"/>
      <c r="NKH133" s="149"/>
      <c r="NKI133" s="149"/>
      <c r="NKJ133" s="149"/>
      <c r="NKK133" s="149"/>
      <c r="NKL133" s="149"/>
      <c r="NKM133" s="149"/>
      <c r="NKN133" s="149"/>
      <c r="NKO133" s="149"/>
      <c r="NKP133" s="149"/>
      <c r="NKQ133" s="149"/>
      <c r="NKR133" s="149"/>
      <c r="NKS133" s="149"/>
      <c r="NKT133" s="149"/>
      <c r="NKU133" s="149"/>
      <c r="NKV133" s="149"/>
      <c r="NKW133" s="149"/>
      <c r="NKX133" s="149"/>
      <c r="NKY133" s="149"/>
      <c r="NKZ133" s="149"/>
      <c r="NLA133" s="149"/>
      <c r="NLB133" s="149"/>
      <c r="NLC133" s="149"/>
      <c r="NLD133" s="149"/>
      <c r="NLE133" s="149"/>
      <c r="NLF133" s="149"/>
      <c r="NLG133" s="149"/>
      <c r="NLH133" s="149"/>
      <c r="NLI133" s="149"/>
      <c r="NLJ133" s="149"/>
      <c r="NLK133" s="149"/>
      <c r="NLL133" s="149"/>
      <c r="NLM133" s="149"/>
      <c r="NLN133" s="149"/>
      <c r="NLO133" s="149"/>
      <c r="NLP133" s="149"/>
      <c r="NLQ133" s="149"/>
      <c r="NLR133" s="149"/>
      <c r="NLS133" s="149"/>
      <c r="NLT133" s="149"/>
      <c r="NLU133" s="149"/>
      <c r="NLV133" s="149"/>
      <c r="NLW133" s="149"/>
      <c r="NLX133" s="149"/>
      <c r="NLY133" s="149"/>
      <c r="NLZ133" s="149"/>
      <c r="NMA133" s="149"/>
      <c r="NMB133" s="149"/>
      <c r="NMC133" s="149"/>
      <c r="NMD133" s="149"/>
      <c r="NME133" s="149"/>
      <c r="NMF133" s="149"/>
      <c r="NMG133" s="149"/>
      <c r="NMH133" s="149"/>
      <c r="NMI133" s="149"/>
      <c r="NMJ133" s="149"/>
      <c r="NMK133" s="149"/>
      <c r="NML133" s="149"/>
      <c r="NMM133" s="149"/>
      <c r="NMN133" s="149"/>
      <c r="NMO133" s="149"/>
      <c r="NMP133" s="149"/>
      <c r="NMQ133" s="149"/>
      <c r="NMR133" s="149"/>
      <c r="NMS133" s="149"/>
      <c r="NMT133" s="149"/>
      <c r="NMU133" s="149"/>
      <c r="NMV133" s="149"/>
      <c r="NMW133" s="149"/>
      <c r="NMX133" s="149"/>
      <c r="NMY133" s="149"/>
      <c r="NMZ133" s="149"/>
      <c r="NNA133" s="149"/>
      <c r="NNB133" s="149"/>
      <c r="NNC133" s="149"/>
      <c r="NND133" s="149"/>
      <c r="NNE133" s="149"/>
      <c r="NNF133" s="149"/>
      <c r="NNG133" s="149"/>
      <c r="NNH133" s="149"/>
      <c r="NNI133" s="149"/>
      <c r="NNJ133" s="149"/>
      <c r="NNK133" s="149"/>
      <c r="NNL133" s="149"/>
      <c r="NNM133" s="149"/>
      <c r="NNN133" s="149"/>
      <c r="NNO133" s="149"/>
      <c r="NNP133" s="149"/>
      <c r="NNQ133" s="149"/>
      <c r="NNR133" s="149"/>
      <c r="NNS133" s="149"/>
      <c r="NNT133" s="149"/>
      <c r="NNU133" s="149"/>
      <c r="NNV133" s="149"/>
      <c r="NNW133" s="149"/>
      <c r="NNX133" s="149"/>
      <c r="NNY133" s="149"/>
      <c r="NNZ133" s="149"/>
      <c r="NOA133" s="149"/>
      <c r="NOB133" s="149"/>
      <c r="NOC133" s="149"/>
      <c r="NOD133" s="149"/>
      <c r="NOE133" s="149"/>
      <c r="NOF133" s="149"/>
      <c r="NOG133" s="149"/>
      <c r="NOH133" s="149"/>
      <c r="NOI133" s="149"/>
      <c r="NOJ133" s="149"/>
      <c r="NOK133" s="149"/>
      <c r="NOL133" s="149"/>
      <c r="NOM133" s="149"/>
      <c r="NON133" s="149"/>
      <c r="NOO133" s="149"/>
      <c r="NOP133" s="149"/>
      <c r="NOQ133" s="149"/>
      <c r="NOR133" s="149"/>
      <c r="NOS133" s="149"/>
      <c r="NOT133" s="149"/>
      <c r="NOU133" s="149"/>
      <c r="NOV133" s="149"/>
      <c r="NOW133" s="149"/>
      <c r="NOX133" s="149"/>
      <c r="NOY133" s="149"/>
      <c r="NOZ133" s="149"/>
      <c r="NPA133" s="149"/>
      <c r="NPB133" s="149"/>
      <c r="NPC133" s="149"/>
      <c r="NPD133" s="149"/>
      <c r="NPE133" s="149"/>
      <c r="NPF133" s="149"/>
      <c r="NPG133" s="149"/>
      <c r="NPH133" s="149"/>
      <c r="NPI133" s="149"/>
      <c r="NPJ133" s="149"/>
      <c r="NPK133" s="149"/>
      <c r="NPL133" s="149"/>
      <c r="NPM133" s="149"/>
      <c r="NPN133" s="149"/>
      <c r="NPO133" s="149"/>
      <c r="NPP133" s="149"/>
      <c r="NPQ133" s="149"/>
      <c r="NPR133" s="149"/>
      <c r="NPS133" s="149"/>
      <c r="NPT133" s="149"/>
      <c r="NPU133" s="149"/>
      <c r="NPV133" s="149"/>
      <c r="NPW133" s="149"/>
      <c r="NPX133" s="149"/>
      <c r="NPY133" s="149"/>
      <c r="NPZ133" s="149"/>
      <c r="NQA133" s="149"/>
      <c r="NQB133" s="149"/>
      <c r="NQC133" s="149"/>
      <c r="NQD133" s="149"/>
      <c r="NQE133" s="149"/>
      <c r="NQF133" s="149"/>
      <c r="NQG133" s="149"/>
      <c r="NQH133" s="149"/>
      <c r="NQI133" s="149"/>
      <c r="NQJ133" s="149"/>
      <c r="NQK133" s="149"/>
      <c r="NQL133" s="149"/>
      <c r="NQM133" s="149"/>
      <c r="NQN133" s="149"/>
      <c r="NQO133" s="149"/>
      <c r="NQP133" s="149"/>
      <c r="NQQ133" s="149"/>
      <c r="NQR133" s="149"/>
      <c r="NQS133" s="149"/>
      <c r="NQT133" s="149"/>
      <c r="NQU133" s="149"/>
      <c r="NQV133" s="149"/>
      <c r="NQW133" s="149"/>
      <c r="NQX133" s="149"/>
      <c r="NQY133" s="149"/>
      <c r="NQZ133" s="149"/>
      <c r="NRA133" s="149"/>
      <c r="NRB133" s="149"/>
      <c r="NRC133" s="149"/>
      <c r="NRD133" s="149"/>
      <c r="NRE133" s="149"/>
      <c r="NRF133" s="149"/>
      <c r="NRG133" s="149"/>
      <c r="NRH133" s="149"/>
      <c r="NRI133" s="149"/>
      <c r="NRJ133" s="149"/>
      <c r="NRK133" s="149"/>
      <c r="NRL133" s="149"/>
      <c r="NRM133" s="149"/>
      <c r="NRN133" s="149"/>
      <c r="NRO133" s="149"/>
      <c r="NRP133" s="149"/>
      <c r="NRQ133" s="149"/>
      <c r="NRR133" s="149"/>
      <c r="NRS133" s="149"/>
      <c r="NRT133" s="149"/>
      <c r="NRU133" s="149"/>
      <c r="NRV133" s="149"/>
      <c r="NRW133" s="149"/>
      <c r="NRX133" s="149"/>
      <c r="NRY133" s="149"/>
      <c r="NRZ133" s="149"/>
      <c r="NSA133" s="149"/>
      <c r="NSB133" s="149"/>
      <c r="NSC133" s="149"/>
      <c r="NSD133" s="149"/>
      <c r="NSE133" s="149"/>
      <c r="NSF133" s="149"/>
      <c r="NSG133" s="149"/>
      <c r="NSH133" s="149"/>
      <c r="NSI133" s="149"/>
      <c r="NSJ133" s="149"/>
      <c r="NSK133" s="149"/>
      <c r="NSL133" s="149"/>
      <c r="NSM133" s="149"/>
      <c r="NSN133" s="149"/>
      <c r="NSO133" s="149"/>
      <c r="NSP133" s="149"/>
      <c r="NSQ133" s="149"/>
      <c r="NSR133" s="149"/>
      <c r="NSS133" s="149"/>
      <c r="NST133" s="149"/>
      <c r="NSU133" s="149"/>
      <c r="NSV133" s="149"/>
      <c r="NSW133" s="149"/>
      <c r="NSX133" s="149"/>
      <c r="NSY133" s="149"/>
      <c r="NSZ133" s="149"/>
      <c r="NTA133" s="149"/>
      <c r="NTB133" s="149"/>
      <c r="NTC133" s="149"/>
      <c r="NTD133" s="149"/>
      <c r="NTE133" s="149"/>
      <c r="NTF133" s="149"/>
      <c r="NTG133" s="149"/>
      <c r="NTH133" s="149"/>
      <c r="NTI133" s="149"/>
      <c r="NTJ133" s="149"/>
      <c r="NTK133" s="149"/>
      <c r="NTL133" s="149"/>
      <c r="NTM133" s="149"/>
      <c r="NTN133" s="149"/>
      <c r="NTO133" s="149"/>
      <c r="NTP133" s="149"/>
      <c r="NTQ133" s="149"/>
      <c r="NTR133" s="149"/>
      <c r="NTS133" s="149"/>
      <c r="NTT133" s="149"/>
      <c r="NTU133" s="149"/>
      <c r="NTV133" s="149"/>
      <c r="NTW133" s="149"/>
      <c r="NTX133" s="149"/>
      <c r="NTY133" s="149"/>
      <c r="NTZ133" s="149"/>
      <c r="NUA133" s="149"/>
      <c r="NUB133" s="149"/>
      <c r="NUC133" s="149"/>
      <c r="NUD133" s="149"/>
      <c r="NUE133" s="149"/>
      <c r="NUF133" s="149"/>
      <c r="NUG133" s="149"/>
      <c r="NUH133" s="149"/>
      <c r="NUI133" s="149"/>
      <c r="NUJ133" s="149"/>
      <c r="NUK133" s="149"/>
      <c r="NUL133" s="149"/>
      <c r="NUM133" s="149"/>
      <c r="NUN133" s="149"/>
      <c r="NUO133" s="149"/>
      <c r="NUP133" s="149"/>
      <c r="NUQ133" s="149"/>
      <c r="NUR133" s="149"/>
      <c r="NUS133" s="149"/>
      <c r="NUT133" s="149"/>
      <c r="NUU133" s="149"/>
      <c r="NUV133" s="149"/>
      <c r="NUW133" s="149"/>
      <c r="NUX133" s="149"/>
      <c r="NUY133" s="149"/>
      <c r="NUZ133" s="149"/>
      <c r="NVA133" s="149"/>
      <c r="NVB133" s="149"/>
      <c r="NVC133" s="149"/>
      <c r="NVD133" s="149"/>
      <c r="NVE133" s="149"/>
      <c r="NVF133" s="149"/>
      <c r="NVG133" s="149"/>
      <c r="NVH133" s="149"/>
      <c r="NVI133" s="149"/>
      <c r="NVJ133" s="149"/>
      <c r="NVK133" s="149"/>
      <c r="NVL133" s="149"/>
      <c r="NVM133" s="149"/>
      <c r="NVN133" s="149"/>
      <c r="NVO133" s="149"/>
      <c r="NVP133" s="149"/>
      <c r="NVQ133" s="149"/>
      <c r="NVR133" s="149"/>
      <c r="NVS133" s="149"/>
      <c r="NVT133" s="149"/>
      <c r="NVU133" s="149"/>
      <c r="NVV133" s="149"/>
      <c r="NVW133" s="149"/>
      <c r="NVX133" s="149"/>
      <c r="NVY133" s="149"/>
      <c r="NVZ133" s="149"/>
      <c r="NWA133" s="149"/>
      <c r="NWB133" s="149"/>
      <c r="NWC133" s="149"/>
      <c r="NWD133" s="149"/>
      <c r="NWE133" s="149"/>
      <c r="NWF133" s="149"/>
      <c r="NWG133" s="149"/>
      <c r="NWH133" s="149"/>
      <c r="NWI133" s="149"/>
      <c r="NWJ133" s="149"/>
      <c r="NWK133" s="149"/>
      <c r="NWL133" s="149"/>
      <c r="NWM133" s="149"/>
      <c r="NWN133" s="149"/>
      <c r="NWO133" s="149"/>
      <c r="NWP133" s="149"/>
      <c r="NWQ133" s="149"/>
      <c r="NWR133" s="149"/>
      <c r="NWS133" s="149"/>
      <c r="NWT133" s="149"/>
      <c r="NWU133" s="149"/>
      <c r="NWV133" s="149"/>
      <c r="NWW133" s="149"/>
      <c r="NWX133" s="149"/>
      <c r="NWY133" s="149"/>
      <c r="NWZ133" s="149"/>
      <c r="NXA133" s="149"/>
      <c r="NXB133" s="149"/>
      <c r="NXC133" s="149"/>
      <c r="NXD133" s="149"/>
      <c r="NXE133" s="149"/>
      <c r="NXF133" s="149"/>
      <c r="NXG133" s="149"/>
      <c r="NXH133" s="149"/>
      <c r="NXI133" s="149"/>
      <c r="NXJ133" s="149"/>
      <c r="NXK133" s="149"/>
      <c r="NXL133" s="149"/>
      <c r="NXM133" s="149"/>
      <c r="NXN133" s="149"/>
      <c r="NXO133" s="149"/>
      <c r="NXP133" s="149"/>
      <c r="NXQ133" s="149"/>
      <c r="NXR133" s="149"/>
      <c r="NXS133" s="149"/>
      <c r="NXT133" s="149"/>
      <c r="NXU133" s="149"/>
      <c r="NXV133" s="149"/>
      <c r="NXW133" s="149"/>
      <c r="NXX133" s="149"/>
      <c r="NXY133" s="149"/>
      <c r="NXZ133" s="149"/>
      <c r="NYA133" s="149"/>
      <c r="NYB133" s="149"/>
      <c r="NYC133" s="149"/>
      <c r="NYD133" s="149"/>
      <c r="NYE133" s="149"/>
      <c r="NYF133" s="149"/>
      <c r="NYG133" s="149"/>
      <c r="NYH133" s="149"/>
      <c r="NYI133" s="149"/>
      <c r="NYJ133" s="149"/>
      <c r="NYK133" s="149"/>
      <c r="NYL133" s="149"/>
      <c r="NYM133" s="149"/>
      <c r="NYN133" s="149"/>
      <c r="NYO133" s="149"/>
      <c r="NYP133" s="149"/>
      <c r="NYQ133" s="149"/>
      <c r="NYR133" s="149"/>
      <c r="NYS133" s="149"/>
      <c r="NYT133" s="149"/>
      <c r="NYU133" s="149"/>
      <c r="NYV133" s="149"/>
      <c r="NYW133" s="149"/>
      <c r="NYX133" s="149"/>
      <c r="NYY133" s="149"/>
      <c r="NYZ133" s="149"/>
      <c r="NZA133" s="149"/>
      <c r="NZB133" s="149"/>
      <c r="NZC133" s="149"/>
      <c r="NZD133" s="149"/>
      <c r="NZE133" s="149"/>
      <c r="NZF133" s="149"/>
      <c r="NZG133" s="149"/>
      <c r="NZH133" s="149"/>
      <c r="NZI133" s="149"/>
      <c r="NZJ133" s="149"/>
      <c r="NZK133" s="149"/>
      <c r="NZL133" s="149"/>
      <c r="NZM133" s="149"/>
      <c r="NZN133" s="149"/>
      <c r="NZO133" s="149"/>
      <c r="NZP133" s="149"/>
      <c r="NZQ133" s="149"/>
      <c r="NZR133" s="149"/>
      <c r="NZS133" s="149"/>
      <c r="NZT133" s="149"/>
      <c r="NZU133" s="149"/>
      <c r="NZV133" s="149"/>
      <c r="NZW133" s="149"/>
      <c r="NZX133" s="149"/>
      <c r="NZY133" s="149"/>
      <c r="NZZ133" s="149"/>
      <c r="OAA133" s="149"/>
      <c r="OAB133" s="149"/>
      <c r="OAC133" s="149"/>
      <c r="OAD133" s="149"/>
      <c r="OAE133" s="149"/>
      <c r="OAF133" s="149"/>
      <c r="OAG133" s="149"/>
      <c r="OAH133" s="149"/>
      <c r="OAI133" s="149"/>
      <c r="OAJ133" s="149"/>
      <c r="OAK133" s="149"/>
      <c r="OAL133" s="149"/>
      <c r="OAM133" s="149"/>
      <c r="OAN133" s="149"/>
      <c r="OAO133" s="149"/>
      <c r="OAP133" s="149"/>
      <c r="OAQ133" s="149"/>
      <c r="OAR133" s="149"/>
      <c r="OAS133" s="149"/>
      <c r="OAT133" s="149"/>
      <c r="OAU133" s="149"/>
      <c r="OAV133" s="149"/>
      <c r="OAW133" s="149"/>
      <c r="OAX133" s="149"/>
      <c r="OAY133" s="149"/>
      <c r="OAZ133" s="149"/>
      <c r="OBA133" s="149"/>
      <c r="OBB133" s="149"/>
      <c r="OBC133" s="149"/>
      <c r="OBD133" s="149"/>
      <c r="OBE133" s="149"/>
      <c r="OBF133" s="149"/>
      <c r="OBG133" s="149"/>
      <c r="OBH133" s="149"/>
      <c r="OBI133" s="149"/>
      <c r="OBJ133" s="149"/>
      <c r="OBK133" s="149"/>
      <c r="OBL133" s="149"/>
      <c r="OBM133" s="149"/>
      <c r="OBN133" s="149"/>
      <c r="OBO133" s="149"/>
      <c r="OBP133" s="149"/>
      <c r="OBQ133" s="149"/>
      <c r="OBR133" s="149"/>
      <c r="OBS133" s="149"/>
      <c r="OBT133" s="149"/>
      <c r="OBU133" s="149"/>
      <c r="OBV133" s="149"/>
      <c r="OBW133" s="149"/>
      <c r="OBX133" s="149"/>
      <c r="OBY133" s="149"/>
      <c r="OBZ133" s="149"/>
      <c r="OCA133" s="149"/>
      <c r="OCB133" s="149"/>
      <c r="OCC133" s="149"/>
      <c r="OCD133" s="149"/>
      <c r="OCE133" s="149"/>
      <c r="OCF133" s="149"/>
      <c r="OCG133" s="149"/>
      <c r="OCH133" s="149"/>
      <c r="OCI133" s="149"/>
      <c r="OCJ133" s="149"/>
      <c r="OCK133" s="149"/>
      <c r="OCL133" s="149"/>
      <c r="OCM133" s="149"/>
      <c r="OCN133" s="149"/>
      <c r="OCO133" s="149"/>
      <c r="OCP133" s="149"/>
      <c r="OCQ133" s="149"/>
      <c r="OCR133" s="149"/>
      <c r="OCS133" s="149"/>
      <c r="OCT133" s="149"/>
      <c r="OCU133" s="149"/>
      <c r="OCV133" s="149"/>
      <c r="OCW133" s="149"/>
      <c r="OCX133" s="149"/>
      <c r="OCY133" s="149"/>
      <c r="OCZ133" s="149"/>
      <c r="ODA133" s="149"/>
      <c r="ODB133" s="149"/>
      <c r="ODC133" s="149"/>
      <c r="ODD133" s="149"/>
      <c r="ODE133" s="149"/>
      <c r="ODF133" s="149"/>
      <c r="ODG133" s="149"/>
      <c r="ODH133" s="149"/>
      <c r="ODI133" s="149"/>
      <c r="ODJ133" s="149"/>
      <c r="ODK133" s="149"/>
      <c r="ODL133" s="149"/>
      <c r="ODM133" s="149"/>
      <c r="ODN133" s="149"/>
      <c r="ODO133" s="149"/>
      <c r="ODP133" s="149"/>
      <c r="ODQ133" s="149"/>
      <c r="ODR133" s="149"/>
      <c r="ODS133" s="149"/>
      <c r="ODT133" s="149"/>
      <c r="ODU133" s="149"/>
      <c r="ODV133" s="149"/>
      <c r="ODW133" s="149"/>
      <c r="ODX133" s="149"/>
      <c r="ODY133" s="149"/>
      <c r="ODZ133" s="149"/>
      <c r="OEA133" s="149"/>
      <c r="OEB133" s="149"/>
      <c r="OEC133" s="149"/>
      <c r="OED133" s="149"/>
      <c r="OEE133" s="149"/>
      <c r="OEF133" s="149"/>
      <c r="OEG133" s="149"/>
      <c r="OEH133" s="149"/>
      <c r="OEI133" s="149"/>
      <c r="OEJ133" s="149"/>
      <c r="OEK133" s="149"/>
      <c r="OEL133" s="149"/>
      <c r="OEM133" s="149"/>
      <c r="OEN133" s="149"/>
      <c r="OEO133" s="149"/>
      <c r="OEP133" s="149"/>
      <c r="OEQ133" s="149"/>
      <c r="OER133" s="149"/>
      <c r="OES133" s="149"/>
      <c r="OET133" s="149"/>
      <c r="OEU133" s="149"/>
      <c r="OEV133" s="149"/>
      <c r="OEW133" s="149"/>
      <c r="OEX133" s="149"/>
      <c r="OEY133" s="149"/>
      <c r="OEZ133" s="149"/>
      <c r="OFA133" s="149"/>
      <c r="OFB133" s="149"/>
      <c r="OFC133" s="149"/>
      <c r="OFD133" s="149"/>
      <c r="OFE133" s="149"/>
      <c r="OFF133" s="149"/>
      <c r="OFG133" s="149"/>
      <c r="OFH133" s="149"/>
      <c r="OFI133" s="149"/>
      <c r="OFJ133" s="149"/>
      <c r="OFK133" s="149"/>
      <c r="OFL133" s="149"/>
      <c r="OFM133" s="149"/>
      <c r="OFN133" s="149"/>
      <c r="OFO133" s="149"/>
      <c r="OFP133" s="149"/>
      <c r="OFQ133" s="149"/>
      <c r="OFR133" s="149"/>
      <c r="OFS133" s="149"/>
      <c r="OFT133" s="149"/>
      <c r="OFU133" s="149"/>
      <c r="OFV133" s="149"/>
      <c r="OFW133" s="149"/>
      <c r="OFX133" s="149"/>
      <c r="OFY133" s="149"/>
      <c r="OFZ133" s="149"/>
      <c r="OGA133" s="149"/>
      <c r="OGB133" s="149"/>
      <c r="OGC133" s="149"/>
      <c r="OGD133" s="149"/>
      <c r="OGE133" s="149"/>
      <c r="OGF133" s="149"/>
      <c r="OGG133" s="149"/>
      <c r="OGH133" s="149"/>
      <c r="OGI133" s="149"/>
      <c r="OGJ133" s="149"/>
      <c r="OGK133" s="149"/>
      <c r="OGL133" s="149"/>
      <c r="OGM133" s="149"/>
      <c r="OGN133" s="149"/>
      <c r="OGO133" s="149"/>
      <c r="OGP133" s="149"/>
      <c r="OGQ133" s="149"/>
      <c r="OGR133" s="149"/>
      <c r="OGS133" s="149"/>
      <c r="OGT133" s="149"/>
      <c r="OGU133" s="149"/>
      <c r="OGV133" s="149"/>
      <c r="OGW133" s="149"/>
      <c r="OGX133" s="149"/>
      <c r="OGY133" s="149"/>
      <c r="OGZ133" s="149"/>
      <c r="OHA133" s="149"/>
      <c r="OHB133" s="149"/>
      <c r="OHC133" s="149"/>
      <c r="OHD133" s="149"/>
      <c r="OHE133" s="149"/>
      <c r="OHF133" s="149"/>
      <c r="OHG133" s="149"/>
      <c r="OHH133" s="149"/>
      <c r="OHI133" s="149"/>
      <c r="OHJ133" s="149"/>
      <c r="OHK133" s="149"/>
      <c r="OHL133" s="149"/>
      <c r="OHM133" s="149"/>
      <c r="OHN133" s="149"/>
      <c r="OHO133" s="149"/>
      <c r="OHP133" s="149"/>
      <c r="OHQ133" s="149"/>
      <c r="OHR133" s="149"/>
      <c r="OHS133" s="149"/>
      <c r="OHT133" s="149"/>
      <c r="OHU133" s="149"/>
      <c r="OHV133" s="149"/>
      <c r="OHW133" s="149"/>
      <c r="OHX133" s="149"/>
      <c r="OHY133" s="149"/>
      <c r="OHZ133" s="149"/>
      <c r="OIA133" s="149"/>
      <c r="OIB133" s="149"/>
      <c r="OIC133" s="149"/>
      <c r="OID133" s="149"/>
      <c r="OIE133" s="149"/>
      <c r="OIF133" s="149"/>
      <c r="OIG133" s="149"/>
      <c r="OIH133" s="149"/>
      <c r="OII133" s="149"/>
      <c r="OIJ133" s="149"/>
      <c r="OIK133" s="149"/>
      <c r="OIL133" s="149"/>
      <c r="OIM133" s="149"/>
      <c r="OIN133" s="149"/>
      <c r="OIO133" s="149"/>
      <c r="OIP133" s="149"/>
      <c r="OIQ133" s="149"/>
      <c r="OIR133" s="149"/>
      <c r="OIS133" s="149"/>
      <c r="OIT133" s="149"/>
      <c r="OIU133" s="149"/>
      <c r="OIV133" s="149"/>
      <c r="OIW133" s="149"/>
      <c r="OIX133" s="149"/>
      <c r="OIY133" s="149"/>
      <c r="OIZ133" s="149"/>
      <c r="OJA133" s="149"/>
      <c r="OJB133" s="149"/>
      <c r="OJC133" s="149"/>
      <c r="OJD133" s="149"/>
      <c r="OJE133" s="149"/>
      <c r="OJF133" s="149"/>
      <c r="OJG133" s="149"/>
      <c r="OJH133" s="149"/>
      <c r="OJI133" s="149"/>
      <c r="OJJ133" s="149"/>
      <c r="OJK133" s="149"/>
      <c r="OJL133" s="149"/>
      <c r="OJM133" s="149"/>
      <c r="OJN133" s="149"/>
      <c r="OJO133" s="149"/>
      <c r="OJP133" s="149"/>
      <c r="OJQ133" s="149"/>
      <c r="OJR133" s="149"/>
      <c r="OJS133" s="149"/>
      <c r="OJT133" s="149"/>
      <c r="OJU133" s="149"/>
      <c r="OJV133" s="149"/>
      <c r="OJW133" s="149"/>
      <c r="OJX133" s="149"/>
      <c r="OJY133" s="149"/>
      <c r="OJZ133" s="149"/>
      <c r="OKA133" s="149"/>
      <c r="OKB133" s="149"/>
      <c r="OKC133" s="149"/>
      <c r="OKD133" s="149"/>
      <c r="OKE133" s="149"/>
      <c r="OKF133" s="149"/>
      <c r="OKG133" s="149"/>
      <c r="OKH133" s="149"/>
      <c r="OKI133" s="149"/>
      <c r="OKJ133" s="149"/>
      <c r="OKK133" s="149"/>
      <c r="OKL133" s="149"/>
      <c r="OKM133" s="149"/>
      <c r="OKN133" s="149"/>
      <c r="OKO133" s="149"/>
      <c r="OKP133" s="149"/>
      <c r="OKQ133" s="149"/>
      <c r="OKR133" s="149"/>
      <c r="OKS133" s="149"/>
      <c r="OKT133" s="149"/>
      <c r="OKU133" s="149"/>
      <c r="OKV133" s="149"/>
      <c r="OKW133" s="149"/>
      <c r="OKX133" s="149"/>
      <c r="OKY133" s="149"/>
      <c r="OKZ133" s="149"/>
      <c r="OLA133" s="149"/>
      <c r="OLB133" s="149"/>
      <c r="OLC133" s="149"/>
      <c r="OLD133" s="149"/>
      <c r="OLE133" s="149"/>
      <c r="OLF133" s="149"/>
      <c r="OLG133" s="149"/>
      <c r="OLH133" s="149"/>
      <c r="OLI133" s="149"/>
      <c r="OLJ133" s="149"/>
      <c r="OLK133" s="149"/>
      <c r="OLL133" s="149"/>
      <c r="OLM133" s="149"/>
      <c r="OLN133" s="149"/>
      <c r="OLO133" s="149"/>
      <c r="OLP133" s="149"/>
      <c r="OLQ133" s="149"/>
      <c r="OLR133" s="149"/>
      <c r="OLS133" s="149"/>
      <c r="OLT133" s="149"/>
      <c r="OLU133" s="149"/>
      <c r="OLV133" s="149"/>
      <c r="OLW133" s="149"/>
      <c r="OLX133" s="149"/>
      <c r="OLY133" s="149"/>
      <c r="OLZ133" s="149"/>
      <c r="OMA133" s="149"/>
      <c r="OMB133" s="149"/>
      <c r="OMC133" s="149"/>
      <c r="OMD133" s="149"/>
      <c r="OME133" s="149"/>
      <c r="OMF133" s="149"/>
      <c r="OMG133" s="149"/>
      <c r="OMH133" s="149"/>
      <c r="OMI133" s="149"/>
      <c r="OMJ133" s="149"/>
      <c r="OMK133" s="149"/>
      <c r="OML133" s="149"/>
      <c r="OMM133" s="149"/>
      <c r="OMN133" s="149"/>
      <c r="OMO133" s="149"/>
      <c r="OMP133" s="149"/>
      <c r="OMQ133" s="149"/>
      <c r="OMR133" s="149"/>
      <c r="OMS133" s="149"/>
      <c r="OMT133" s="149"/>
      <c r="OMU133" s="149"/>
      <c r="OMV133" s="149"/>
      <c r="OMW133" s="149"/>
      <c r="OMX133" s="149"/>
      <c r="OMY133" s="149"/>
      <c r="OMZ133" s="149"/>
      <c r="ONA133" s="149"/>
      <c r="ONB133" s="149"/>
      <c r="ONC133" s="149"/>
      <c r="OND133" s="149"/>
      <c r="ONE133" s="149"/>
      <c r="ONF133" s="149"/>
      <c r="ONG133" s="149"/>
      <c r="ONH133" s="149"/>
      <c r="ONI133" s="149"/>
      <c r="ONJ133" s="149"/>
      <c r="ONK133" s="149"/>
      <c r="ONL133" s="149"/>
      <c r="ONM133" s="149"/>
      <c r="ONN133" s="149"/>
      <c r="ONO133" s="149"/>
      <c r="ONP133" s="149"/>
      <c r="ONQ133" s="149"/>
      <c r="ONR133" s="149"/>
      <c r="ONS133" s="149"/>
      <c r="ONT133" s="149"/>
      <c r="ONU133" s="149"/>
      <c r="ONV133" s="149"/>
      <c r="ONW133" s="149"/>
      <c r="ONX133" s="149"/>
      <c r="ONY133" s="149"/>
      <c r="ONZ133" s="149"/>
      <c r="OOA133" s="149"/>
      <c r="OOB133" s="149"/>
      <c r="OOC133" s="149"/>
      <c r="OOD133" s="149"/>
      <c r="OOE133" s="149"/>
      <c r="OOF133" s="149"/>
      <c r="OOG133" s="149"/>
      <c r="OOH133" s="149"/>
      <c r="OOI133" s="149"/>
      <c r="OOJ133" s="149"/>
      <c r="OOK133" s="149"/>
      <c r="OOL133" s="149"/>
      <c r="OOM133" s="149"/>
      <c r="OON133" s="149"/>
      <c r="OOO133" s="149"/>
      <c r="OOP133" s="149"/>
      <c r="OOQ133" s="149"/>
      <c r="OOR133" s="149"/>
      <c r="OOS133" s="149"/>
      <c r="OOT133" s="149"/>
      <c r="OOU133" s="149"/>
      <c r="OOV133" s="149"/>
      <c r="OOW133" s="149"/>
      <c r="OOX133" s="149"/>
      <c r="OOY133" s="149"/>
      <c r="OOZ133" s="149"/>
      <c r="OPA133" s="149"/>
      <c r="OPB133" s="149"/>
      <c r="OPC133" s="149"/>
      <c r="OPD133" s="149"/>
      <c r="OPE133" s="149"/>
      <c r="OPF133" s="149"/>
      <c r="OPG133" s="149"/>
      <c r="OPH133" s="149"/>
      <c r="OPI133" s="149"/>
      <c r="OPJ133" s="149"/>
      <c r="OPK133" s="149"/>
      <c r="OPL133" s="149"/>
      <c r="OPM133" s="149"/>
      <c r="OPN133" s="149"/>
      <c r="OPO133" s="149"/>
      <c r="OPP133" s="149"/>
      <c r="OPQ133" s="149"/>
      <c r="OPR133" s="149"/>
      <c r="OPS133" s="149"/>
      <c r="OPT133" s="149"/>
      <c r="OPU133" s="149"/>
      <c r="OPV133" s="149"/>
      <c r="OPW133" s="149"/>
      <c r="OPX133" s="149"/>
      <c r="OPY133" s="149"/>
      <c r="OPZ133" s="149"/>
      <c r="OQA133" s="149"/>
      <c r="OQB133" s="149"/>
      <c r="OQC133" s="149"/>
      <c r="OQD133" s="149"/>
      <c r="OQE133" s="149"/>
      <c r="OQF133" s="149"/>
      <c r="OQG133" s="149"/>
      <c r="OQH133" s="149"/>
      <c r="OQI133" s="149"/>
      <c r="OQJ133" s="149"/>
      <c r="OQK133" s="149"/>
      <c r="OQL133" s="149"/>
      <c r="OQM133" s="149"/>
      <c r="OQN133" s="149"/>
      <c r="OQO133" s="149"/>
      <c r="OQP133" s="149"/>
      <c r="OQQ133" s="149"/>
      <c r="OQR133" s="149"/>
      <c r="OQS133" s="149"/>
      <c r="OQT133" s="149"/>
      <c r="OQU133" s="149"/>
      <c r="OQV133" s="149"/>
      <c r="OQW133" s="149"/>
      <c r="OQX133" s="149"/>
      <c r="OQY133" s="149"/>
      <c r="OQZ133" s="149"/>
      <c r="ORA133" s="149"/>
      <c r="ORB133" s="149"/>
      <c r="ORC133" s="149"/>
      <c r="ORD133" s="149"/>
      <c r="ORE133" s="149"/>
      <c r="ORF133" s="149"/>
      <c r="ORG133" s="149"/>
      <c r="ORH133" s="149"/>
      <c r="ORI133" s="149"/>
      <c r="ORJ133" s="149"/>
      <c r="ORK133" s="149"/>
      <c r="ORL133" s="149"/>
      <c r="ORM133" s="149"/>
      <c r="ORN133" s="149"/>
      <c r="ORO133" s="149"/>
      <c r="ORP133" s="149"/>
      <c r="ORQ133" s="149"/>
      <c r="ORR133" s="149"/>
      <c r="ORS133" s="149"/>
      <c r="ORT133" s="149"/>
      <c r="ORU133" s="149"/>
      <c r="ORV133" s="149"/>
      <c r="ORW133" s="149"/>
      <c r="ORX133" s="149"/>
      <c r="ORY133" s="149"/>
      <c r="ORZ133" s="149"/>
      <c r="OSA133" s="149"/>
      <c r="OSB133" s="149"/>
      <c r="OSC133" s="149"/>
      <c r="OSD133" s="149"/>
      <c r="OSE133" s="149"/>
      <c r="OSF133" s="149"/>
      <c r="OSG133" s="149"/>
      <c r="OSH133" s="149"/>
      <c r="OSI133" s="149"/>
      <c r="OSJ133" s="149"/>
      <c r="OSK133" s="149"/>
      <c r="OSL133" s="149"/>
      <c r="OSM133" s="149"/>
      <c r="OSN133" s="149"/>
      <c r="OSO133" s="149"/>
      <c r="OSP133" s="149"/>
      <c r="OSQ133" s="149"/>
      <c r="OSR133" s="149"/>
      <c r="OSS133" s="149"/>
      <c r="OST133" s="149"/>
      <c r="OSU133" s="149"/>
      <c r="OSV133" s="149"/>
      <c r="OSW133" s="149"/>
      <c r="OSX133" s="149"/>
      <c r="OSY133" s="149"/>
      <c r="OSZ133" s="149"/>
      <c r="OTA133" s="149"/>
      <c r="OTB133" s="149"/>
      <c r="OTC133" s="149"/>
      <c r="OTD133" s="149"/>
      <c r="OTE133" s="149"/>
      <c r="OTF133" s="149"/>
      <c r="OTG133" s="149"/>
      <c r="OTH133" s="149"/>
      <c r="OTI133" s="149"/>
      <c r="OTJ133" s="149"/>
      <c r="OTK133" s="149"/>
      <c r="OTL133" s="149"/>
      <c r="OTM133" s="149"/>
      <c r="OTN133" s="149"/>
      <c r="OTO133" s="149"/>
      <c r="OTP133" s="149"/>
      <c r="OTQ133" s="149"/>
      <c r="OTR133" s="149"/>
      <c r="OTS133" s="149"/>
      <c r="OTT133" s="149"/>
      <c r="OTU133" s="149"/>
      <c r="OTV133" s="149"/>
      <c r="OTW133" s="149"/>
      <c r="OTX133" s="149"/>
      <c r="OTY133" s="149"/>
      <c r="OTZ133" s="149"/>
      <c r="OUA133" s="149"/>
      <c r="OUB133" s="149"/>
      <c r="OUC133" s="149"/>
      <c r="OUD133" s="149"/>
      <c r="OUE133" s="149"/>
      <c r="OUF133" s="149"/>
      <c r="OUG133" s="149"/>
      <c r="OUH133" s="149"/>
      <c r="OUI133" s="149"/>
      <c r="OUJ133" s="149"/>
      <c r="OUK133" s="149"/>
      <c r="OUL133" s="149"/>
      <c r="OUM133" s="149"/>
      <c r="OUN133" s="149"/>
      <c r="OUO133" s="149"/>
      <c r="OUP133" s="149"/>
      <c r="OUQ133" s="149"/>
      <c r="OUR133" s="149"/>
      <c r="OUS133" s="149"/>
      <c r="OUT133" s="149"/>
      <c r="OUU133" s="149"/>
      <c r="OUV133" s="149"/>
      <c r="OUW133" s="149"/>
      <c r="OUX133" s="149"/>
      <c r="OUY133" s="149"/>
      <c r="OUZ133" s="149"/>
      <c r="OVA133" s="149"/>
      <c r="OVB133" s="149"/>
      <c r="OVC133" s="149"/>
      <c r="OVD133" s="149"/>
      <c r="OVE133" s="149"/>
      <c r="OVF133" s="149"/>
      <c r="OVG133" s="149"/>
      <c r="OVH133" s="149"/>
      <c r="OVI133" s="149"/>
      <c r="OVJ133" s="149"/>
      <c r="OVK133" s="149"/>
      <c r="OVL133" s="149"/>
      <c r="OVM133" s="149"/>
      <c r="OVN133" s="149"/>
      <c r="OVO133" s="149"/>
      <c r="OVP133" s="149"/>
      <c r="OVQ133" s="149"/>
      <c r="OVR133" s="149"/>
      <c r="OVS133" s="149"/>
      <c r="OVT133" s="149"/>
      <c r="OVU133" s="149"/>
      <c r="OVV133" s="149"/>
      <c r="OVW133" s="149"/>
      <c r="OVX133" s="149"/>
      <c r="OVY133" s="149"/>
      <c r="OVZ133" s="149"/>
      <c r="OWA133" s="149"/>
      <c r="OWB133" s="149"/>
      <c r="OWC133" s="149"/>
      <c r="OWD133" s="149"/>
      <c r="OWE133" s="149"/>
      <c r="OWF133" s="149"/>
      <c r="OWG133" s="149"/>
      <c r="OWH133" s="149"/>
      <c r="OWI133" s="149"/>
      <c r="OWJ133" s="149"/>
      <c r="OWK133" s="149"/>
      <c r="OWL133" s="149"/>
      <c r="OWM133" s="149"/>
      <c r="OWN133" s="149"/>
      <c r="OWO133" s="149"/>
      <c r="OWP133" s="149"/>
      <c r="OWQ133" s="149"/>
      <c r="OWR133" s="149"/>
      <c r="OWS133" s="149"/>
      <c r="OWT133" s="149"/>
      <c r="OWU133" s="149"/>
      <c r="OWV133" s="149"/>
      <c r="OWW133" s="149"/>
      <c r="OWX133" s="149"/>
      <c r="OWY133" s="149"/>
      <c r="OWZ133" s="149"/>
      <c r="OXA133" s="149"/>
      <c r="OXB133" s="149"/>
      <c r="OXC133" s="149"/>
      <c r="OXD133" s="149"/>
      <c r="OXE133" s="149"/>
      <c r="OXF133" s="149"/>
      <c r="OXG133" s="149"/>
      <c r="OXH133" s="149"/>
      <c r="OXI133" s="149"/>
      <c r="OXJ133" s="149"/>
      <c r="OXK133" s="149"/>
      <c r="OXL133" s="149"/>
      <c r="OXM133" s="149"/>
      <c r="OXN133" s="149"/>
      <c r="OXO133" s="149"/>
      <c r="OXP133" s="149"/>
      <c r="OXQ133" s="149"/>
      <c r="OXR133" s="149"/>
      <c r="OXS133" s="149"/>
      <c r="OXT133" s="149"/>
      <c r="OXU133" s="149"/>
      <c r="OXV133" s="149"/>
      <c r="OXW133" s="149"/>
      <c r="OXX133" s="149"/>
      <c r="OXY133" s="149"/>
      <c r="OXZ133" s="149"/>
      <c r="OYA133" s="149"/>
      <c r="OYB133" s="149"/>
      <c r="OYC133" s="149"/>
      <c r="OYD133" s="149"/>
      <c r="OYE133" s="149"/>
      <c r="OYF133" s="149"/>
      <c r="OYG133" s="149"/>
      <c r="OYH133" s="149"/>
      <c r="OYI133" s="149"/>
      <c r="OYJ133" s="149"/>
      <c r="OYK133" s="149"/>
      <c r="OYL133" s="149"/>
      <c r="OYM133" s="149"/>
      <c r="OYN133" s="149"/>
      <c r="OYO133" s="149"/>
      <c r="OYP133" s="149"/>
      <c r="OYQ133" s="149"/>
      <c r="OYR133" s="149"/>
      <c r="OYS133" s="149"/>
      <c r="OYT133" s="149"/>
      <c r="OYU133" s="149"/>
      <c r="OYV133" s="149"/>
      <c r="OYW133" s="149"/>
      <c r="OYX133" s="149"/>
      <c r="OYY133" s="149"/>
      <c r="OYZ133" s="149"/>
      <c r="OZA133" s="149"/>
      <c r="OZB133" s="149"/>
      <c r="OZC133" s="149"/>
      <c r="OZD133" s="149"/>
      <c r="OZE133" s="149"/>
      <c r="OZF133" s="149"/>
      <c r="OZG133" s="149"/>
      <c r="OZH133" s="149"/>
      <c r="OZI133" s="149"/>
      <c r="OZJ133" s="149"/>
      <c r="OZK133" s="149"/>
      <c r="OZL133" s="149"/>
      <c r="OZM133" s="149"/>
      <c r="OZN133" s="149"/>
      <c r="OZO133" s="149"/>
      <c r="OZP133" s="149"/>
      <c r="OZQ133" s="149"/>
      <c r="OZR133" s="149"/>
      <c r="OZS133" s="149"/>
      <c r="OZT133" s="149"/>
      <c r="OZU133" s="149"/>
      <c r="OZV133" s="149"/>
      <c r="OZW133" s="149"/>
      <c r="OZX133" s="149"/>
      <c r="OZY133" s="149"/>
      <c r="OZZ133" s="149"/>
      <c r="PAA133" s="149"/>
      <c r="PAB133" s="149"/>
      <c r="PAC133" s="149"/>
      <c r="PAD133" s="149"/>
      <c r="PAE133" s="149"/>
      <c r="PAF133" s="149"/>
      <c r="PAG133" s="149"/>
      <c r="PAH133" s="149"/>
      <c r="PAI133" s="149"/>
      <c r="PAJ133" s="149"/>
      <c r="PAK133" s="149"/>
      <c r="PAL133" s="149"/>
      <c r="PAM133" s="149"/>
      <c r="PAN133" s="149"/>
      <c r="PAO133" s="149"/>
      <c r="PAP133" s="149"/>
      <c r="PAQ133" s="149"/>
      <c r="PAR133" s="149"/>
      <c r="PAS133" s="149"/>
      <c r="PAT133" s="149"/>
      <c r="PAU133" s="149"/>
      <c r="PAV133" s="149"/>
      <c r="PAW133" s="149"/>
      <c r="PAX133" s="149"/>
      <c r="PAY133" s="149"/>
      <c r="PAZ133" s="149"/>
      <c r="PBA133" s="149"/>
      <c r="PBB133" s="149"/>
      <c r="PBC133" s="149"/>
      <c r="PBD133" s="149"/>
      <c r="PBE133" s="149"/>
      <c r="PBF133" s="149"/>
      <c r="PBG133" s="149"/>
      <c r="PBH133" s="149"/>
      <c r="PBI133" s="149"/>
      <c r="PBJ133" s="149"/>
      <c r="PBK133" s="149"/>
      <c r="PBL133" s="149"/>
      <c r="PBM133" s="149"/>
      <c r="PBN133" s="149"/>
      <c r="PBO133" s="149"/>
      <c r="PBP133" s="149"/>
      <c r="PBQ133" s="149"/>
      <c r="PBR133" s="149"/>
      <c r="PBS133" s="149"/>
      <c r="PBT133" s="149"/>
      <c r="PBU133" s="149"/>
      <c r="PBV133" s="149"/>
      <c r="PBW133" s="149"/>
      <c r="PBX133" s="149"/>
      <c r="PBY133" s="149"/>
      <c r="PBZ133" s="149"/>
      <c r="PCA133" s="149"/>
      <c r="PCB133" s="149"/>
      <c r="PCC133" s="149"/>
      <c r="PCD133" s="149"/>
      <c r="PCE133" s="149"/>
      <c r="PCF133" s="149"/>
      <c r="PCG133" s="149"/>
      <c r="PCH133" s="149"/>
      <c r="PCI133" s="149"/>
      <c r="PCJ133" s="149"/>
      <c r="PCK133" s="149"/>
      <c r="PCL133" s="149"/>
      <c r="PCM133" s="149"/>
      <c r="PCN133" s="149"/>
      <c r="PCO133" s="149"/>
      <c r="PCP133" s="149"/>
      <c r="PCQ133" s="149"/>
      <c r="PCR133" s="149"/>
      <c r="PCS133" s="149"/>
      <c r="PCT133" s="149"/>
      <c r="PCU133" s="149"/>
      <c r="PCV133" s="149"/>
      <c r="PCW133" s="149"/>
      <c r="PCX133" s="149"/>
      <c r="PCY133" s="149"/>
      <c r="PCZ133" s="149"/>
      <c r="PDA133" s="149"/>
      <c r="PDB133" s="149"/>
      <c r="PDC133" s="149"/>
      <c r="PDD133" s="149"/>
      <c r="PDE133" s="149"/>
      <c r="PDF133" s="149"/>
      <c r="PDG133" s="149"/>
      <c r="PDH133" s="149"/>
      <c r="PDI133" s="149"/>
      <c r="PDJ133" s="149"/>
      <c r="PDK133" s="149"/>
      <c r="PDL133" s="149"/>
      <c r="PDM133" s="149"/>
      <c r="PDN133" s="149"/>
      <c r="PDO133" s="149"/>
      <c r="PDP133" s="149"/>
      <c r="PDQ133" s="149"/>
      <c r="PDR133" s="149"/>
      <c r="PDS133" s="149"/>
      <c r="PDT133" s="149"/>
      <c r="PDU133" s="149"/>
      <c r="PDV133" s="149"/>
      <c r="PDW133" s="149"/>
      <c r="PDX133" s="149"/>
      <c r="PDY133" s="149"/>
      <c r="PDZ133" s="149"/>
      <c r="PEA133" s="149"/>
      <c r="PEB133" s="149"/>
      <c r="PEC133" s="149"/>
      <c r="PED133" s="149"/>
      <c r="PEE133" s="149"/>
      <c r="PEF133" s="149"/>
      <c r="PEG133" s="149"/>
      <c r="PEH133" s="149"/>
      <c r="PEI133" s="149"/>
      <c r="PEJ133" s="149"/>
      <c r="PEK133" s="149"/>
      <c r="PEL133" s="149"/>
      <c r="PEM133" s="149"/>
      <c r="PEN133" s="149"/>
      <c r="PEO133" s="149"/>
      <c r="PEP133" s="149"/>
      <c r="PEQ133" s="149"/>
      <c r="PER133" s="149"/>
      <c r="PES133" s="149"/>
      <c r="PET133" s="149"/>
      <c r="PEU133" s="149"/>
      <c r="PEV133" s="149"/>
      <c r="PEW133" s="149"/>
      <c r="PEX133" s="149"/>
      <c r="PEY133" s="149"/>
      <c r="PEZ133" s="149"/>
      <c r="PFA133" s="149"/>
      <c r="PFB133" s="149"/>
      <c r="PFC133" s="149"/>
      <c r="PFD133" s="149"/>
      <c r="PFE133" s="149"/>
      <c r="PFF133" s="149"/>
      <c r="PFG133" s="149"/>
      <c r="PFH133" s="149"/>
      <c r="PFI133" s="149"/>
      <c r="PFJ133" s="149"/>
      <c r="PFK133" s="149"/>
      <c r="PFL133" s="149"/>
      <c r="PFM133" s="149"/>
      <c r="PFN133" s="149"/>
      <c r="PFO133" s="149"/>
      <c r="PFP133" s="149"/>
      <c r="PFQ133" s="149"/>
      <c r="PFR133" s="149"/>
      <c r="PFS133" s="149"/>
      <c r="PFT133" s="149"/>
      <c r="PFU133" s="149"/>
      <c r="PFV133" s="149"/>
      <c r="PFW133" s="149"/>
      <c r="PFX133" s="149"/>
      <c r="PFY133" s="149"/>
      <c r="PFZ133" s="149"/>
      <c r="PGA133" s="149"/>
      <c r="PGB133" s="149"/>
      <c r="PGC133" s="149"/>
      <c r="PGD133" s="149"/>
      <c r="PGE133" s="149"/>
      <c r="PGF133" s="149"/>
      <c r="PGG133" s="149"/>
      <c r="PGH133" s="149"/>
      <c r="PGI133" s="149"/>
      <c r="PGJ133" s="149"/>
      <c r="PGK133" s="149"/>
      <c r="PGL133" s="149"/>
      <c r="PGM133" s="149"/>
      <c r="PGN133" s="149"/>
      <c r="PGO133" s="149"/>
      <c r="PGP133" s="149"/>
      <c r="PGQ133" s="149"/>
      <c r="PGR133" s="149"/>
      <c r="PGS133" s="149"/>
      <c r="PGT133" s="149"/>
      <c r="PGU133" s="149"/>
      <c r="PGV133" s="149"/>
      <c r="PGW133" s="149"/>
      <c r="PGX133" s="149"/>
      <c r="PGY133" s="149"/>
      <c r="PGZ133" s="149"/>
      <c r="PHA133" s="149"/>
      <c r="PHB133" s="149"/>
      <c r="PHC133" s="149"/>
      <c r="PHD133" s="149"/>
      <c r="PHE133" s="149"/>
      <c r="PHF133" s="149"/>
      <c r="PHG133" s="149"/>
      <c r="PHH133" s="149"/>
      <c r="PHI133" s="149"/>
      <c r="PHJ133" s="149"/>
      <c r="PHK133" s="149"/>
      <c r="PHL133" s="149"/>
      <c r="PHM133" s="149"/>
      <c r="PHN133" s="149"/>
      <c r="PHO133" s="149"/>
      <c r="PHP133" s="149"/>
      <c r="PHQ133" s="149"/>
      <c r="PHR133" s="149"/>
      <c r="PHS133" s="149"/>
      <c r="PHT133" s="149"/>
      <c r="PHU133" s="149"/>
      <c r="PHV133" s="149"/>
      <c r="PHW133" s="149"/>
      <c r="PHX133" s="149"/>
      <c r="PHY133" s="149"/>
      <c r="PHZ133" s="149"/>
      <c r="PIA133" s="149"/>
      <c r="PIB133" s="149"/>
      <c r="PIC133" s="149"/>
      <c r="PID133" s="149"/>
      <c r="PIE133" s="149"/>
      <c r="PIF133" s="149"/>
      <c r="PIG133" s="149"/>
      <c r="PIH133" s="149"/>
      <c r="PII133" s="149"/>
      <c r="PIJ133" s="149"/>
      <c r="PIK133" s="149"/>
      <c r="PIL133" s="149"/>
      <c r="PIM133" s="149"/>
      <c r="PIN133" s="149"/>
      <c r="PIO133" s="149"/>
      <c r="PIP133" s="149"/>
      <c r="PIQ133" s="149"/>
      <c r="PIR133" s="149"/>
      <c r="PIS133" s="149"/>
      <c r="PIT133" s="149"/>
      <c r="PIU133" s="149"/>
      <c r="PIV133" s="149"/>
      <c r="PIW133" s="149"/>
      <c r="PIX133" s="149"/>
      <c r="PIY133" s="149"/>
      <c r="PIZ133" s="149"/>
      <c r="PJA133" s="149"/>
      <c r="PJB133" s="149"/>
      <c r="PJC133" s="149"/>
      <c r="PJD133" s="149"/>
      <c r="PJE133" s="149"/>
      <c r="PJF133" s="149"/>
      <c r="PJG133" s="149"/>
      <c r="PJH133" s="149"/>
      <c r="PJI133" s="149"/>
      <c r="PJJ133" s="149"/>
      <c r="PJK133" s="149"/>
      <c r="PJL133" s="149"/>
      <c r="PJM133" s="149"/>
      <c r="PJN133" s="149"/>
      <c r="PJO133" s="149"/>
      <c r="PJP133" s="149"/>
      <c r="PJQ133" s="149"/>
      <c r="PJR133" s="149"/>
      <c r="PJS133" s="149"/>
      <c r="PJT133" s="149"/>
      <c r="PJU133" s="149"/>
      <c r="PJV133" s="149"/>
      <c r="PJW133" s="149"/>
      <c r="PJX133" s="149"/>
      <c r="PJY133" s="149"/>
      <c r="PJZ133" s="149"/>
      <c r="PKA133" s="149"/>
      <c r="PKB133" s="149"/>
      <c r="PKC133" s="149"/>
      <c r="PKD133" s="149"/>
      <c r="PKE133" s="149"/>
      <c r="PKF133" s="149"/>
      <c r="PKG133" s="149"/>
      <c r="PKH133" s="149"/>
      <c r="PKI133" s="149"/>
      <c r="PKJ133" s="149"/>
      <c r="PKK133" s="149"/>
      <c r="PKL133" s="149"/>
      <c r="PKM133" s="149"/>
      <c r="PKN133" s="149"/>
      <c r="PKO133" s="149"/>
      <c r="PKP133" s="149"/>
      <c r="PKQ133" s="149"/>
      <c r="PKR133" s="149"/>
      <c r="PKS133" s="149"/>
      <c r="PKT133" s="149"/>
      <c r="PKU133" s="149"/>
      <c r="PKV133" s="149"/>
      <c r="PKW133" s="149"/>
      <c r="PKX133" s="149"/>
      <c r="PKY133" s="149"/>
      <c r="PKZ133" s="149"/>
      <c r="PLA133" s="149"/>
      <c r="PLB133" s="149"/>
      <c r="PLC133" s="149"/>
      <c r="PLD133" s="149"/>
      <c r="PLE133" s="149"/>
      <c r="PLF133" s="149"/>
      <c r="PLG133" s="149"/>
      <c r="PLH133" s="149"/>
      <c r="PLI133" s="149"/>
      <c r="PLJ133" s="149"/>
      <c r="PLK133" s="149"/>
      <c r="PLL133" s="149"/>
      <c r="PLM133" s="149"/>
      <c r="PLN133" s="149"/>
      <c r="PLO133" s="149"/>
      <c r="PLP133" s="149"/>
      <c r="PLQ133" s="149"/>
      <c r="PLR133" s="149"/>
      <c r="PLS133" s="149"/>
      <c r="PLT133" s="149"/>
      <c r="PLU133" s="149"/>
      <c r="PLV133" s="149"/>
      <c r="PLW133" s="149"/>
      <c r="PLX133" s="149"/>
      <c r="PLY133" s="149"/>
      <c r="PLZ133" s="149"/>
      <c r="PMA133" s="149"/>
      <c r="PMB133" s="149"/>
      <c r="PMC133" s="149"/>
      <c r="PMD133" s="149"/>
      <c r="PME133" s="149"/>
      <c r="PMF133" s="149"/>
      <c r="PMG133" s="149"/>
      <c r="PMH133" s="149"/>
      <c r="PMI133" s="149"/>
      <c r="PMJ133" s="149"/>
      <c r="PMK133" s="149"/>
      <c r="PML133" s="149"/>
      <c r="PMM133" s="149"/>
      <c r="PMN133" s="149"/>
      <c r="PMO133" s="149"/>
      <c r="PMP133" s="149"/>
      <c r="PMQ133" s="149"/>
      <c r="PMR133" s="149"/>
      <c r="PMS133" s="149"/>
      <c r="PMT133" s="149"/>
      <c r="PMU133" s="149"/>
      <c r="PMV133" s="149"/>
      <c r="PMW133" s="149"/>
      <c r="PMX133" s="149"/>
      <c r="PMY133" s="149"/>
      <c r="PMZ133" s="149"/>
      <c r="PNA133" s="149"/>
      <c r="PNB133" s="149"/>
      <c r="PNC133" s="149"/>
      <c r="PND133" s="149"/>
      <c r="PNE133" s="149"/>
      <c r="PNF133" s="149"/>
      <c r="PNG133" s="149"/>
      <c r="PNH133" s="149"/>
      <c r="PNI133" s="149"/>
      <c r="PNJ133" s="149"/>
      <c r="PNK133" s="149"/>
      <c r="PNL133" s="149"/>
      <c r="PNM133" s="149"/>
      <c r="PNN133" s="149"/>
      <c r="PNO133" s="149"/>
      <c r="PNP133" s="149"/>
      <c r="PNQ133" s="149"/>
      <c r="PNR133" s="149"/>
      <c r="PNS133" s="149"/>
      <c r="PNT133" s="149"/>
      <c r="PNU133" s="149"/>
      <c r="PNV133" s="149"/>
      <c r="PNW133" s="149"/>
      <c r="PNX133" s="149"/>
      <c r="PNY133" s="149"/>
      <c r="PNZ133" s="149"/>
      <c r="POA133" s="149"/>
      <c r="POB133" s="149"/>
      <c r="POC133" s="149"/>
      <c r="POD133" s="149"/>
      <c r="POE133" s="149"/>
      <c r="POF133" s="149"/>
      <c r="POG133" s="149"/>
      <c r="POH133" s="149"/>
      <c r="POI133" s="149"/>
      <c r="POJ133" s="149"/>
      <c r="POK133" s="149"/>
      <c r="POL133" s="149"/>
      <c r="POM133" s="149"/>
      <c r="PON133" s="149"/>
      <c r="POO133" s="149"/>
      <c r="POP133" s="149"/>
      <c r="POQ133" s="149"/>
      <c r="POR133" s="149"/>
      <c r="POS133" s="149"/>
      <c r="POT133" s="149"/>
      <c r="POU133" s="149"/>
      <c r="POV133" s="149"/>
      <c r="POW133" s="149"/>
      <c r="POX133" s="149"/>
      <c r="POY133" s="149"/>
      <c r="POZ133" s="149"/>
      <c r="PPA133" s="149"/>
      <c r="PPB133" s="149"/>
      <c r="PPC133" s="149"/>
      <c r="PPD133" s="149"/>
      <c r="PPE133" s="149"/>
      <c r="PPF133" s="149"/>
      <c r="PPG133" s="149"/>
      <c r="PPH133" s="149"/>
      <c r="PPI133" s="149"/>
      <c r="PPJ133" s="149"/>
      <c r="PPK133" s="149"/>
      <c r="PPL133" s="149"/>
      <c r="PPM133" s="149"/>
      <c r="PPN133" s="149"/>
      <c r="PPO133" s="149"/>
      <c r="PPP133" s="149"/>
      <c r="PPQ133" s="149"/>
      <c r="PPR133" s="149"/>
      <c r="PPS133" s="149"/>
      <c r="PPT133" s="149"/>
      <c r="PPU133" s="149"/>
      <c r="PPV133" s="149"/>
      <c r="PPW133" s="149"/>
      <c r="PPX133" s="149"/>
      <c r="PPY133" s="149"/>
      <c r="PPZ133" s="149"/>
      <c r="PQA133" s="149"/>
      <c r="PQB133" s="149"/>
      <c r="PQC133" s="149"/>
      <c r="PQD133" s="149"/>
      <c r="PQE133" s="149"/>
      <c r="PQF133" s="149"/>
      <c r="PQG133" s="149"/>
      <c r="PQH133" s="149"/>
      <c r="PQI133" s="149"/>
      <c r="PQJ133" s="149"/>
      <c r="PQK133" s="149"/>
      <c r="PQL133" s="149"/>
      <c r="PQM133" s="149"/>
      <c r="PQN133" s="149"/>
      <c r="PQO133" s="149"/>
      <c r="PQP133" s="149"/>
      <c r="PQQ133" s="149"/>
      <c r="PQR133" s="149"/>
      <c r="PQS133" s="149"/>
      <c r="PQT133" s="149"/>
      <c r="PQU133" s="149"/>
      <c r="PQV133" s="149"/>
      <c r="PQW133" s="149"/>
      <c r="PQX133" s="149"/>
      <c r="PQY133" s="149"/>
      <c r="PQZ133" s="149"/>
      <c r="PRA133" s="149"/>
      <c r="PRB133" s="149"/>
      <c r="PRC133" s="149"/>
      <c r="PRD133" s="149"/>
      <c r="PRE133" s="149"/>
      <c r="PRF133" s="149"/>
      <c r="PRG133" s="149"/>
      <c r="PRH133" s="149"/>
      <c r="PRI133" s="149"/>
      <c r="PRJ133" s="149"/>
      <c r="PRK133" s="149"/>
      <c r="PRL133" s="149"/>
      <c r="PRM133" s="149"/>
      <c r="PRN133" s="149"/>
      <c r="PRO133" s="149"/>
      <c r="PRP133" s="149"/>
      <c r="PRQ133" s="149"/>
      <c r="PRR133" s="149"/>
      <c r="PRS133" s="149"/>
      <c r="PRT133" s="149"/>
      <c r="PRU133" s="149"/>
      <c r="PRV133" s="149"/>
      <c r="PRW133" s="149"/>
      <c r="PRX133" s="149"/>
      <c r="PRY133" s="149"/>
      <c r="PRZ133" s="149"/>
      <c r="PSA133" s="149"/>
      <c r="PSB133" s="149"/>
      <c r="PSC133" s="149"/>
      <c r="PSD133" s="149"/>
      <c r="PSE133" s="149"/>
      <c r="PSF133" s="149"/>
      <c r="PSG133" s="149"/>
      <c r="PSH133" s="149"/>
      <c r="PSI133" s="149"/>
      <c r="PSJ133" s="149"/>
      <c r="PSK133" s="149"/>
      <c r="PSL133" s="149"/>
      <c r="PSM133" s="149"/>
      <c r="PSN133" s="149"/>
      <c r="PSO133" s="149"/>
      <c r="PSP133" s="149"/>
      <c r="PSQ133" s="149"/>
      <c r="PSR133" s="149"/>
      <c r="PSS133" s="149"/>
      <c r="PST133" s="149"/>
      <c r="PSU133" s="149"/>
      <c r="PSV133" s="149"/>
      <c r="PSW133" s="149"/>
      <c r="PSX133" s="149"/>
      <c r="PSY133" s="149"/>
      <c r="PSZ133" s="149"/>
      <c r="PTA133" s="149"/>
      <c r="PTB133" s="149"/>
      <c r="PTC133" s="149"/>
      <c r="PTD133" s="149"/>
      <c r="PTE133" s="149"/>
      <c r="PTF133" s="149"/>
      <c r="PTG133" s="149"/>
      <c r="PTH133" s="149"/>
      <c r="PTI133" s="149"/>
      <c r="PTJ133" s="149"/>
      <c r="PTK133" s="149"/>
      <c r="PTL133" s="149"/>
      <c r="PTM133" s="149"/>
      <c r="PTN133" s="149"/>
      <c r="PTO133" s="149"/>
      <c r="PTP133" s="149"/>
      <c r="PTQ133" s="149"/>
      <c r="PTR133" s="149"/>
      <c r="PTS133" s="149"/>
      <c r="PTT133" s="149"/>
      <c r="PTU133" s="149"/>
      <c r="PTV133" s="149"/>
      <c r="PTW133" s="149"/>
      <c r="PTX133" s="149"/>
      <c r="PTY133" s="149"/>
      <c r="PTZ133" s="149"/>
      <c r="PUA133" s="149"/>
      <c r="PUB133" s="149"/>
      <c r="PUC133" s="149"/>
      <c r="PUD133" s="149"/>
      <c r="PUE133" s="149"/>
      <c r="PUF133" s="149"/>
      <c r="PUG133" s="149"/>
      <c r="PUH133" s="149"/>
      <c r="PUI133" s="149"/>
      <c r="PUJ133" s="149"/>
      <c r="PUK133" s="149"/>
      <c r="PUL133" s="149"/>
      <c r="PUM133" s="149"/>
      <c r="PUN133" s="149"/>
      <c r="PUO133" s="149"/>
      <c r="PUP133" s="149"/>
      <c r="PUQ133" s="149"/>
      <c r="PUR133" s="149"/>
      <c r="PUS133" s="149"/>
      <c r="PUT133" s="149"/>
      <c r="PUU133" s="149"/>
      <c r="PUV133" s="149"/>
      <c r="PUW133" s="149"/>
      <c r="PUX133" s="149"/>
      <c r="PUY133" s="149"/>
      <c r="PUZ133" s="149"/>
      <c r="PVA133" s="149"/>
      <c r="PVB133" s="149"/>
      <c r="PVC133" s="149"/>
      <c r="PVD133" s="149"/>
      <c r="PVE133" s="149"/>
      <c r="PVF133" s="149"/>
      <c r="PVG133" s="149"/>
      <c r="PVH133" s="149"/>
      <c r="PVI133" s="149"/>
      <c r="PVJ133" s="149"/>
      <c r="PVK133" s="149"/>
      <c r="PVL133" s="149"/>
      <c r="PVM133" s="149"/>
      <c r="PVN133" s="149"/>
      <c r="PVO133" s="149"/>
      <c r="PVP133" s="149"/>
      <c r="PVQ133" s="149"/>
      <c r="PVR133" s="149"/>
      <c r="PVS133" s="149"/>
      <c r="PVT133" s="149"/>
      <c r="PVU133" s="149"/>
      <c r="PVV133" s="149"/>
      <c r="PVW133" s="149"/>
      <c r="PVX133" s="149"/>
      <c r="PVY133" s="149"/>
      <c r="PVZ133" s="149"/>
      <c r="PWA133" s="149"/>
      <c r="PWB133" s="149"/>
      <c r="PWC133" s="149"/>
      <c r="PWD133" s="149"/>
      <c r="PWE133" s="149"/>
      <c r="PWF133" s="149"/>
      <c r="PWG133" s="149"/>
      <c r="PWH133" s="149"/>
      <c r="PWI133" s="149"/>
      <c r="PWJ133" s="149"/>
      <c r="PWK133" s="149"/>
      <c r="PWL133" s="149"/>
      <c r="PWM133" s="149"/>
      <c r="PWN133" s="149"/>
      <c r="PWO133" s="149"/>
      <c r="PWP133" s="149"/>
      <c r="PWQ133" s="149"/>
      <c r="PWR133" s="149"/>
      <c r="PWS133" s="149"/>
      <c r="PWT133" s="149"/>
      <c r="PWU133" s="149"/>
      <c r="PWV133" s="149"/>
      <c r="PWW133" s="149"/>
      <c r="PWX133" s="149"/>
      <c r="PWY133" s="149"/>
      <c r="PWZ133" s="149"/>
      <c r="PXA133" s="149"/>
      <c r="PXB133" s="149"/>
      <c r="PXC133" s="149"/>
      <c r="PXD133" s="149"/>
      <c r="PXE133" s="149"/>
      <c r="PXF133" s="149"/>
      <c r="PXG133" s="149"/>
      <c r="PXH133" s="149"/>
      <c r="PXI133" s="149"/>
      <c r="PXJ133" s="149"/>
      <c r="PXK133" s="149"/>
      <c r="PXL133" s="149"/>
      <c r="PXM133" s="149"/>
      <c r="PXN133" s="149"/>
      <c r="PXO133" s="149"/>
      <c r="PXP133" s="149"/>
      <c r="PXQ133" s="149"/>
      <c r="PXR133" s="149"/>
      <c r="PXS133" s="149"/>
      <c r="PXT133" s="149"/>
      <c r="PXU133" s="149"/>
      <c r="PXV133" s="149"/>
      <c r="PXW133" s="149"/>
      <c r="PXX133" s="149"/>
      <c r="PXY133" s="149"/>
      <c r="PXZ133" s="149"/>
      <c r="PYA133" s="149"/>
      <c r="PYB133" s="149"/>
      <c r="PYC133" s="149"/>
      <c r="PYD133" s="149"/>
      <c r="PYE133" s="149"/>
      <c r="PYF133" s="149"/>
      <c r="PYG133" s="149"/>
      <c r="PYH133" s="149"/>
      <c r="PYI133" s="149"/>
      <c r="PYJ133" s="149"/>
      <c r="PYK133" s="149"/>
      <c r="PYL133" s="149"/>
      <c r="PYM133" s="149"/>
      <c r="PYN133" s="149"/>
      <c r="PYO133" s="149"/>
      <c r="PYP133" s="149"/>
      <c r="PYQ133" s="149"/>
      <c r="PYR133" s="149"/>
      <c r="PYS133" s="149"/>
      <c r="PYT133" s="149"/>
      <c r="PYU133" s="149"/>
      <c r="PYV133" s="149"/>
      <c r="PYW133" s="149"/>
      <c r="PYX133" s="149"/>
      <c r="PYY133" s="149"/>
      <c r="PYZ133" s="149"/>
      <c r="PZA133" s="149"/>
      <c r="PZB133" s="149"/>
      <c r="PZC133" s="149"/>
      <c r="PZD133" s="149"/>
      <c r="PZE133" s="149"/>
      <c r="PZF133" s="149"/>
      <c r="PZG133" s="149"/>
      <c r="PZH133" s="149"/>
      <c r="PZI133" s="149"/>
      <c r="PZJ133" s="149"/>
      <c r="PZK133" s="149"/>
      <c r="PZL133" s="149"/>
      <c r="PZM133" s="149"/>
      <c r="PZN133" s="149"/>
      <c r="PZO133" s="149"/>
      <c r="PZP133" s="149"/>
      <c r="PZQ133" s="149"/>
      <c r="PZR133" s="149"/>
      <c r="PZS133" s="149"/>
      <c r="PZT133" s="149"/>
      <c r="PZU133" s="149"/>
      <c r="PZV133" s="149"/>
      <c r="PZW133" s="149"/>
      <c r="PZX133" s="149"/>
      <c r="PZY133" s="149"/>
      <c r="PZZ133" s="149"/>
      <c r="QAA133" s="149"/>
      <c r="QAB133" s="149"/>
      <c r="QAC133" s="149"/>
      <c r="QAD133" s="149"/>
      <c r="QAE133" s="149"/>
      <c r="QAF133" s="149"/>
      <c r="QAG133" s="149"/>
      <c r="QAH133" s="149"/>
      <c r="QAI133" s="149"/>
      <c r="QAJ133" s="149"/>
      <c r="QAK133" s="149"/>
      <c r="QAL133" s="149"/>
      <c r="QAM133" s="149"/>
      <c r="QAN133" s="149"/>
      <c r="QAO133" s="149"/>
      <c r="QAP133" s="149"/>
      <c r="QAQ133" s="149"/>
      <c r="QAR133" s="149"/>
      <c r="QAS133" s="149"/>
      <c r="QAT133" s="149"/>
      <c r="QAU133" s="149"/>
      <c r="QAV133" s="149"/>
      <c r="QAW133" s="149"/>
      <c r="QAX133" s="149"/>
      <c r="QAY133" s="149"/>
      <c r="QAZ133" s="149"/>
      <c r="QBA133" s="149"/>
      <c r="QBB133" s="149"/>
      <c r="QBC133" s="149"/>
      <c r="QBD133" s="149"/>
      <c r="QBE133" s="149"/>
      <c r="QBF133" s="149"/>
      <c r="QBG133" s="149"/>
      <c r="QBH133" s="149"/>
      <c r="QBI133" s="149"/>
      <c r="QBJ133" s="149"/>
      <c r="QBK133" s="149"/>
      <c r="QBL133" s="149"/>
      <c r="QBM133" s="149"/>
      <c r="QBN133" s="149"/>
      <c r="QBO133" s="149"/>
      <c r="QBP133" s="149"/>
      <c r="QBQ133" s="149"/>
      <c r="QBR133" s="149"/>
      <c r="QBS133" s="149"/>
      <c r="QBT133" s="149"/>
      <c r="QBU133" s="149"/>
      <c r="QBV133" s="149"/>
      <c r="QBW133" s="149"/>
      <c r="QBX133" s="149"/>
      <c r="QBY133" s="149"/>
      <c r="QBZ133" s="149"/>
      <c r="QCA133" s="149"/>
      <c r="QCB133" s="149"/>
      <c r="QCC133" s="149"/>
      <c r="QCD133" s="149"/>
      <c r="QCE133" s="149"/>
      <c r="QCF133" s="149"/>
      <c r="QCG133" s="149"/>
      <c r="QCH133" s="149"/>
      <c r="QCI133" s="149"/>
      <c r="QCJ133" s="149"/>
      <c r="QCK133" s="149"/>
      <c r="QCL133" s="149"/>
      <c r="QCM133" s="149"/>
      <c r="QCN133" s="149"/>
      <c r="QCO133" s="149"/>
      <c r="QCP133" s="149"/>
      <c r="QCQ133" s="149"/>
      <c r="QCR133" s="149"/>
      <c r="QCS133" s="149"/>
      <c r="QCT133" s="149"/>
      <c r="QCU133" s="149"/>
      <c r="QCV133" s="149"/>
      <c r="QCW133" s="149"/>
      <c r="QCX133" s="149"/>
      <c r="QCY133" s="149"/>
      <c r="QCZ133" s="149"/>
      <c r="QDA133" s="149"/>
      <c r="QDB133" s="149"/>
      <c r="QDC133" s="149"/>
      <c r="QDD133" s="149"/>
      <c r="QDE133" s="149"/>
      <c r="QDF133" s="149"/>
      <c r="QDG133" s="149"/>
      <c r="QDH133" s="149"/>
      <c r="QDI133" s="149"/>
      <c r="QDJ133" s="149"/>
      <c r="QDK133" s="149"/>
      <c r="QDL133" s="149"/>
      <c r="QDM133" s="149"/>
      <c r="QDN133" s="149"/>
      <c r="QDO133" s="149"/>
      <c r="QDP133" s="149"/>
      <c r="QDQ133" s="149"/>
      <c r="QDR133" s="149"/>
      <c r="QDS133" s="149"/>
      <c r="QDT133" s="149"/>
      <c r="QDU133" s="149"/>
      <c r="QDV133" s="149"/>
      <c r="QDW133" s="149"/>
      <c r="QDX133" s="149"/>
      <c r="QDY133" s="149"/>
      <c r="QDZ133" s="149"/>
      <c r="QEA133" s="149"/>
      <c r="QEB133" s="149"/>
      <c r="QEC133" s="149"/>
      <c r="QED133" s="149"/>
      <c r="QEE133" s="149"/>
      <c r="QEF133" s="149"/>
      <c r="QEG133" s="149"/>
      <c r="QEH133" s="149"/>
      <c r="QEI133" s="149"/>
      <c r="QEJ133" s="149"/>
      <c r="QEK133" s="149"/>
      <c r="QEL133" s="149"/>
      <c r="QEM133" s="149"/>
      <c r="QEN133" s="149"/>
      <c r="QEO133" s="149"/>
      <c r="QEP133" s="149"/>
      <c r="QEQ133" s="149"/>
      <c r="QER133" s="149"/>
      <c r="QES133" s="149"/>
      <c r="QET133" s="149"/>
      <c r="QEU133" s="149"/>
      <c r="QEV133" s="149"/>
      <c r="QEW133" s="149"/>
      <c r="QEX133" s="149"/>
      <c r="QEY133" s="149"/>
      <c r="QEZ133" s="149"/>
      <c r="QFA133" s="149"/>
      <c r="QFB133" s="149"/>
      <c r="QFC133" s="149"/>
      <c r="QFD133" s="149"/>
      <c r="QFE133" s="149"/>
      <c r="QFF133" s="149"/>
      <c r="QFG133" s="149"/>
      <c r="QFH133" s="149"/>
      <c r="QFI133" s="149"/>
      <c r="QFJ133" s="149"/>
      <c r="QFK133" s="149"/>
      <c r="QFL133" s="149"/>
      <c r="QFM133" s="149"/>
      <c r="QFN133" s="149"/>
      <c r="QFO133" s="149"/>
      <c r="QFP133" s="149"/>
      <c r="QFQ133" s="149"/>
      <c r="QFR133" s="149"/>
      <c r="QFS133" s="149"/>
      <c r="QFT133" s="149"/>
      <c r="QFU133" s="149"/>
      <c r="QFV133" s="149"/>
      <c r="QFW133" s="149"/>
      <c r="QFX133" s="149"/>
      <c r="QFY133" s="149"/>
      <c r="QFZ133" s="149"/>
      <c r="QGA133" s="149"/>
      <c r="QGB133" s="149"/>
      <c r="QGC133" s="149"/>
      <c r="QGD133" s="149"/>
      <c r="QGE133" s="149"/>
      <c r="QGF133" s="149"/>
      <c r="QGG133" s="149"/>
      <c r="QGH133" s="149"/>
      <c r="QGI133" s="149"/>
      <c r="QGJ133" s="149"/>
      <c r="QGK133" s="149"/>
      <c r="QGL133" s="149"/>
      <c r="QGM133" s="149"/>
      <c r="QGN133" s="149"/>
      <c r="QGO133" s="149"/>
      <c r="QGP133" s="149"/>
      <c r="QGQ133" s="149"/>
      <c r="QGR133" s="149"/>
      <c r="QGS133" s="149"/>
      <c r="QGT133" s="149"/>
      <c r="QGU133" s="149"/>
      <c r="QGV133" s="149"/>
      <c r="QGW133" s="149"/>
      <c r="QGX133" s="149"/>
      <c r="QGY133" s="149"/>
      <c r="QGZ133" s="149"/>
      <c r="QHA133" s="149"/>
      <c r="QHB133" s="149"/>
      <c r="QHC133" s="149"/>
      <c r="QHD133" s="149"/>
      <c r="QHE133" s="149"/>
      <c r="QHF133" s="149"/>
      <c r="QHG133" s="149"/>
      <c r="QHH133" s="149"/>
      <c r="QHI133" s="149"/>
      <c r="QHJ133" s="149"/>
      <c r="QHK133" s="149"/>
      <c r="QHL133" s="149"/>
      <c r="QHM133" s="149"/>
      <c r="QHN133" s="149"/>
      <c r="QHO133" s="149"/>
      <c r="QHP133" s="149"/>
      <c r="QHQ133" s="149"/>
      <c r="QHR133" s="149"/>
      <c r="QHS133" s="149"/>
      <c r="QHT133" s="149"/>
      <c r="QHU133" s="149"/>
      <c r="QHV133" s="149"/>
      <c r="QHW133" s="149"/>
      <c r="QHX133" s="149"/>
      <c r="QHY133" s="149"/>
      <c r="QHZ133" s="149"/>
      <c r="QIA133" s="149"/>
      <c r="QIB133" s="149"/>
      <c r="QIC133" s="149"/>
      <c r="QID133" s="149"/>
      <c r="QIE133" s="149"/>
      <c r="QIF133" s="149"/>
      <c r="QIG133" s="149"/>
      <c r="QIH133" s="149"/>
      <c r="QII133" s="149"/>
      <c r="QIJ133" s="149"/>
      <c r="QIK133" s="149"/>
      <c r="QIL133" s="149"/>
      <c r="QIM133" s="149"/>
      <c r="QIN133" s="149"/>
      <c r="QIO133" s="149"/>
      <c r="QIP133" s="149"/>
      <c r="QIQ133" s="149"/>
      <c r="QIR133" s="149"/>
      <c r="QIS133" s="149"/>
      <c r="QIT133" s="149"/>
      <c r="QIU133" s="149"/>
      <c r="QIV133" s="149"/>
      <c r="QIW133" s="149"/>
      <c r="QIX133" s="149"/>
      <c r="QIY133" s="149"/>
      <c r="QIZ133" s="149"/>
      <c r="QJA133" s="149"/>
      <c r="QJB133" s="149"/>
      <c r="QJC133" s="149"/>
      <c r="QJD133" s="149"/>
      <c r="QJE133" s="149"/>
      <c r="QJF133" s="149"/>
      <c r="QJG133" s="149"/>
      <c r="QJH133" s="149"/>
      <c r="QJI133" s="149"/>
      <c r="QJJ133" s="149"/>
      <c r="QJK133" s="149"/>
      <c r="QJL133" s="149"/>
      <c r="QJM133" s="149"/>
      <c r="QJN133" s="149"/>
      <c r="QJO133" s="149"/>
      <c r="QJP133" s="149"/>
      <c r="QJQ133" s="149"/>
      <c r="QJR133" s="149"/>
      <c r="QJS133" s="149"/>
      <c r="QJT133" s="149"/>
      <c r="QJU133" s="149"/>
      <c r="QJV133" s="149"/>
      <c r="QJW133" s="149"/>
      <c r="QJX133" s="149"/>
      <c r="QJY133" s="149"/>
      <c r="QJZ133" s="149"/>
      <c r="QKA133" s="149"/>
      <c r="QKB133" s="149"/>
      <c r="QKC133" s="149"/>
      <c r="QKD133" s="149"/>
      <c r="QKE133" s="149"/>
      <c r="QKF133" s="149"/>
      <c r="QKG133" s="149"/>
      <c r="QKH133" s="149"/>
      <c r="QKI133" s="149"/>
      <c r="QKJ133" s="149"/>
      <c r="QKK133" s="149"/>
      <c r="QKL133" s="149"/>
      <c r="QKM133" s="149"/>
      <c r="QKN133" s="149"/>
      <c r="QKO133" s="149"/>
      <c r="QKP133" s="149"/>
      <c r="QKQ133" s="149"/>
      <c r="QKR133" s="149"/>
      <c r="QKS133" s="149"/>
      <c r="QKT133" s="149"/>
      <c r="QKU133" s="149"/>
      <c r="QKV133" s="149"/>
      <c r="QKW133" s="149"/>
      <c r="QKX133" s="149"/>
      <c r="QKY133" s="149"/>
      <c r="QKZ133" s="149"/>
      <c r="QLA133" s="149"/>
      <c r="QLB133" s="149"/>
      <c r="QLC133" s="149"/>
      <c r="QLD133" s="149"/>
      <c r="QLE133" s="149"/>
      <c r="QLF133" s="149"/>
      <c r="QLG133" s="149"/>
      <c r="QLH133" s="149"/>
      <c r="QLI133" s="149"/>
      <c r="QLJ133" s="149"/>
      <c r="QLK133" s="149"/>
      <c r="QLL133" s="149"/>
      <c r="QLM133" s="149"/>
      <c r="QLN133" s="149"/>
      <c r="QLO133" s="149"/>
      <c r="QLP133" s="149"/>
      <c r="QLQ133" s="149"/>
      <c r="QLR133" s="149"/>
      <c r="QLS133" s="149"/>
      <c r="QLT133" s="149"/>
      <c r="QLU133" s="149"/>
      <c r="QLV133" s="149"/>
      <c r="QLW133" s="149"/>
      <c r="QLX133" s="149"/>
      <c r="QLY133" s="149"/>
      <c r="QLZ133" s="149"/>
      <c r="QMA133" s="149"/>
      <c r="QMB133" s="149"/>
      <c r="QMC133" s="149"/>
      <c r="QMD133" s="149"/>
      <c r="QME133" s="149"/>
      <c r="QMF133" s="149"/>
      <c r="QMG133" s="149"/>
      <c r="QMH133" s="149"/>
      <c r="QMI133" s="149"/>
      <c r="QMJ133" s="149"/>
      <c r="QMK133" s="149"/>
      <c r="QML133" s="149"/>
      <c r="QMM133" s="149"/>
      <c r="QMN133" s="149"/>
      <c r="QMO133" s="149"/>
      <c r="QMP133" s="149"/>
      <c r="QMQ133" s="149"/>
      <c r="QMR133" s="149"/>
      <c r="QMS133" s="149"/>
      <c r="QMT133" s="149"/>
      <c r="QMU133" s="149"/>
      <c r="QMV133" s="149"/>
      <c r="QMW133" s="149"/>
      <c r="QMX133" s="149"/>
      <c r="QMY133" s="149"/>
      <c r="QMZ133" s="149"/>
      <c r="QNA133" s="149"/>
      <c r="QNB133" s="149"/>
      <c r="QNC133" s="149"/>
      <c r="QND133" s="149"/>
      <c r="QNE133" s="149"/>
      <c r="QNF133" s="149"/>
      <c r="QNG133" s="149"/>
      <c r="QNH133" s="149"/>
      <c r="QNI133" s="149"/>
      <c r="QNJ133" s="149"/>
      <c r="QNK133" s="149"/>
      <c r="QNL133" s="149"/>
      <c r="QNM133" s="149"/>
      <c r="QNN133" s="149"/>
      <c r="QNO133" s="149"/>
      <c r="QNP133" s="149"/>
      <c r="QNQ133" s="149"/>
      <c r="QNR133" s="149"/>
      <c r="QNS133" s="149"/>
      <c r="QNT133" s="149"/>
      <c r="QNU133" s="149"/>
      <c r="QNV133" s="149"/>
      <c r="QNW133" s="149"/>
      <c r="QNX133" s="149"/>
      <c r="QNY133" s="149"/>
      <c r="QNZ133" s="149"/>
      <c r="QOA133" s="149"/>
      <c r="QOB133" s="149"/>
      <c r="QOC133" s="149"/>
      <c r="QOD133" s="149"/>
      <c r="QOE133" s="149"/>
      <c r="QOF133" s="149"/>
      <c r="QOG133" s="149"/>
      <c r="QOH133" s="149"/>
      <c r="QOI133" s="149"/>
      <c r="QOJ133" s="149"/>
      <c r="QOK133" s="149"/>
      <c r="QOL133" s="149"/>
      <c r="QOM133" s="149"/>
      <c r="QON133" s="149"/>
      <c r="QOO133" s="149"/>
      <c r="QOP133" s="149"/>
      <c r="QOQ133" s="149"/>
      <c r="QOR133" s="149"/>
      <c r="QOS133" s="149"/>
      <c r="QOT133" s="149"/>
      <c r="QOU133" s="149"/>
      <c r="QOV133" s="149"/>
      <c r="QOW133" s="149"/>
      <c r="QOX133" s="149"/>
      <c r="QOY133" s="149"/>
      <c r="QOZ133" s="149"/>
      <c r="QPA133" s="149"/>
      <c r="QPB133" s="149"/>
      <c r="QPC133" s="149"/>
      <c r="QPD133" s="149"/>
      <c r="QPE133" s="149"/>
      <c r="QPF133" s="149"/>
      <c r="QPG133" s="149"/>
      <c r="QPH133" s="149"/>
      <c r="QPI133" s="149"/>
      <c r="QPJ133" s="149"/>
      <c r="QPK133" s="149"/>
      <c r="QPL133" s="149"/>
      <c r="QPM133" s="149"/>
      <c r="QPN133" s="149"/>
      <c r="QPO133" s="149"/>
      <c r="QPP133" s="149"/>
      <c r="QPQ133" s="149"/>
      <c r="QPR133" s="149"/>
      <c r="QPS133" s="149"/>
      <c r="QPT133" s="149"/>
      <c r="QPU133" s="149"/>
      <c r="QPV133" s="149"/>
      <c r="QPW133" s="149"/>
      <c r="QPX133" s="149"/>
      <c r="QPY133" s="149"/>
      <c r="QPZ133" s="149"/>
      <c r="QQA133" s="149"/>
      <c r="QQB133" s="149"/>
      <c r="QQC133" s="149"/>
      <c r="QQD133" s="149"/>
      <c r="QQE133" s="149"/>
      <c r="QQF133" s="149"/>
      <c r="QQG133" s="149"/>
      <c r="QQH133" s="149"/>
      <c r="QQI133" s="149"/>
      <c r="QQJ133" s="149"/>
      <c r="QQK133" s="149"/>
      <c r="QQL133" s="149"/>
      <c r="QQM133" s="149"/>
      <c r="QQN133" s="149"/>
      <c r="QQO133" s="149"/>
      <c r="QQP133" s="149"/>
      <c r="QQQ133" s="149"/>
      <c r="QQR133" s="149"/>
      <c r="QQS133" s="149"/>
      <c r="QQT133" s="149"/>
      <c r="QQU133" s="149"/>
      <c r="QQV133" s="149"/>
      <c r="QQW133" s="149"/>
      <c r="QQX133" s="149"/>
      <c r="QQY133" s="149"/>
      <c r="QQZ133" s="149"/>
      <c r="QRA133" s="149"/>
      <c r="QRB133" s="149"/>
      <c r="QRC133" s="149"/>
      <c r="QRD133" s="149"/>
      <c r="QRE133" s="149"/>
      <c r="QRF133" s="149"/>
      <c r="QRG133" s="149"/>
      <c r="QRH133" s="149"/>
      <c r="QRI133" s="149"/>
      <c r="QRJ133" s="149"/>
      <c r="QRK133" s="149"/>
      <c r="QRL133" s="149"/>
      <c r="QRM133" s="149"/>
      <c r="QRN133" s="149"/>
      <c r="QRO133" s="149"/>
      <c r="QRP133" s="149"/>
      <c r="QRQ133" s="149"/>
      <c r="QRR133" s="149"/>
      <c r="QRS133" s="149"/>
      <c r="QRT133" s="149"/>
      <c r="QRU133" s="149"/>
      <c r="QRV133" s="149"/>
      <c r="QRW133" s="149"/>
      <c r="QRX133" s="149"/>
      <c r="QRY133" s="149"/>
      <c r="QRZ133" s="149"/>
      <c r="QSA133" s="149"/>
      <c r="QSB133" s="149"/>
      <c r="QSC133" s="149"/>
      <c r="QSD133" s="149"/>
      <c r="QSE133" s="149"/>
      <c r="QSF133" s="149"/>
      <c r="QSG133" s="149"/>
      <c r="QSH133" s="149"/>
      <c r="QSI133" s="149"/>
      <c r="QSJ133" s="149"/>
      <c r="QSK133" s="149"/>
      <c r="QSL133" s="149"/>
      <c r="QSM133" s="149"/>
      <c r="QSN133" s="149"/>
      <c r="QSO133" s="149"/>
      <c r="QSP133" s="149"/>
      <c r="QSQ133" s="149"/>
      <c r="QSR133" s="149"/>
      <c r="QSS133" s="149"/>
      <c r="QST133" s="149"/>
      <c r="QSU133" s="149"/>
      <c r="QSV133" s="149"/>
      <c r="QSW133" s="149"/>
      <c r="QSX133" s="149"/>
      <c r="QSY133" s="149"/>
      <c r="QSZ133" s="149"/>
      <c r="QTA133" s="149"/>
      <c r="QTB133" s="149"/>
      <c r="QTC133" s="149"/>
      <c r="QTD133" s="149"/>
      <c r="QTE133" s="149"/>
      <c r="QTF133" s="149"/>
      <c r="QTG133" s="149"/>
      <c r="QTH133" s="149"/>
      <c r="QTI133" s="149"/>
      <c r="QTJ133" s="149"/>
      <c r="QTK133" s="149"/>
      <c r="QTL133" s="149"/>
      <c r="QTM133" s="149"/>
      <c r="QTN133" s="149"/>
      <c r="QTO133" s="149"/>
      <c r="QTP133" s="149"/>
      <c r="QTQ133" s="149"/>
      <c r="QTR133" s="149"/>
      <c r="QTS133" s="149"/>
      <c r="QTT133" s="149"/>
      <c r="QTU133" s="149"/>
      <c r="QTV133" s="149"/>
      <c r="QTW133" s="149"/>
      <c r="QTX133" s="149"/>
      <c r="QTY133" s="149"/>
      <c r="QTZ133" s="149"/>
      <c r="QUA133" s="149"/>
      <c r="QUB133" s="149"/>
      <c r="QUC133" s="149"/>
      <c r="QUD133" s="149"/>
      <c r="QUE133" s="149"/>
      <c r="QUF133" s="149"/>
      <c r="QUG133" s="149"/>
      <c r="QUH133" s="149"/>
      <c r="QUI133" s="149"/>
      <c r="QUJ133" s="149"/>
      <c r="QUK133" s="149"/>
      <c r="QUL133" s="149"/>
      <c r="QUM133" s="149"/>
      <c r="QUN133" s="149"/>
      <c r="QUO133" s="149"/>
      <c r="QUP133" s="149"/>
      <c r="QUQ133" s="149"/>
      <c r="QUR133" s="149"/>
      <c r="QUS133" s="149"/>
      <c r="QUT133" s="149"/>
      <c r="QUU133" s="149"/>
      <c r="QUV133" s="149"/>
      <c r="QUW133" s="149"/>
      <c r="QUX133" s="149"/>
      <c r="QUY133" s="149"/>
      <c r="QUZ133" s="149"/>
      <c r="QVA133" s="149"/>
      <c r="QVB133" s="149"/>
      <c r="QVC133" s="149"/>
      <c r="QVD133" s="149"/>
      <c r="QVE133" s="149"/>
      <c r="QVF133" s="149"/>
      <c r="QVG133" s="149"/>
      <c r="QVH133" s="149"/>
      <c r="QVI133" s="149"/>
      <c r="QVJ133" s="149"/>
      <c r="QVK133" s="149"/>
      <c r="QVL133" s="149"/>
      <c r="QVM133" s="149"/>
      <c r="QVN133" s="149"/>
      <c r="QVO133" s="149"/>
      <c r="QVP133" s="149"/>
      <c r="QVQ133" s="149"/>
      <c r="QVR133" s="149"/>
      <c r="QVS133" s="149"/>
      <c r="QVT133" s="149"/>
      <c r="QVU133" s="149"/>
      <c r="QVV133" s="149"/>
      <c r="QVW133" s="149"/>
      <c r="QVX133" s="149"/>
      <c r="QVY133" s="149"/>
      <c r="QVZ133" s="149"/>
      <c r="QWA133" s="149"/>
      <c r="QWB133" s="149"/>
      <c r="QWC133" s="149"/>
      <c r="QWD133" s="149"/>
      <c r="QWE133" s="149"/>
      <c r="QWF133" s="149"/>
      <c r="QWG133" s="149"/>
      <c r="QWH133" s="149"/>
      <c r="QWI133" s="149"/>
      <c r="QWJ133" s="149"/>
      <c r="QWK133" s="149"/>
      <c r="QWL133" s="149"/>
      <c r="QWM133" s="149"/>
      <c r="QWN133" s="149"/>
      <c r="QWO133" s="149"/>
      <c r="QWP133" s="149"/>
      <c r="QWQ133" s="149"/>
      <c r="QWR133" s="149"/>
      <c r="QWS133" s="149"/>
      <c r="QWT133" s="149"/>
      <c r="QWU133" s="149"/>
      <c r="QWV133" s="149"/>
      <c r="QWW133" s="149"/>
      <c r="QWX133" s="149"/>
      <c r="QWY133" s="149"/>
      <c r="QWZ133" s="149"/>
      <c r="QXA133" s="149"/>
      <c r="QXB133" s="149"/>
      <c r="QXC133" s="149"/>
      <c r="QXD133" s="149"/>
      <c r="QXE133" s="149"/>
      <c r="QXF133" s="149"/>
      <c r="QXG133" s="149"/>
      <c r="QXH133" s="149"/>
      <c r="QXI133" s="149"/>
      <c r="QXJ133" s="149"/>
      <c r="QXK133" s="149"/>
      <c r="QXL133" s="149"/>
      <c r="QXM133" s="149"/>
      <c r="QXN133" s="149"/>
      <c r="QXO133" s="149"/>
      <c r="QXP133" s="149"/>
      <c r="QXQ133" s="149"/>
      <c r="QXR133" s="149"/>
      <c r="QXS133" s="149"/>
      <c r="QXT133" s="149"/>
      <c r="QXU133" s="149"/>
      <c r="QXV133" s="149"/>
      <c r="QXW133" s="149"/>
      <c r="QXX133" s="149"/>
      <c r="QXY133" s="149"/>
      <c r="QXZ133" s="149"/>
      <c r="QYA133" s="149"/>
      <c r="QYB133" s="149"/>
      <c r="QYC133" s="149"/>
      <c r="QYD133" s="149"/>
      <c r="QYE133" s="149"/>
      <c r="QYF133" s="149"/>
      <c r="QYG133" s="149"/>
      <c r="QYH133" s="149"/>
      <c r="QYI133" s="149"/>
      <c r="QYJ133" s="149"/>
      <c r="QYK133" s="149"/>
      <c r="QYL133" s="149"/>
      <c r="QYM133" s="149"/>
      <c r="QYN133" s="149"/>
      <c r="QYO133" s="149"/>
      <c r="QYP133" s="149"/>
      <c r="QYQ133" s="149"/>
      <c r="QYR133" s="149"/>
      <c r="QYS133" s="149"/>
      <c r="QYT133" s="149"/>
      <c r="QYU133" s="149"/>
      <c r="QYV133" s="149"/>
      <c r="QYW133" s="149"/>
      <c r="QYX133" s="149"/>
      <c r="QYY133" s="149"/>
      <c r="QYZ133" s="149"/>
      <c r="QZA133" s="149"/>
      <c r="QZB133" s="149"/>
      <c r="QZC133" s="149"/>
      <c r="QZD133" s="149"/>
      <c r="QZE133" s="149"/>
      <c r="QZF133" s="149"/>
      <c r="QZG133" s="149"/>
      <c r="QZH133" s="149"/>
      <c r="QZI133" s="149"/>
      <c r="QZJ133" s="149"/>
      <c r="QZK133" s="149"/>
      <c r="QZL133" s="149"/>
      <c r="QZM133" s="149"/>
      <c r="QZN133" s="149"/>
      <c r="QZO133" s="149"/>
      <c r="QZP133" s="149"/>
      <c r="QZQ133" s="149"/>
      <c r="QZR133" s="149"/>
      <c r="QZS133" s="149"/>
      <c r="QZT133" s="149"/>
      <c r="QZU133" s="149"/>
      <c r="QZV133" s="149"/>
      <c r="QZW133" s="149"/>
      <c r="QZX133" s="149"/>
      <c r="QZY133" s="149"/>
      <c r="QZZ133" s="149"/>
      <c r="RAA133" s="149"/>
      <c r="RAB133" s="149"/>
      <c r="RAC133" s="149"/>
      <c r="RAD133" s="149"/>
      <c r="RAE133" s="149"/>
      <c r="RAF133" s="149"/>
      <c r="RAG133" s="149"/>
      <c r="RAH133" s="149"/>
      <c r="RAI133" s="149"/>
      <c r="RAJ133" s="149"/>
      <c r="RAK133" s="149"/>
      <c r="RAL133" s="149"/>
      <c r="RAM133" s="149"/>
      <c r="RAN133" s="149"/>
      <c r="RAO133" s="149"/>
      <c r="RAP133" s="149"/>
      <c r="RAQ133" s="149"/>
      <c r="RAR133" s="149"/>
      <c r="RAS133" s="149"/>
      <c r="RAT133" s="149"/>
      <c r="RAU133" s="149"/>
      <c r="RAV133" s="149"/>
      <c r="RAW133" s="149"/>
      <c r="RAX133" s="149"/>
      <c r="RAY133" s="149"/>
      <c r="RAZ133" s="149"/>
      <c r="RBA133" s="149"/>
      <c r="RBB133" s="149"/>
      <c r="RBC133" s="149"/>
      <c r="RBD133" s="149"/>
      <c r="RBE133" s="149"/>
      <c r="RBF133" s="149"/>
      <c r="RBG133" s="149"/>
      <c r="RBH133" s="149"/>
      <c r="RBI133" s="149"/>
      <c r="RBJ133" s="149"/>
      <c r="RBK133" s="149"/>
      <c r="RBL133" s="149"/>
      <c r="RBM133" s="149"/>
      <c r="RBN133" s="149"/>
      <c r="RBO133" s="149"/>
      <c r="RBP133" s="149"/>
      <c r="RBQ133" s="149"/>
      <c r="RBR133" s="149"/>
      <c r="RBS133" s="149"/>
      <c r="RBT133" s="149"/>
      <c r="RBU133" s="149"/>
      <c r="RBV133" s="149"/>
      <c r="RBW133" s="149"/>
      <c r="RBX133" s="149"/>
      <c r="RBY133" s="149"/>
      <c r="RBZ133" s="149"/>
      <c r="RCA133" s="149"/>
      <c r="RCB133" s="149"/>
      <c r="RCC133" s="149"/>
      <c r="RCD133" s="149"/>
      <c r="RCE133" s="149"/>
      <c r="RCF133" s="149"/>
      <c r="RCG133" s="149"/>
      <c r="RCH133" s="149"/>
      <c r="RCI133" s="149"/>
      <c r="RCJ133" s="149"/>
      <c r="RCK133" s="149"/>
      <c r="RCL133" s="149"/>
      <c r="RCM133" s="149"/>
      <c r="RCN133" s="149"/>
      <c r="RCO133" s="149"/>
      <c r="RCP133" s="149"/>
      <c r="RCQ133" s="149"/>
      <c r="RCR133" s="149"/>
      <c r="RCS133" s="149"/>
      <c r="RCT133" s="149"/>
      <c r="RCU133" s="149"/>
      <c r="RCV133" s="149"/>
      <c r="RCW133" s="149"/>
      <c r="RCX133" s="149"/>
      <c r="RCY133" s="149"/>
      <c r="RCZ133" s="149"/>
      <c r="RDA133" s="149"/>
      <c r="RDB133" s="149"/>
      <c r="RDC133" s="149"/>
      <c r="RDD133" s="149"/>
      <c r="RDE133" s="149"/>
      <c r="RDF133" s="149"/>
      <c r="RDG133" s="149"/>
      <c r="RDH133" s="149"/>
      <c r="RDI133" s="149"/>
      <c r="RDJ133" s="149"/>
      <c r="RDK133" s="149"/>
      <c r="RDL133" s="149"/>
      <c r="RDM133" s="149"/>
      <c r="RDN133" s="149"/>
      <c r="RDO133" s="149"/>
      <c r="RDP133" s="149"/>
      <c r="RDQ133" s="149"/>
      <c r="RDR133" s="149"/>
      <c r="RDS133" s="149"/>
      <c r="RDT133" s="149"/>
      <c r="RDU133" s="149"/>
      <c r="RDV133" s="149"/>
      <c r="RDW133" s="149"/>
      <c r="RDX133" s="149"/>
      <c r="RDY133" s="149"/>
      <c r="RDZ133" s="149"/>
      <c r="REA133" s="149"/>
      <c r="REB133" s="149"/>
      <c r="REC133" s="149"/>
      <c r="RED133" s="149"/>
      <c r="REE133" s="149"/>
      <c r="REF133" s="149"/>
      <c r="REG133" s="149"/>
      <c r="REH133" s="149"/>
      <c r="REI133" s="149"/>
      <c r="REJ133" s="149"/>
      <c r="REK133" s="149"/>
      <c r="REL133" s="149"/>
      <c r="REM133" s="149"/>
      <c r="REN133" s="149"/>
      <c r="REO133" s="149"/>
      <c r="REP133" s="149"/>
      <c r="REQ133" s="149"/>
      <c r="RER133" s="149"/>
      <c r="RES133" s="149"/>
      <c r="RET133" s="149"/>
      <c r="REU133" s="149"/>
      <c r="REV133" s="149"/>
      <c r="REW133" s="149"/>
      <c r="REX133" s="149"/>
      <c r="REY133" s="149"/>
      <c r="REZ133" s="149"/>
      <c r="RFA133" s="149"/>
      <c r="RFB133" s="149"/>
      <c r="RFC133" s="149"/>
      <c r="RFD133" s="149"/>
      <c r="RFE133" s="149"/>
      <c r="RFF133" s="149"/>
      <c r="RFG133" s="149"/>
      <c r="RFH133" s="149"/>
      <c r="RFI133" s="149"/>
      <c r="RFJ133" s="149"/>
      <c r="RFK133" s="149"/>
      <c r="RFL133" s="149"/>
      <c r="RFM133" s="149"/>
      <c r="RFN133" s="149"/>
      <c r="RFO133" s="149"/>
      <c r="RFP133" s="149"/>
      <c r="RFQ133" s="149"/>
      <c r="RFR133" s="149"/>
      <c r="RFS133" s="149"/>
      <c r="RFT133" s="149"/>
      <c r="RFU133" s="149"/>
      <c r="RFV133" s="149"/>
      <c r="RFW133" s="149"/>
      <c r="RFX133" s="149"/>
      <c r="RFY133" s="149"/>
      <c r="RFZ133" s="149"/>
      <c r="RGA133" s="149"/>
      <c r="RGB133" s="149"/>
      <c r="RGC133" s="149"/>
      <c r="RGD133" s="149"/>
      <c r="RGE133" s="149"/>
      <c r="RGF133" s="149"/>
      <c r="RGG133" s="149"/>
      <c r="RGH133" s="149"/>
      <c r="RGI133" s="149"/>
      <c r="RGJ133" s="149"/>
      <c r="RGK133" s="149"/>
      <c r="RGL133" s="149"/>
      <c r="RGM133" s="149"/>
      <c r="RGN133" s="149"/>
      <c r="RGO133" s="149"/>
      <c r="RGP133" s="149"/>
      <c r="RGQ133" s="149"/>
      <c r="RGR133" s="149"/>
      <c r="RGS133" s="149"/>
      <c r="RGT133" s="149"/>
      <c r="RGU133" s="149"/>
      <c r="RGV133" s="149"/>
      <c r="RGW133" s="149"/>
      <c r="RGX133" s="149"/>
      <c r="RGY133" s="149"/>
      <c r="RGZ133" s="149"/>
      <c r="RHA133" s="149"/>
      <c r="RHB133" s="149"/>
      <c r="RHC133" s="149"/>
      <c r="RHD133" s="149"/>
      <c r="RHE133" s="149"/>
      <c r="RHF133" s="149"/>
      <c r="RHG133" s="149"/>
      <c r="RHH133" s="149"/>
      <c r="RHI133" s="149"/>
      <c r="RHJ133" s="149"/>
      <c r="RHK133" s="149"/>
      <c r="RHL133" s="149"/>
      <c r="RHM133" s="149"/>
      <c r="RHN133" s="149"/>
      <c r="RHO133" s="149"/>
      <c r="RHP133" s="149"/>
      <c r="RHQ133" s="149"/>
      <c r="RHR133" s="149"/>
      <c r="RHS133" s="149"/>
      <c r="RHT133" s="149"/>
      <c r="RHU133" s="149"/>
      <c r="RHV133" s="149"/>
      <c r="RHW133" s="149"/>
      <c r="RHX133" s="149"/>
      <c r="RHY133" s="149"/>
      <c r="RHZ133" s="149"/>
      <c r="RIA133" s="149"/>
      <c r="RIB133" s="149"/>
      <c r="RIC133" s="149"/>
      <c r="RID133" s="149"/>
      <c r="RIE133" s="149"/>
      <c r="RIF133" s="149"/>
      <c r="RIG133" s="149"/>
      <c r="RIH133" s="149"/>
      <c r="RII133" s="149"/>
      <c r="RIJ133" s="149"/>
      <c r="RIK133" s="149"/>
      <c r="RIL133" s="149"/>
      <c r="RIM133" s="149"/>
      <c r="RIN133" s="149"/>
      <c r="RIO133" s="149"/>
      <c r="RIP133" s="149"/>
      <c r="RIQ133" s="149"/>
      <c r="RIR133" s="149"/>
      <c r="RIS133" s="149"/>
      <c r="RIT133" s="149"/>
      <c r="RIU133" s="149"/>
      <c r="RIV133" s="149"/>
      <c r="RIW133" s="149"/>
      <c r="RIX133" s="149"/>
      <c r="RIY133" s="149"/>
      <c r="RIZ133" s="149"/>
      <c r="RJA133" s="149"/>
      <c r="RJB133" s="149"/>
      <c r="RJC133" s="149"/>
      <c r="RJD133" s="149"/>
      <c r="RJE133" s="149"/>
      <c r="RJF133" s="149"/>
      <c r="RJG133" s="149"/>
      <c r="RJH133" s="149"/>
      <c r="RJI133" s="149"/>
      <c r="RJJ133" s="149"/>
      <c r="RJK133" s="149"/>
      <c r="RJL133" s="149"/>
      <c r="RJM133" s="149"/>
      <c r="RJN133" s="149"/>
      <c r="RJO133" s="149"/>
      <c r="RJP133" s="149"/>
      <c r="RJQ133" s="149"/>
      <c r="RJR133" s="149"/>
      <c r="RJS133" s="149"/>
      <c r="RJT133" s="149"/>
      <c r="RJU133" s="149"/>
      <c r="RJV133" s="149"/>
      <c r="RJW133" s="149"/>
      <c r="RJX133" s="149"/>
      <c r="RJY133" s="149"/>
      <c r="RJZ133" s="149"/>
      <c r="RKA133" s="149"/>
      <c r="RKB133" s="149"/>
      <c r="RKC133" s="149"/>
      <c r="RKD133" s="149"/>
      <c r="RKE133" s="149"/>
      <c r="RKF133" s="149"/>
      <c r="RKG133" s="149"/>
      <c r="RKH133" s="149"/>
      <c r="RKI133" s="149"/>
      <c r="RKJ133" s="149"/>
      <c r="RKK133" s="149"/>
      <c r="RKL133" s="149"/>
      <c r="RKM133" s="149"/>
      <c r="RKN133" s="149"/>
      <c r="RKO133" s="149"/>
      <c r="RKP133" s="149"/>
      <c r="RKQ133" s="149"/>
      <c r="RKR133" s="149"/>
      <c r="RKS133" s="149"/>
      <c r="RKT133" s="149"/>
      <c r="RKU133" s="149"/>
      <c r="RKV133" s="149"/>
      <c r="RKW133" s="149"/>
      <c r="RKX133" s="149"/>
      <c r="RKY133" s="149"/>
      <c r="RKZ133" s="149"/>
      <c r="RLA133" s="149"/>
      <c r="RLB133" s="149"/>
      <c r="RLC133" s="149"/>
      <c r="RLD133" s="149"/>
      <c r="RLE133" s="149"/>
      <c r="RLF133" s="149"/>
      <c r="RLG133" s="149"/>
      <c r="RLH133" s="149"/>
      <c r="RLI133" s="149"/>
      <c r="RLJ133" s="149"/>
      <c r="RLK133" s="149"/>
      <c r="RLL133" s="149"/>
      <c r="RLM133" s="149"/>
      <c r="RLN133" s="149"/>
      <c r="RLO133" s="149"/>
      <c r="RLP133" s="149"/>
      <c r="RLQ133" s="149"/>
      <c r="RLR133" s="149"/>
      <c r="RLS133" s="149"/>
      <c r="RLT133" s="149"/>
      <c r="RLU133" s="149"/>
      <c r="RLV133" s="149"/>
      <c r="RLW133" s="149"/>
      <c r="RLX133" s="149"/>
      <c r="RLY133" s="149"/>
      <c r="RLZ133" s="149"/>
      <c r="RMA133" s="149"/>
      <c r="RMB133" s="149"/>
      <c r="RMC133" s="149"/>
      <c r="RMD133" s="149"/>
      <c r="RME133" s="149"/>
      <c r="RMF133" s="149"/>
      <c r="RMG133" s="149"/>
      <c r="RMH133" s="149"/>
      <c r="RMI133" s="149"/>
      <c r="RMJ133" s="149"/>
      <c r="RMK133" s="149"/>
      <c r="RML133" s="149"/>
      <c r="RMM133" s="149"/>
      <c r="RMN133" s="149"/>
      <c r="RMO133" s="149"/>
      <c r="RMP133" s="149"/>
      <c r="RMQ133" s="149"/>
      <c r="RMR133" s="149"/>
      <c r="RMS133" s="149"/>
      <c r="RMT133" s="149"/>
      <c r="RMU133" s="149"/>
      <c r="RMV133" s="149"/>
      <c r="RMW133" s="149"/>
      <c r="RMX133" s="149"/>
      <c r="RMY133" s="149"/>
      <c r="RMZ133" s="149"/>
      <c r="RNA133" s="149"/>
      <c r="RNB133" s="149"/>
      <c r="RNC133" s="149"/>
      <c r="RND133" s="149"/>
      <c r="RNE133" s="149"/>
      <c r="RNF133" s="149"/>
      <c r="RNG133" s="149"/>
      <c r="RNH133" s="149"/>
      <c r="RNI133" s="149"/>
      <c r="RNJ133" s="149"/>
      <c r="RNK133" s="149"/>
      <c r="RNL133" s="149"/>
      <c r="RNM133" s="149"/>
      <c r="RNN133" s="149"/>
      <c r="RNO133" s="149"/>
      <c r="RNP133" s="149"/>
      <c r="RNQ133" s="149"/>
      <c r="RNR133" s="149"/>
      <c r="RNS133" s="149"/>
      <c r="RNT133" s="149"/>
      <c r="RNU133" s="149"/>
      <c r="RNV133" s="149"/>
      <c r="RNW133" s="149"/>
      <c r="RNX133" s="149"/>
      <c r="RNY133" s="149"/>
      <c r="RNZ133" s="149"/>
      <c r="ROA133" s="149"/>
      <c r="ROB133" s="149"/>
      <c r="ROC133" s="149"/>
      <c r="ROD133" s="149"/>
      <c r="ROE133" s="149"/>
      <c r="ROF133" s="149"/>
      <c r="ROG133" s="149"/>
      <c r="ROH133" s="149"/>
      <c r="ROI133" s="149"/>
      <c r="ROJ133" s="149"/>
      <c r="ROK133" s="149"/>
      <c r="ROL133" s="149"/>
      <c r="ROM133" s="149"/>
      <c r="RON133" s="149"/>
      <c r="ROO133" s="149"/>
      <c r="ROP133" s="149"/>
      <c r="ROQ133" s="149"/>
      <c r="ROR133" s="149"/>
      <c r="ROS133" s="149"/>
      <c r="ROT133" s="149"/>
      <c r="ROU133" s="149"/>
      <c r="ROV133" s="149"/>
      <c r="ROW133" s="149"/>
      <c r="ROX133" s="149"/>
      <c r="ROY133" s="149"/>
      <c r="ROZ133" s="149"/>
      <c r="RPA133" s="149"/>
      <c r="RPB133" s="149"/>
      <c r="RPC133" s="149"/>
      <c r="RPD133" s="149"/>
      <c r="RPE133" s="149"/>
      <c r="RPF133" s="149"/>
      <c r="RPG133" s="149"/>
      <c r="RPH133" s="149"/>
      <c r="RPI133" s="149"/>
      <c r="RPJ133" s="149"/>
      <c r="RPK133" s="149"/>
      <c r="RPL133" s="149"/>
      <c r="RPM133" s="149"/>
      <c r="RPN133" s="149"/>
      <c r="RPO133" s="149"/>
      <c r="RPP133" s="149"/>
      <c r="RPQ133" s="149"/>
      <c r="RPR133" s="149"/>
      <c r="RPS133" s="149"/>
      <c r="RPT133" s="149"/>
      <c r="RPU133" s="149"/>
      <c r="RPV133" s="149"/>
      <c r="RPW133" s="149"/>
      <c r="RPX133" s="149"/>
      <c r="RPY133" s="149"/>
      <c r="RPZ133" s="149"/>
      <c r="RQA133" s="149"/>
      <c r="RQB133" s="149"/>
      <c r="RQC133" s="149"/>
      <c r="RQD133" s="149"/>
      <c r="RQE133" s="149"/>
      <c r="RQF133" s="149"/>
      <c r="RQG133" s="149"/>
      <c r="RQH133" s="149"/>
      <c r="RQI133" s="149"/>
      <c r="RQJ133" s="149"/>
      <c r="RQK133" s="149"/>
      <c r="RQL133" s="149"/>
      <c r="RQM133" s="149"/>
      <c r="RQN133" s="149"/>
      <c r="RQO133" s="149"/>
      <c r="RQP133" s="149"/>
      <c r="RQQ133" s="149"/>
      <c r="RQR133" s="149"/>
      <c r="RQS133" s="149"/>
      <c r="RQT133" s="149"/>
      <c r="RQU133" s="149"/>
      <c r="RQV133" s="149"/>
      <c r="RQW133" s="149"/>
      <c r="RQX133" s="149"/>
      <c r="RQY133" s="149"/>
      <c r="RQZ133" s="149"/>
      <c r="RRA133" s="149"/>
      <c r="RRB133" s="149"/>
      <c r="RRC133" s="149"/>
      <c r="RRD133" s="149"/>
      <c r="RRE133" s="149"/>
      <c r="RRF133" s="149"/>
      <c r="RRG133" s="149"/>
      <c r="RRH133" s="149"/>
      <c r="RRI133" s="149"/>
      <c r="RRJ133" s="149"/>
      <c r="RRK133" s="149"/>
      <c r="RRL133" s="149"/>
      <c r="RRM133" s="149"/>
      <c r="RRN133" s="149"/>
      <c r="RRO133" s="149"/>
      <c r="RRP133" s="149"/>
      <c r="RRQ133" s="149"/>
      <c r="RRR133" s="149"/>
      <c r="RRS133" s="149"/>
      <c r="RRT133" s="149"/>
      <c r="RRU133" s="149"/>
      <c r="RRV133" s="149"/>
      <c r="RRW133" s="149"/>
      <c r="RRX133" s="149"/>
      <c r="RRY133" s="149"/>
      <c r="RRZ133" s="149"/>
      <c r="RSA133" s="149"/>
      <c r="RSB133" s="149"/>
      <c r="RSC133" s="149"/>
      <c r="RSD133" s="149"/>
      <c r="RSE133" s="149"/>
      <c r="RSF133" s="149"/>
      <c r="RSG133" s="149"/>
      <c r="RSH133" s="149"/>
      <c r="RSI133" s="149"/>
      <c r="RSJ133" s="149"/>
      <c r="RSK133" s="149"/>
      <c r="RSL133" s="149"/>
      <c r="RSM133" s="149"/>
      <c r="RSN133" s="149"/>
      <c r="RSO133" s="149"/>
      <c r="RSP133" s="149"/>
      <c r="RSQ133" s="149"/>
      <c r="RSR133" s="149"/>
      <c r="RSS133" s="149"/>
      <c r="RST133" s="149"/>
      <c r="RSU133" s="149"/>
      <c r="RSV133" s="149"/>
      <c r="RSW133" s="149"/>
      <c r="RSX133" s="149"/>
      <c r="RSY133" s="149"/>
      <c r="RSZ133" s="149"/>
      <c r="RTA133" s="149"/>
      <c r="RTB133" s="149"/>
      <c r="RTC133" s="149"/>
      <c r="RTD133" s="149"/>
      <c r="RTE133" s="149"/>
      <c r="RTF133" s="149"/>
      <c r="RTG133" s="149"/>
      <c r="RTH133" s="149"/>
      <c r="RTI133" s="149"/>
      <c r="RTJ133" s="149"/>
      <c r="RTK133" s="149"/>
      <c r="RTL133" s="149"/>
      <c r="RTM133" s="149"/>
      <c r="RTN133" s="149"/>
      <c r="RTO133" s="149"/>
      <c r="RTP133" s="149"/>
      <c r="RTQ133" s="149"/>
      <c r="RTR133" s="149"/>
      <c r="RTS133" s="149"/>
      <c r="RTT133" s="149"/>
      <c r="RTU133" s="149"/>
      <c r="RTV133" s="149"/>
      <c r="RTW133" s="149"/>
      <c r="RTX133" s="149"/>
      <c r="RTY133" s="149"/>
      <c r="RTZ133" s="149"/>
      <c r="RUA133" s="149"/>
      <c r="RUB133" s="149"/>
      <c r="RUC133" s="149"/>
      <c r="RUD133" s="149"/>
      <c r="RUE133" s="149"/>
      <c r="RUF133" s="149"/>
      <c r="RUG133" s="149"/>
      <c r="RUH133" s="149"/>
      <c r="RUI133" s="149"/>
      <c r="RUJ133" s="149"/>
      <c r="RUK133" s="149"/>
      <c r="RUL133" s="149"/>
      <c r="RUM133" s="149"/>
      <c r="RUN133" s="149"/>
      <c r="RUO133" s="149"/>
      <c r="RUP133" s="149"/>
      <c r="RUQ133" s="149"/>
      <c r="RUR133" s="149"/>
      <c r="RUS133" s="149"/>
      <c r="RUT133" s="149"/>
      <c r="RUU133" s="149"/>
      <c r="RUV133" s="149"/>
      <c r="RUW133" s="149"/>
      <c r="RUX133" s="149"/>
      <c r="RUY133" s="149"/>
      <c r="RUZ133" s="149"/>
      <c r="RVA133" s="149"/>
      <c r="RVB133" s="149"/>
      <c r="RVC133" s="149"/>
      <c r="RVD133" s="149"/>
      <c r="RVE133" s="149"/>
      <c r="RVF133" s="149"/>
      <c r="RVG133" s="149"/>
      <c r="RVH133" s="149"/>
      <c r="RVI133" s="149"/>
      <c r="RVJ133" s="149"/>
      <c r="RVK133" s="149"/>
      <c r="RVL133" s="149"/>
      <c r="RVM133" s="149"/>
      <c r="RVN133" s="149"/>
      <c r="RVO133" s="149"/>
      <c r="RVP133" s="149"/>
      <c r="RVQ133" s="149"/>
      <c r="RVR133" s="149"/>
      <c r="RVS133" s="149"/>
      <c r="RVT133" s="149"/>
      <c r="RVU133" s="149"/>
      <c r="RVV133" s="149"/>
      <c r="RVW133" s="149"/>
      <c r="RVX133" s="149"/>
      <c r="RVY133" s="149"/>
      <c r="RVZ133" s="149"/>
      <c r="RWA133" s="149"/>
      <c r="RWB133" s="149"/>
      <c r="RWC133" s="149"/>
      <c r="RWD133" s="149"/>
      <c r="RWE133" s="149"/>
      <c r="RWF133" s="149"/>
      <c r="RWG133" s="149"/>
      <c r="RWH133" s="149"/>
      <c r="RWI133" s="149"/>
      <c r="RWJ133" s="149"/>
      <c r="RWK133" s="149"/>
      <c r="RWL133" s="149"/>
      <c r="RWM133" s="149"/>
      <c r="RWN133" s="149"/>
      <c r="RWO133" s="149"/>
      <c r="RWP133" s="149"/>
      <c r="RWQ133" s="149"/>
      <c r="RWR133" s="149"/>
      <c r="RWS133" s="149"/>
      <c r="RWT133" s="149"/>
      <c r="RWU133" s="149"/>
      <c r="RWV133" s="149"/>
      <c r="RWW133" s="149"/>
      <c r="RWX133" s="149"/>
      <c r="RWY133" s="149"/>
      <c r="RWZ133" s="149"/>
      <c r="RXA133" s="149"/>
      <c r="RXB133" s="149"/>
      <c r="RXC133" s="149"/>
      <c r="RXD133" s="149"/>
      <c r="RXE133" s="149"/>
      <c r="RXF133" s="149"/>
      <c r="RXG133" s="149"/>
      <c r="RXH133" s="149"/>
      <c r="RXI133" s="149"/>
      <c r="RXJ133" s="149"/>
      <c r="RXK133" s="149"/>
      <c r="RXL133" s="149"/>
      <c r="RXM133" s="149"/>
      <c r="RXN133" s="149"/>
      <c r="RXO133" s="149"/>
      <c r="RXP133" s="149"/>
      <c r="RXQ133" s="149"/>
      <c r="RXR133" s="149"/>
      <c r="RXS133" s="149"/>
      <c r="RXT133" s="149"/>
      <c r="RXU133" s="149"/>
      <c r="RXV133" s="149"/>
      <c r="RXW133" s="149"/>
      <c r="RXX133" s="149"/>
      <c r="RXY133" s="149"/>
      <c r="RXZ133" s="149"/>
      <c r="RYA133" s="149"/>
      <c r="RYB133" s="149"/>
      <c r="RYC133" s="149"/>
      <c r="RYD133" s="149"/>
      <c r="RYE133" s="149"/>
      <c r="RYF133" s="149"/>
      <c r="RYG133" s="149"/>
      <c r="RYH133" s="149"/>
      <c r="RYI133" s="149"/>
      <c r="RYJ133" s="149"/>
      <c r="RYK133" s="149"/>
      <c r="RYL133" s="149"/>
      <c r="RYM133" s="149"/>
      <c r="RYN133" s="149"/>
      <c r="RYO133" s="149"/>
      <c r="RYP133" s="149"/>
      <c r="RYQ133" s="149"/>
      <c r="RYR133" s="149"/>
      <c r="RYS133" s="149"/>
      <c r="RYT133" s="149"/>
      <c r="RYU133" s="149"/>
      <c r="RYV133" s="149"/>
      <c r="RYW133" s="149"/>
      <c r="RYX133" s="149"/>
      <c r="RYY133" s="149"/>
      <c r="RYZ133" s="149"/>
      <c r="RZA133" s="149"/>
      <c r="RZB133" s="149"/>
      <c r="RZC133" s="149"/>
      <c r="RZD133" s="149"/>
      <c r="RZE133" s="149"/>
      <c r="RZF133" s="149"/>
      <c r="RZG133" s="149"/>
      <c r="RZH133" s="149"/>
      <c r="RZI133" s="149"/>
      <c r="RZJ133" s="149"/>
      <c r="RZK133" s="149"/>
      <c r="RZL133" s="149"/>
      <c r="RZM133" s="149"/>
      <c r="RZN133" s="149"/>
      <c r="RZO133" s="149"/>
      <c r="RZP133" s="149"/>
      <c r="RZQ133" s="149"/>
      <c r="RZR133" s="149"/>
      <c r="RZS133" s="149"/>
      <c r="RZT133" s="149"/>
      <c r="RZU133" s="149"/>
      <c r="RZV133" s="149"/>
      <c r="RZW133" s="149"/>
      <c r="RZX133" s="149"/>
      <c r="RZY133" s="149"/>
      <c r="RZZ133" s="149"/>
      <c r="SAA133" s="149"/>
      <c r="SAB133" s="149"/>
      <c r="SAC133" s="149"/>
      <c r="SAD133" s="149"/>
      <c r="SAE133" s="149"/>
      <c r="SAF133" s="149"/>
      <c r="SAG133" s="149"/>
      <c r="SAH133" s="149"/>
      <c r="SAI133" s="149"/>
      <c r="SAJ133" s="149"/>
      <c r="SAK133" s="149"/>
      <c r="SAL133" s="149"/>
      <c r="SAM133" s="149"/>
      <c r="SAN133" s="149"/>
      <c r="SAO133" s="149"/>
      <c r="SAP133" s="149"/>
      <c r="SAQ133" s="149"/>
      <c r="SAR133" s="149"/>
      <c r="SAS133" s="149"/>
      <c r="SAT133" s="149"/>
      <c r="SAU133" s="149"/>
      <c r="SAV133" s="149"/>
      <c r="SAW133" s="149"/>
      <c r="SAX133" s="149"/>
      <c r="SAY133" s="149"/>
      <c r="SAZ133" s="149"/>
      <c r="SBA133" s="149"/>
      <c r="SBB133" s="149"/>
      <c r="SBC133" s="149"/>
      <c r="SBD133" s="149"/>
      <c r="SBE133" s="149"/>
      <c r="SBF133" s="149"/>
      <c r="SBG133" s="149"/>
      <c r="SBH133" s="149"/>
      <c r="SBI133" s="149"/>
      <c r="SBJ133" s="149"/>
      <c r="SBK133" s="149"/>
      <c r="SBL133" s="149"/>
      <c r="SBM133" s="149"/>
      <c r="SBN133" s="149"/>
      <c r="SBO133" s="149"/>
      <c r="SBP133" s="149"/>
      <c r="SBQ133" s="149"/>
      <c r="SBR133" s="149"/>
      <c r="SBS133" s="149"/>
      <c r="SBT133" s="149"/>
      <c r="SBU133" s="149"/>
      <c r="SBV133" s="149"/>
      <c r="SBW133" s="149"/>
      <c r="SBX133" s="149"/>
      <c r="SBY133" s="149"/>
      <c r="SBZ133" s="149"/>
      <c r="SCA133" s="149"/>
      <c r="SCB133" s="149"/>
      <c r="SCC133" s="149"/>
      <c r="SCD133" s="149"/>
      <c r="SCE133" s="149"/>
      <c r="SCF133" s="149"/>
      <c r="SCG133" s="149"/>
      <c r="SCH133" s="149"/>
      <c r="SCI133" s="149"/>
      <c r="SCJ133" s="149"/>
      <c r="SCK133" s="149"/>
      <c r="SCL133" s="149"/>
      <c r="SCM133" s="149"/>
      <c r="SCN133" s="149"/>
      <c r="SCO133" s="149"/>
      <c r="SCP133" s="149"/>
      <c r="SCQ133" s="149"/>
      <c r="SCR133" s="149"/>
      <c r="SCS133" s="149"/>
      <c r="SCT133" s="149"/>
      <c r="SCU133" s="149"/>
      <c r="SCV133" s="149"/>
      <c r="SCW133" s="149"/>
      <c r="SCX133" s="149"/>
      <c r="SCY133" s="149"/>
      <c r="SCZ133" s="149"/>
      <c r="SDA133" s="149"/>
      <c r="SDB133" s="149"/>
      <c r="SDC133" s="149"/>
      <c r="SDD133" s="149"/>
      <c r="SDE133" s="149"/>
      <c r="SDF133" s="149"/>
      <c r="SDG133" s="149"/>
      <c r="SDH133" s="149"/>
      <c r="SDI133" s="149"/>
      <c r="SDJ133" s="149"/>
      <c r="SDK133" s="149"/>
      <c r="SDL133" s="149"/>
      <c r="SDM133" s="149"/>
      <c r="SDN133" s="149"/>
      <c r="SDO133" s="149"/>
      <c r="SDP133" s="149"/>
      <c r="SDQ133" s="149"/>
      <c r="SDR133" s="149"/>
      <c r="SDS133" s="149"/>
      <c r="SDT133" s="149"/>
      <c r="SDU133" s="149"/>
      <c r="SDV133" s="149"/>
      <c r="SDW133" s="149"/>
      <c r="SDX133" s="149"/>
      <c r="SDY133" s="149"/>
      <c r="SDZ133" s="149"/>
      <c r="SEA133" s="149"/>
      <c r="SEB133" s="149"/>
      <c r="SEC133" s="149"/>
      <c r="SED133" s="149"/>
      <c r="SEE133" s="149"/>
      <c r="SEF133" s="149"/>
      <c r="SEG133" s="149"/>
      <c r="SEH133" s="149"/>
      <c r="SEI133" s="149"/>
      <c r="SEJ133" s="149"/>
      <c r="SEK133" s="149"/>
      <c r="SEL133" s="149"/>
      <c r="SEM133" s="149"/>
      <c r="SEN133" s="149"/>
      <c r="SEO133" s="149"/>
      <c r="SEP133" s="149"/>
      <c r="SEQ133" s="149"/>
      <c r="SER133" s="149"/>
      <c r="SES133" s="149"/>
      <c r="SET133" s="149"/>
      <c r="SEU133" s="149"/>
      <c r="SEV133" s="149"/>
      <c r="SEW133" s="149"/>
      <c r="SEX133" s="149"/>
      <c r="SEY133" s="149"/>
      <c r="SEZ133" s="149"/>
      <c r="SFA133" s="149"/>
      <c r="SFB133" s="149"/>
      <c r="SFC133" s="149"/>
      <c r="SFD133" s="149"/>
      <c r="SFE133" s="149"/>
      <c r="SFF133" s="149"/>
      <c r="SFG133" s="149"/>
      <c r="SFH133" s="149"/>
      <c r="SFI133" s="149"/>
      <c r="SFJ133" s="149"/>
      <c r="SFK133" s="149"/>
      <c r="SFL133" s="149"/>
      <c r="SFM133" s="149"/>
      <c r="SFN133" s="149"/>
      <c r="SFO133" s="149"/>
      <c r="SFP133" s="149"/>
      <c r="SFQ133" s="149"/>
      <c r="SFR133" s="149"/>
      <c r="SFS133" s="149"/>
      <c r="SFT133" s="149"/>
      <c r="SFU133" s="149"/>
      <c r="SFV133" s="149"/>
      <c r="SFW133" s="149"/>
      <c r="SFX133" s="149"/>
      <c r="SFY133" s="149"/>
      <c r="SFZ133" s="149"/>
      <c r="SGA133" s="149"/>
      <c r="SGB133" s="149"/>
      <c r="SGC133" s="149"/>
      <c r="SGD133" s="149"/>
      <c r="SGE133" s="149"/>
      <c r="SGF133" s="149"/>
      <c r="SGG133" s="149"/>
      <c r="SGH133" s="149"/>
      <c r="SGI133" s="149"/>
      <c r="SGJ133" s="149"/>
      <c r="SGK133" s="149"/>
      <c r="SGL133" s="149"/>
      <c r="SGM133" s="149"/>
      <c r="SGN133" s="149"/>
      <c r="SGO133" s="149"/>
      <c r="SGP133" s="149"/>
      <c r="SGQ133" s="149"/>
      <c r="SGR133" s="149"/>
      <c r="SGS133" s="149"/>
      <c r="SGT133" s="149"/>
      <c r="SGU133" s="149"/>
      <c r="SGV133" s="149"/>
      <c r="SGW133" s="149"/>
      <c r="SGX133" s="149"/>
      <c r="SGY133" s="149"/>
      <c r="SGZ133" s="149"/>
      <c r="SHA133" s="149"/>
      <c r="SHB133" s="149"/>
      <c r="SHC133" s="149"/>
      <c r="SHD133" s="149"/>
      <c r="SHE133" s="149"/>
      <c r="SHF133" s="149"/>
      <c r="SHG133" s="149"/>
      <c r="SHH133" s="149"/>
      <c r="SHI133" s="149"/>
      <c r="SHJ133" s="149"/>
      <c r="SHK133" s="149"/>
      <c r="SHL133" s="149"/>
      <c r="SHM133" s="149"/>
      <c r="SHN133" s="149"/>
      <c r="SHO133" s="149"/>
      <c r="SHP133" s="149"/>
      <c r="SHQ133" s="149"/>
      <c r="SHR133" s="149"/>
      <c r="SHS133" s="149"/>
      <c r="SHT133" s="149"/>
      <c r="SHU133" s="149"/>
      <c r="SHV133" s="149"/>
      <c r="SHW133" s="149"/>
      <c r="SHX133" s="149"/>
      <c r="SHY133" s="149"/>
      <c r="SHZ133" s="149"/>
      <c r="SIA133" s="149"/>
      <c r="SIB133" s="149"/>
      <c r="SIC133" s="149"/>
      <c r="SID133" s="149"/>
      <c r="SIE133" s="149"/>
      <c r="SIF133" s="149"/>
      <c r="SIG133" s="149"/>
      <c r="SIH133" s="149"/>
      <c r="SII133" s="149"/>
      <c r="SIJ133" s="149"/>
      <c r="SIK133" s="149"/>
      <c r="SIL133" s="149"/>
      <c r="SIM133" s="149"/>
      <c r="SIN133" s="149"/>
      <c r="SIO133" s="149"/>
      <c r="SIP133" s="149"/>
      <c r="SIQ133" s="149"/>
      <c r="SIR133" s="149"/>
      <c r="SIS133" s="149"/>
      <c r="SIT133" s="149"/>
      <c r="SIU133" s="149"/>
      <c r="SIV133" s="149"/>
      <c r="SIW133" s="149"/>
      <c r="SIX133" s="149"/>
      <c r="SIY133" s="149"/>
      <c r="SIZ133" s="149"/>
      <c r="SJA133" s="149"/>
      <c r="SJB133" s="149"/>
      <c r="SJC133" s="149"/>
      <c r="SJD133" s="149"/>
      <c r="SJE133" s="149"/>
      <c r="SJF133" s="149"/>
      <c r="SJG133" s="149"/>
      <c r="SJH133" s="149"/>
      <c r="SJI133" s="149"/>
      <c r="SJJ133" s="149"/>
      <c r="SJK133" s="149"/>
      <c r="SJL133" s="149"/>
      <c r="SJM133" s="149"/>
      <c r="SJN133" s="149"/>
      <c r="SJO133" s="149"/>
      <c r="SJP133" s="149"/>
      <c r="SJQ133" s="149"/>
      <c r="SJR133" s="149"/>
      <c r="SJS133" s="149"/>
      <c r="SJT133" s="149"/>
      <c r="SJU133" s="149"/>
      <c r="SJV133" s="149"/>
      <c r="SJW133" s="149"/>
      <c r="SJX133" s="149"/>
      <c r="SJY133" s="149"/>
      <c r="SJZ133" s="149"/>
      <c r="SKA133" s="149"/>
      <c r="SKB133" s="149"/>
      <c r="SKC133" s="149"/>
      <c r="SKD133" s="149"/>
      <c r="SKE133" s="149"/>
      <c r="SKF133" s="149"/>
      <c r="SKG133" s="149"/>
      <c r="SKH133" s="149"/>
      <c r="SKI133" s="149"/>
      <c r="SKJ133" s="149"/>
      <c r="SKK133" s="149"/>
      <c r="SKL133" s="149"/>
      <c r="SKM133" s="149"/>
      <c r="SKN133" s="149"/>
      <c r="SKO133" s="149"/>
      <c r="SKP133" s="149"/>
      <c r="SKQ133" s="149"/>
      <c r="SKR133" s="149"/>
      <c r="SKS133" s="149"/>
      <c r="SKT133" s="149"/>
      <c r="SKU133" s="149"/>
      <c r="SKV133" s="149"/>
      <c r="SKW133" s="149"/>
      <c r="SKX133" s="149"/>
      <c r="SKY133" s="149"/>
      <c r="SKZ133" s="149"/>
      <c r="SLA133" s="149"/>
      <c r="SLB133" s="149"/>
      <c r="SLC133" s="149"/>
      <c r="SLD133" s="149"/>
      <c r="SLE133" s="149"/>
      <c r="SLF133" s="149"/>
      <c r="SLG133" s="149"/>
      <c r="SLH133" s="149"/>
      <c r="SLI133" s="149"/>
      <c r="SLJ133" s="149"/>
      <c r="SLK133" s="149"/>
      <c r="SLL133" s="149"/>
      <c r="SLM133" s="149"/>
      <c r="SLN133" s="149"/>
      <c r="SLO133" s="149"/>
      <c r="SLP133" s="149"/>
      <c r="SLQ133" s="149"/>
      <c r="SLR133" s="149"/>
      <c r="SLS133" s="149"/>
      <c r="SLT133" s="149"/>
      <c r="SLU133" s="149"/>
      <c r="SLV133" s="149"/>
      <c r="SLW133" s="149"/>
      <c r="SLX133" s="149"/>
      <c r="SLY133" s="149"/>
      <c r="SLZ133" s="149"/>
      <c r="SMA133" s="149"/>
      <c r="SMB133" s="149"/>
      <c r="SMC133" s="149"/>
      <c r="SMD133" s="149"/>
      <c r="SME133" s="149"/>
      <c r="SMF133" s="149"/>
      <c r="SMG133" s="149"/>
      <c r="SMH133" s="149"/>
      <c r="SMI133" s="149"/>
      <c r="SMJ133" s="149"/>
      <c r="SMK133" s="149"/>
      <c r="SML133" s="149"/>
      <c r="SMM133" s="149"/>
      <c r="SMN133" s="149"/>
      <c r="SMO133" s="149"/>
      <c r="SMP133" s="149"/>
      <c r="SMQ133" s="149"/>
      <c r="SMR133" s="149"/>
      <c r="SMS133" s="149"/>
      <c r="SMT133" s="149"/>
      <c r="SMU133" s="149"/>
      <c r="SMV133" s="149"/>
      <c r="SMW133" s="149"/>
      <c r="SMX133" s="149"/>
      <c r="SMY133" s="149"/>
      <c r="SMZ133" s="149"/>
      <c r="SNA133" s="149"/>
      <c r="SNB133" s="149"/>
      <c r="SNC133" s="149"/>
      <c r="SND133" s="149"/>
      <c r="SNE133" s="149"/>
      <c r="SNF133" s="149"/>
      <c r="SNG133" s="149"/>
      <c r="SNH133" s="149"/>
      <c r="SNI133" s="149"/>
      <c r="SNJ133" s="149"/>
      <c r="SNK133" s="149"/>
      <c r="SNL133" s="149"/>
      <c r="SNM133" s="149"/>
      <c r="SNN133" s="149"/>
      <c r="SNO133" s="149"/>
      <c r="SNP133" s="149"/>
      <c r="SNQ133" s="149"/>
      <c r="SNR133" s="149"/>
      <c r="SNS133" s="149"/>
      <c r="SNT133" s="149"/>
      <c r="SNU133" s="149"/>
      <c r="SNV133" s="149"/>
      <c r="SNW133" s="149"/>
      <c r="SNX133" s="149"/>
      <c r="SNY133" s="149"/>
      <c r="SNZ133" s="149"/>
      <c r="SOA133" s="149"/>
      <c r="SOB133" s="149"/>
      <c r="SOC133" s="149"/>
      <c r="SOD133" s="149"/>
      <c r="SOE133" s="149"/>
      <c r="SOF133" s="149"/>
      <c r="SOG133" s="149"/>
      <c r="SOH133" s="149"/>
      <c r="SOI133" s="149"/>
      <c r="SOJ133" s="149"/>
      <c r="SOK133" s="149"/>
      <c r="SOL133" s="149"/>
      <c r="SOM133" s="149"/>
      <c r="SON133" s="149"/>
      <c r="SOO133" s="149"/>
      <c r="SOP133" s="149"/>
      <c r="SOQ133" s="149"/>
      <c r="SOR133" s="149"/>
      <c r="SOS133" s="149"/>
      <c r="SOT133" s="149"/>
      <c r="SOU133" s="149"/>
      <c r="SOV133" s="149"/>
      <c r="SOW133" s="149"/>
      <c r="SOX133" s="149"/>
      <c r="SOY133" s="149"/>
      <c r="SOZ133" s="149"/>
      <c r="SPA133" s="149"/>
      <c r="SPB133" s="149"/>
      <c r="SPC133" s="149"/>
      <c r="SPD133" s="149"/>
      <c r="SPE133" s="149"/>
      <c r="SPF133" s="149"/>
      <c r="SPG133" s="149"/>
      <c r="SPH133" s="149"/>
      <c r="SPI133" s="149"/>
      <c r="SPJ133" s="149"/>
      <c r="SPK133" s="149"/>
      <c r="SPL133" s="149"/>
      <c r="SPM133" s="149"/>
      <c r="SPN133" s="149"/>
      <c r="SPO133" s="149"/>
      <c r="SPP133" s="149"/>
      <c r="SPQ133" s="149"/>
      <c r="SPR133" s="149"/>
      <c r="SPS133" s="149"/>
      <c r="SPT133" s="149"/>
      <c r="SPU133" s="149"/>
      <c r="SPV133" s="149"/>
      <c r="SPW133" s="149"/>
      <c r="SPX133" s="149"/>
      <c r="SPY133" s="149"/>
      <c r="SPZ133" s="149"/>
      <c r="SQA133" s="149"/>
      <c r="SQB133" s="149"/>
      <c r="SQC133" s="149"/>
      <c r="SQD133" s="149"/>
      <c r="SQE133" s="149"/>
      <c r="SQF133" s="149"/>
      <c r="SQG133" s="149"/>
      <c r="SQH133" s="149"/>
      <c r="SQI133" s="149"/>
      <c r="SQJ133" s="149"/>
      <c r="SQK133" s="149"/>
      <c r="SQL133" s="149"/>
      <c r="SQM133" s="149"/>
      <c r="SQN133" s="149"/>
      <c r="SQO133" s="149"/>
      <c r="SQP133" s="149"/>
      <c r="SQQ133" s="149"/>
      <c r="SQR133" s="149"/>
      <c r="SQS133" s="149"/>
      <c r="SQT133" s="149"/>
      <c r="SQU133" s="149"/>
      <c r="SQV133" s="149"/>
      <c r="SQW133" s="149"/>
      <c r="SQX133" s="149"/>
      <c r="SQY133" s="149"/>
      <c r="SQZ133" s="149"/>
      <c r="SRA133" s="149"/>
      <c r="SRB133" s="149"/>
      <c r="SRC133" s="149"/>
      <c r="SRD133" s="149"/>
      <c r="SRE133" s="149"/>
      <c r="SRF133" s="149"/>
      <c r="SRG133" s="149"/>
      <c r="SRH133" s="149"/>
      <c r="SRI133" s="149"/>
      <c r="SRJ133" s="149"/>
      <c r="SRK133" s="149"/>
      <c r="SRL133" s="149"/>
      <c r="SRM133" s="149"/>
      <c r="SRN133" s="149"/>
      <c r="SRO133" s="149"/>
      <c r="SRP133" s="149"/>
      <c r="SRQ133" s="149"/>
      <c r="SRR133" s="149"/>
      <c r="SRS133" s="149"/>
      <c r="SRT133" s="149"/>
      <c r="SRU133" s="149"/>
      <c r="SRV133" s="149"/>
      <c r="SRW133" s="149"/>
      <c r="SRX133" s="149"/>
      <c r="SRY133" s="149"/>
      <c r="SRZ133" s="149"/>
      <c r="SSA133" s="149"/>
      <c r="SSB133" s="149"/>
      <c r="SSC133" s="149"/>
      <c r="SSD133" s="149"/>
      <c r="SSE133" s="149"/>
      <c r="SSF133" s="149"/>
      <c r="SSG133" s="149"/>
      <c r="SSH133" s="149"/>
      <c r="SSI133" s="149"/>
      <c r="SSJ133" s="149"/>
      <c r="SSK133" s="149"/>
      <c r="SSL133" s="149"/>
      <c r="SSM133" s="149"/>
      <c r="SSN133" s="149"/>
      <c r="SSO133" s="149"/>
      <c r="SSP133" s="149"/>
      <c r="SSQ133" s="149"/>
      <c r="SSR133" s="149"/>
      <c r="SSS133" s="149"/>
      <c r="SST133" s="149"/>
      <c r="SSU133" s="149"/>
      <c r="SSV133" s="149"/>
      <c r="SSW133" s="149"/>
      <c r="SSX133" s="149"/>
      <c r="SSY133" s="149"/>
      <c r="SSZ133" s="149"/>
      <c r="STA133" s="149"/>
      <c r="STB133" s="149"/>
      <c r="STC133" s="149"/>
      <c r="STD133" s="149"/>
      <c r="STE133" s="149"/>
      <c r="STF133" s="149"/>
      <c r="STG133" s="149"/>
      <c r="STH133" s="149"/>
      <c r="STI133" s="149"/>
      <c r="STJ133" s="149"/>
      <c r="STK133" s="149"/>
      <c r="STL133" s="149"/>
      <c r="STM133" s="149"/>
      <c r="STN133" s="149"/>
      <c r="STO133" s="149"/>
      <c r="STP133" s="149"/>
      <c r="STQ133" s="149"/>
      <c r="STR133" s="149"/>
      <c r="STS133" s="149"/>
      <c r="STT133" s="149"/>
      <c r="STU133" s="149"/>
      <c r="STV133" s="149"/>
      <c r="STW133" s="149"/>
      <c r="STX133" s="149"/>
      <c r="STY133" s="149"/>
      <c r="STZ133" s="149"/>
      <c r="SUA133" s="149"/>
      <c r="SUB133" s="149"/>
      <c r="SUC133" s="149"/>
      <c r="SUD133" s="149"/>
      <c r="SUE133" s="149"/>
      <c r="SUF133" s="149"/>
      <c r="SUG133" s="149"/>
      <c r="SUH133" s="149"/>
      <c r="SUI133" s="149"/>
      <c r="SUJ133" s="149"/>
      <c r="SUK133" s="149"/>
      <c r="SUL133" s="149"/>
      <c r="SUM133" s="149"/>
      <c r="SUN133" s="149"/>
      <c r="SUO133" s="149"/>
      <c r="SUP133" s="149"/>
      <c r="SUQ133" s="149"/>
      <c r="SUR133" s="149"/>
      <c r="SUS133" s="149"/>
      <c r="SUT133" s="149"/>
      <c r="SUU133" s="149"/>
      <c r="SUV133" s="149"/>
      <c r="SUW133" s="149"/>
      <c r="SUX133" s="149"/>
      <c r="SUY133" s="149"/>
      <c r="SUZ133" s="149"/>
      <c r="SVA133" s="149"/>
      <c r="SVB133" s="149"/>
      <c r="SVC133" s="149"/>
      <c r="SVD133" s="149"/>
      <c r="SVE133" s="149"/>
      <c r="SVF133" s="149"/>
      <c r="SVG133" s="149"/>
      <c r="SVH133" s="149"/>
      <c r="SVI133" s="149"/>
      <c r="SVJ133" s="149"/>
      <c r="SVK133" s="149"/>
      <c r="SVL133" s="149"/>
      <c r="SVM133" s="149"/>
      <c r="SVN133" s="149"/>
      <c r="SVO133" s="149"/>
      <c r="SVP133" s="149"/>
      <c r="SVQ133" s="149"/>
      <c r="SVR133" s="149"/>
      <c r="SVS133" s="149"/>
      <c r="SVT133" s="149"/>
      <c r="SVU133" s="149"/>
      <c r="SVV133" s="149"/>
      <c r="SVW133" s="149"/>
      <c r="SVX133" s="149"/>
      <c r="SVY133" s="149"/>
      <c r="SVZ133" s="149"/>
      <c r="SWA133" s="149"/>
      <c r="SWB133" s="149"/>
      <c r="SWC133" s="149"/>
      <c r="SWD133" s="149"/>
      <c r="SWE133" s="149"/>
      <c r="SWF133" s="149"/>
      <c r="SWG133" s="149"/>
      <c r="SWH133" s="149"/>
      <c r="SWI133" s="149"/>
      <c r="SWJ133" s="149"/>
      <c r="SWK133" s="149"/>
      <c r="SWL133" s="149"/>
      <c r="SWM133" s="149"/>
      <c r="SWN133" s="149"/>
      <c r="SWO133" s="149"/>
      <c r="SWP133" s="149"/>
      <c r="SWQ133" s="149"/>
      <c r="SWR133" s="149"/>
      <c r="SWS133" s="149"/>
      <c r="SWT133" s="149"/>
      <c r="SWU133" s="149"/>
      <c r="SWV133" s="149"/>
      <c r="SWW133" s="149"/>
      <c r="SWX133" s="149"/>
      <c r="SWY133" s="149"/>
      <c r="SWZ133" s="149"/>
      <c r="SXA133" s="149"/>
      <c r="SXB133" s="149"/>
      <c r="SXC133" s="149"/>
      <c r="SXD133" s="149"/>
      <c r="SXE133" s="149"/>
      <c r="SXF133" s="149"/>
      <c r="SXG133" s="149"/>
      <c r="SXH133" s="149"/>
      <c r="SXI133" s="149"/>
      <c r="SXJ133" s="149"/>
      <c r="SXK133" s="149"/>
      <c r="SXL133" s="149"/>
      <c r="SXM133" s="149"/>
      <c r="SXN133" s="149"/>
      <c r="SXO133" s="149"/>
      <c r="SXP133" s="149"/>
      <c r="SXQ133" s="149"/>
      <c r="SXR133" s="149"/>
      <c r="SXS133" s="149"/>
      <c r="SXT133" s="149"/>
      <c r="SXU133" s="149"/>
      <c r="SXV133" s="149"/>
      <c r="SXW133" s="149"/>
      <c r="SXX133" s="149"/>
      <c r="SXY133" s="149"/>
      <c r="SXZ133" s="149"/>
      <c r="SYA133" s="149"/>
      <c r="SYB133" s="149"/>
      <c r="SYC133" s="149"/>
      <c r="SYD133" s="149"/>
      <c r="SYE133" s="149"/>
      <c r="SYF133" s="149"/>
      <c r="SYG133" s="149"/>
      <c r="SYH133" s="149"/>
      <c r="SYI133" s="149"/>
      <c r="SYJ133" s="149"/>
      <c r="SYK133" s="149"/>
      <c r="SYL133" s="149"/>
      <c r="SYM133" s="149"/>
      <c r="SYN133" s="149"/>
      <c r="SYO133" s="149"/>
      <c r="SYP133" s="149"/>
      <c r="SYQ133" s="149"/>
      <c r="SYR133" s="149"/>
      <c r="SYS133" s="149"/>
      <c r="SYT133" s="149"/>
      <c r="SYU133" s="149"/>
      <c r="SYV133" s="149"/>
      <c r="SYW133" s="149"/>
      <c r="SYX133" s="149"/>
      <c r="SYY133" s="149"/>
      <c r="SYZ133" s="149"/>
      <c r="SZA133" s="149"/>
      <c r="SZB133" s="149"/>
      <c r="SZC133" s="149"/>
      <c r="SZD133" s="149"/>
      <c r="SZE133" s="149"/>
      <c r="SZF133" s="149"/>
      <c r="SZG133" s="149"/>
      <c r="SZH133" s="149"/>
      <c r="SZI133" s="149"/>
      <c r="SZJ133" s="149"/>
      <c r="SZK133" s="149"/>
      <c r="SZL133" s="149"/>
      <c r="SZM133" s="149"/>
      <c r="SZN133" s="149"/>
      <c r="SZO133" s="149"/>
      <c r="SZP133" s="149"/>
      <c r="SZQ133" s="149"/>
      <c r="SZR133" s="149"/>
      <c r="SZS133" s="149"/>
      <c r="SZT133" s="149"/>
      <c r="SZU133" s="149"/>
      <c r="SZV133" s="149"/>
      <c r="SZW133" s="149"/>
      <c r="SZX133" s="149"/>
      <c r="SZY133" s="149"/>
      <c r="SZZ133" s="149"/>
      <c r="TAA133" s="149"/>
      <c r="TAB133" s="149"/>
      <c r="TAC133" s="149"/>
      <c r="TAD133" s="149"/>
      <c r="TAE133" s="149"/>
      <c r="TAF133" s="149"/>
      <c r="TAG133" s="149"/>
      <c r="TAH133" s="149"/>
      <c r="TAI133" s="149"/>
      <c r="TAJ133" s="149"/>
      <c r="TAK133" s="149"/>
      <c r="TAL133" s="149"/>
      <c r="TAM133" s="149"/>
      <c r="TAN133" s="149"/>
      <c r="TAO133" s="149"/>
      <c r="TAP133" s="149"/>
      <c r="TAQ133" s="149"/>
      <c r="TAR133" s="149"/>
      <c r="TAS133" s="149"/>
      <c r="TAT133" s="149"/>
      <c r="TAU133" s="149"/>
      <c r="TAV133" s="149"/>
      <c r="TAW133" s="149"/>
      <c r="TAX133" s="149"/>
      <c r="TAY133" s="149"/>
      <c r="TAZ133" s="149"/>
      <c r="TBA133" s="149"/>
      <c r="TBB133" s="149"/>
      <c r="TBC133" s="149"/>
      <c r="TBD133" s="149"/>
      <c r="TBE133" s="149"/>
      <c r="TBF133" s="149"/>
      <c r="TBG133" s="149"/>
      <c r="TBH133" s="149"/>
      <c r="TBI133" s="149"/>
      <c r="TBJ133" s="149"/>
      <c r="TBK133" s="149"/>
      <c r="TBL133" s="149"/>
      <c r="TBM133" s="149"/>
      <c r="TBN133" s="149"/>
      <c r="TBO133" s="149"/>
      <c r="TBP133" s="149"/>
      <c r="TBQ133" s="149"/>
      <c r="TBR133" s="149"/>
      <c r="TBS133" s="149"/>
      <c r="TBT133" s="149"/>
      <c r="TBU133" s="149"/>
      <c r="TBV133" s="149"/>
      <c r="TBW133" s="149"/>
      <c r="TBX133" s="149"/>
      <c r="TBY133" s="149"/>
      <c r="TBZ133" s="149"/>
      <c r="TCA133" s="149"/>
      <c r="TCB133" s="149"/>
      <c r="TCC133" s="149"/>
      <c r="TCD133" s="149"/>
      <c r="TCE133" s="149"/>
      <c r="TCF133" s="149"/>
      <c r="TCG133" s="149"/>
      <c r="TCH133" s="149"/>
      <c r="TCI133" s="149"/>
      <c r="TCJ133" s="149"/>
      <c r="TCK133" s="149"/>
      <c r="TCL133" s="149"/>
      <c r="TCM133" s="149"/>
      <c r="TCN133" s="149"/>
      <c r="TCO133" s="149"/>
      <c r="TCP133" s="149"/>
      <c r="TCQ133" s="149"/>
      <c r="TCR133" s="149"/>
      <c r="TCS133" s="149"/>
      <c r="TCT133" s="149"/>
      <c r="TCU133" s="149"/>
      <c r="TCV133" s="149"/>
      <c r="TCW133" s="149"/>
      <c r="TCX133" s="149"/>
      <c r="TCY133" s="149"/>
      <c r="TCZ133" s="149"/>
      <c r="TDA133" s="149"/>
      <c r="TDB133" s="149"/>
      <c r="TDC133" s="149"/>
      <c r="TDD133" s="149"/>
      <c r="TDE133" s="149"/>
      <c r="TDF133" s="149"/>
      <c r="TDG133" s="149"/>
      <c r="TDH133" s="149"/>
      <c r="TDI133" s="149"/>
      <c r="TDJ133" s="149"/>
      <c r="TDK133" s="149"/>
      <c r="TDL133" s="149"/>
      <c r="TDM133" s="149"/>
      <c r="TDN133" s="149"/>
      <c r="TDO133" s="149"/>
      <c r="TDP133" s="149"/>
      <c r="TDQ133" s="149"/>
      <c r="TDR133" s="149"/>
      <c r="TDS133" s="149"/>
      <c r="TDT133" s="149"/>
      <c r="TDU133" s="149"/>
      <c r="TDV133" s="149"/>
      <c r="TDW133" s="149"/>
      <c r="TDX133" s="149"/>
      <c r="TDY133" s="149"/>
      <c r="TDZ133" s="149"/>
      <c r="TEA133" s="149"/>
      <c r="TEB133" s="149"/>
      <c r="TEC133" s="149"/>
      <c r="TED133" s="149"/>
      <c r="TEE133" s="149"/>
      <c r="TEF133" s="149"/>
      <c r="TEG133" s="149"/>
      <c r="TEH133" s="149"/>
      <c r="TEI133" s="149"/>
      <c r="TEJ133" s="149"/>
      <c r="TEK133" s="149"/>
      <c r="TEL133" s="149"/>
      <c r="TEM133" s="149"/>
      <c r="TEN133" s="149"/>
      <c r="TEO133" s="149"/>
      <c r="TEP133" s="149"/>
      <c r="TEQ133" s="149"/>
      <c r="TER133" s="149"/>
      <c r="TES133" s="149"/>
      <c r="TET133" s="149"/>
      <c r="TEU133" s="149"/>
      <c r="TEV133" s="149"/>
      <c r="TEW133" s="149"/>
      <c r="TEX133" s="149"/>
      <c r="TEY133" s="149"/>
      <c r="TEZ133" s="149"/>
      <c r="TFA133" s="149"/>
      <c r="TFB133" s="149"/>
      <c r="TFC133" s="149"/>
      <c r="TFD133" s="149"/>
      <c r="TFE133" s="149"/>
      <c r="TFF133" s="149"/>
      <c r="TFG133" s="149"/>
      <c r="TFH133" s="149"/>
      <c r="TFI133" s="149"/>
      <c r="TFJ133" s="149"/>
      <c r="TFK133" s="149"/>
      <c r="TFL133" s="149"/>
      <c r="TFM133" s="149"/>
      <c r="TFN133" s="149"/>
      <c r="TFO133" s="149"/>
      <c r="TFP133" s="149"/>
      <c r="TFQ133" s="149"/>
      <c r="TFR133" s="149"/>
      <c r="TFS133" s="149"/>
      <c r="TFT133" s="149"/>
      <c r="TFU133" s="149"/>
      <c r="TFV133" s="149"/>
      <c r="TFW133" s="149"/>
      <c r="TFX133" s="149"/>
      <c r="TFY133" s="149"/>
      <c r="TFZ133" s="149"/>
      <c r="TGA133" s="149"/>
      <c r="TGB133" s="149"/>
      <c r="TGC133" s="149"/>
      <c r="TGD133" s="149"/>
      <c r="TGE133" s="149"/>
      <c r="TGF133" s="149"/>
      <c r="TGG133" s="149"/>
      <c r="TGH133" s="149"/>
      <c r="TGI133" s="149"/>
      <c r="TGJ133" s="149"/>
      <c r="TGK133" s="149"/>
      <c r="TGL133" s="149"/>
      <c r="TGM133" s="149"/>
      <c r="TGN133" s="149"/>
      <c r="TGO133" s="149"/>
      <c r="TGP133" s="149"/>
      <c r="TGQ133" s="149"/>
      <c r="TGR133" s="149"/>
      <c r="TGS133" s="149"/>
      <c r="TGT133" s="149"/>
      <c r="TGU133" s="149"/>
      <c r="TGV133" s="149"/>
      <c r="TGW133" s="149"/>
      <c r="TGX133" s="149"/>
      <c r="TGY133" s="149"/>
      <c r="TGZ133" s="149"/>
      <c r="THA133" s="149"/>
      <c r="THB133" s="149"/>
      <c r="THC133" s="149"/>
      <c r="THD133" s="149"/>
      <c r="THE133" s="149"/>
      <c r="THF133" s="149"/>
      <c r="THG133" s="149"/>
      <c r="THH133" s="149"/>
      <c r="THI133" s="149"/>
      <c r="THJ133" s="149"/>
      <c r="THK133" s="149"/>
      <c r="THL133" s="149"/>
      <c r="THM133" s="149"/>
      <c r="THN133" s="149"/>
      <c r="THO133" s="149"/>
      <c r="THP133" s="149"/>
      <c r="THQ133" s="149"/>
      <c r="THR133" s="149"/>
      <c r="THS133" s="149"/>
      <c r="THT133" s="149"/>
      <c r="THU133" s="149"/>
      <c r="THV133" s="149"/>
      <c r="THW133" s="149"/>
      <c r="THX133" s="149"/>
      <c r="THY133" s="149"/>
      <c r="THZ133" s="149"/>
      <c r="TIA133" s="149"/>
      <c r="TIB133" s="149"/>
      <c r="TIC133" s="149"/>
      <c r="TID133" s="149"/>
      <c r="TIE133" s="149"/>
      <c r="TIF133" s="149"/>
      <c r="TIG133" s="149"/>
      <c r="TIH133" s="149"/>
      <c r="TII133" s="149"/>
      <c r="TIJ133" s="149"/>
      <c r="TIK133" s="149"/>
      <c r="TIL133" s="149"/>
      <c r="TIM133" s="149"/>
      <c r="TIN133" s="149"/>
      <c r="TIO133" s="149"/>
      <c r="TIP133" s="149"/>
      <c r="TIQ133" s="149"/>
      <c r="TIR133" s="149"/>
      <c r="TIS133" s="149"/>
      <c r="TIT133" s="149"/>
      <c r="TIU133" s="149"/>
      <c r="TIV133" s="149"/>
      <c r="TIW133" s="149"/>
      <c r="TIX133" s="149"/>
      <c r="TIY133" s="149"/>
      <c r="TIZ133" s="149"/>
      <c r="TJA133" s="149"/>
      <c r="TJB133" s="149"/>
      <c r="TJC133" s="149"/>
      <c r="TJD133" s="149"/>
      <c r="TJE133" s="149"/>
      <c r="TJF133" s="149"/>
      <c r="TJG133" s="149"/>
      <c r="TJH133" s="149"/>
      <c r="TJI133" s="149"/>
      <c r="TJJ133" s="149"/>
      <c r="TJK133" s="149"/>
      <c r="TJL133" s="149"/>
      <c r="TJM133" s="149"/>
      <c r="TJN133" s="149"/>
      <c r="TJO133" s="149"/>
      <c r="TJP133" s="149"/>
      <c r="TJQ133" s="149"/>
      <c r="TJR133" s="149"/>
      <c r="TJS133" s="149"/>
      <c r="TJT133" s="149"/>
      <c r="TJU133" s="149"/>
      <c r="TJV133" s="149"/>
      <c r="TJW133" s="149"/>
      <c r="TJX133" s="149"/>
      <c r="TJY133" s="149"/>
      <c r="TJZ133" s="149"/>
      <c r="TKA133" s="149"/>
      <c r="TKB133" s="149"/>
      <c r="TKC133" s="149"/>
      <c r="TKD133" s="149"/>
      <c r="TKE133" s="149"/>
      <c r="TKF133" s="149"/>
      <c r="TKG133" s="149"/>
      <c r="TKH133" s="149"/>
      <c r="TKI133" s="149"/>
      <c r="TKJ133" s="149"/>
      <c r="TKK133" s="149"/>
      <c r="TKL133" s="149"/>
      <c r="TKM133" s="149"/>
      <c r="TKN133" s="149"/>
      <c r="TKO133" s="149"/>
      <c r="TKP133" s="149"/>
      <c r="TKQ133" s="149"/>
      <c r="TKR133" s="149"/>
      <c r="TKS133" s="149"/>
      <c r="TKT133" s="149"/>
      <c r="TKU133" s="149"/>
      <c r="TKV133" s="149"/>
      <c r="TKW133" s="149"/>
      <c r="TKX133" s="149"/>
      <c r="TKY133" s="149"/>
      <c r="TKZ133" s="149"/>
      <c r="TLA133" s="149"/>
      <c r="TLB133" s="149"/>
      <c r="TLC133" s="149"/>
      <c r="TLD133" s="149"/>
      <c r="TLE133" s="149"/>
      <c r="TLF133" s="149"/>
      <c r="TLG133" s="149"/>
      <c r="TLH133" s="149"/>
      <c r="TLI133" s="149"/>
      <c r="TLJ133" s="149"/>
      <c r="TLK133" s="149"/>
      <c r="TLL133" s="149"/>
      <c r="TLM133" s="149"/>
      <c r="TLN133" s="149"/>
      <c r="TLO133" s="149"/>
      <c r="TLP133" s="149"/>
      <c r="TLQ133" s="149"/>
      <c r="TLR133" s="149"/>
      <c r="TLS133" s="149"/>
      <c r="TLT133" s="149"/>
      <c r="TLU133" s="149"/>
      <c r="TLV133" s="149"/>
      <c r="TLW133" s="149"/>
      <c r="TLX133" s="149"/>
      <c r="TLY133" s="149"/>
      <c r="TLZ133" s="149"/>
      <c r="TMA133" s="149"/>
      <c r="TMB133" s="149"/>
      <c r="TMC133" s="149"/>
      <c r="TMD133" s="149"/>
      <c r="TME133" s="149"/>
      <c r="TMF133" s="149"/>
      <c r="TMG133" s="149"/>
      <c r="TMH133" s="149"/>
      <c r="TMI133" s="149"/>
      <c r="TMJ133" s="149"/>
      <c r="TMK133" s="149"/>
      <c r="TML133" s="149"/>
      <c r="TMM133" s="149"/>
      <c r="TMN133" s="149"/>
      <c r="TMO133" s="149"/>
      <c r="TMP133" s="149"/>
      <c r="TMQ133" s="149"/>
      <c r="TMR133" s="149"/>
      <c r="TMS133" s="149"/>
      <c r="TMT133" s="149"/>
      <c r="TMU133" s="149"/>
      <c r="TMV133" s="149"/>
      <c r="TMW133" s="149"/>
      <c r="TMX133" s="149"/>
      <c r="TMY133" s="149"/>
      <c r="TMZ133" s="149"/>
      <c r="TNA133" s="149"/>
      <c r="TNB133" s="149"/>
      <c r="TNC133" s="149"/>
      <c r="TND133" s="149"/>
      <c r="TNE133" s="149"/>
      <c r="TNF133" s="149"/>
      <c r="TNG133" s="149"/>
      <c r="TNH133" s="149"/>
      <c r="TNI133" s="149"/>
      <c r="TNJ133" s="149"/>
      <c r="TNK133" s="149"/>
      <c r="TNL133" s="149"/>
      <c r="TNM133" s="149"/>
      <c r="TNN133" s="149"/>
      <c r="TNO133" s="149"/>
      <c r="TNP133" s="149"/>
      <c r="TNQ133" s="149"/>
      <c r="TNR133" s="149"/>
      <c r="TNS133" s="149"/>
      <c r="TNT133" s="149"/>
      <c r="TNU133" s="149"/>
      <c r="TNV133" s="149"/>
      <c r="TNW133" s="149"/>
      <c r="TNX133" s="149"/>
      <c r="TNY133" s="149"/>
      <c r="TNZ133" s="149"/>
      <c r="TOA133" s="149"/>
      <c r="TOB133" s="149"/>
      <c r="TOC133" s="149"/>
      <c r="TOD133" s="149"/>
      <c r="TOE133" s="149"/>
      <c r="TOF133" s="149"/>
      <c r="TOG133" s="149"/>
      <c r="TOH133" s="149"/>
      <c r="TOI133" s="149"/>
      <c r="TOJ133" s="149"/>
      <c r="TOK133" s="149"/>
      <c r="TOL133" s="149"/>
      <c r="TOM133" s="149"/>
      <c r="TON133" s="149"/>
      <c r="TOO133" s="149"/>
      <c r="TOP133" s="149"/>
      <c r="TOQ133" s="149"/>
      <c r="TOR133" s="149"/>
      <c r="TOS133" s="149"/>
      <c r="TOT133" s="149"/>
      <c r="TOU133" s="149"/>
      <c r="TOV133" s="149"/>
      <c r="TOW133" s="149"/>
      <c r="TOX133" s="149"/>
      <c r="TOY133" s="149"/>
      <c r="TOZ133" s="149"/>
      <c r="TPA133" s="149"/>
      <c r="TPB133" s="149"/>
      <c r="TPC133" s="149"/>
      <c r="TPD133" s="149"/>
      <c r="TPE133" s="149"/>
      <c r="TPF133" s="149"/>
      <c r="TPG133" s="149"/>
      <c r="TPH133" s="149"/>
      <c r="TPI133" s="149"/>
      <c r="TPJ133" s="149"/>
      <c r="TPK133" s="149"/>
      <c r="TPL133" s="149"/>
      <c r="TPM133" s="149"/>
      <c r="TPN133" s="149"/>
      <c r="TPO133" s="149"/>
      <c r="TPP133" s="149"/>
      <c r="TPQ133" s="149"/>
      <c r="TPR133" s="149"/>
      <c r="TPS133" s="149"/>
      <c r="TPT133" s="149"/>
      <c r="TPU133" s="149"/>
      <c r="TPV133" s="149"/>
      <c r="TPW133" s="149"/>
      <c r="TPX133" s="149"/>
      <c r="TPY133" s="149"/>
      <c r="TPZ133" s="149"/>
      <c r="TQA133" s="149"/>
      <c r="TQB133" s="149"/>
      <c r="TQC133" s="149"/>
      <c r="TQD133" s="149"/>
      <c r="TQE133" s="149"/>
      <c r="TQF133" s="149"/>
      <c r="TQG133" s="149"/>
      <c r="TQH133" s="149"/>
      <c r="TQI133" s="149"/>
      <c r="TQJ133" s="149"/>
      <c r="TQK133" s="149"/>
      <c r="TQL133" s="149"/>
      <c r="TQM133" s="149"/>
      <c r="TQN133" s="149"/>
      <c r="TQO133" s="149"/>
      <c r="TQP133" s="149"/>
      <c r="TQQ133" s="149"/>
      <c r="TQR133" s="149"/>
      <c r="TQS133" s="149"/>
      <c r="TQT133" s="149"/>
      <c r="TQU133" s="149"/>
      <c r="TQV133" s="149"/>
      <c r="TQW133" s="149"/>
      <c r="TQX133" s="149"/>
      <c r="TQY133" s="149"/>
      <c r="TQZ133" s="149"/>
      <c r="TRA133" s="149"/>
      <c r="TRB133" s="149"/>
      <c r="TRC133" s="149"/>
      <c r="TRD133" s="149"/>
      <c r="TRE133" s="149"/>
      <c r="TRF133" s="149"/>
      <c r="TRG133" s="149"/>
      <c r="TRH133" s="149"/>
      <c r="TRI133" s="149"/>
      <c r="TRJ133" s="149"/>
      <c r="TRK133" s="149"/>
      <c r="TRL133" s="149"/>
      <c r="TRM133" s="149"/>
      <c r="TRN133" s="149"/>
      <c r="TRO133" s="149"/>
      <c r="TRP133" s="149"/>
      <c r="TRQ133" s="149"/>
      <c r="TRR133" s="149"/>
      <c r="TRS133" s="149"/>
      <c r="TRT133" s="149"/>
      <c r="TRU133" s="149"/>
      <c r="TRV133" s="149"/>
      <c r="TRW133" s="149"/>
      <c r="TRX133" s="149"/>
      <c r="TRY133" s="149"/>
      <c r="TRZ133" s="149"/>
      <c r="TSA133" s="149"/>
      <c r="TSB133" s="149"/>
      <c r="TSC133" s="149"/>
      <c r="TSD133" s="149"/>
      <c r="TSE133" s="149"/>
      <c r="TSF133" s="149"/>
      <c r="TSG133" s="149"/>
      <c r="TSH133" s="149"/>
      <c r="TSI133" s="149"/>
      <c r="TSJ133" s="149"/>
      <c r="TSK133" s="149"/>
      <c r="TSL133" s="149"/>
      <c r="TSM133" s="149"/>
      <c r="TSN133" s="149"/>
      <c r="TSO133" s="149"/>
      <c r="TSP133" s="149"/>
      <c r="TSQ133" s="149"/>
      <c r="TSR133" s="149"/>
      <c r="TSS133" s="149"/>
      <c r="TST133" s="149"/>
      <c r="TSU133" s="149"/>
      <c r="TSV133" s="149"/>
      <c r="TSW133" s="149"/>
      <c r="TSX133" s="149"/>
      <c r="TSY133" s="149"/>
      <c r="TSZ133" s="149"/>
      <c r="TTA133" s="149"/>
      <c r="TTB133" s="149"/>
      <c r="TTC133" s="149"/>
      <c r="TTD133" s="149"/>
      <c r="TTE133" s="149"/>
      <c r="TTF133" s="149"/>
      <c r="TTG133" s="149"/>
      <c r="TTH133" s="149"/>
      <c r="TTI133" s="149"/>
      <c r="TTJ133" s="149"/>
      <c r="TTK133" s="149"/>
      <c r="TTL133" s="149"/>
      <c r="TTM133" s="149"/>
      <c r="TTN133" s="149"/>
      <c r="TTO133" s="149"/>
      <c r="TTP133" s="149"/>
      <c r="TTQ133" s="149"/>
      <c r="TTR133" s="149"/>
      <c r="TTS133" s="149"/>
      <c r="TTT133" s="149"/>
      <c r="TTU133" s="149"/>
      <c r="TTV133" s="149"/>
      <c r="TTW133" s="149"/>
      <c r="TTX133" s="149"/>
      <c r="TTY133" s="149"/>
      <c r="TTZ133" s="149"/>
      <c r="TUA133" s="149"/>
      <c r="TUB133" s="149"/>
      <c r="TUC133" s="149"/>
      <c r="TUD133" s="149"/>
      <c r="TUE133" s="149"/>
      <c r="TUF133" s="149"/>
      <c r="TUG133" s="149"/>
      <c r="TUH133" s="149"/>
      <c r="TUI133" s="149"/>
      <c r="TUJ133" s="149"/>
      <c r="TUK133" s="149"/>
      <c r="TUL133" s="149"/>
      <c r="TUM133" s="149"/>
      <c r="TUN133" s="149"/>
      <c r="TUO133" s="149"/>
      <c r="TUP133" s="149"/>
      <c r="TUQ133" s="149"/>
      <c r="TUR133" s="149"/>
      <c r="TUS133" s="149"/>
      <c r="TUT133" s="149"/>
      <c r="TUU133" s="149"/>
      <c r="TUV133" s="149"/>
      <c r="TUW133" s="149"/>
      <c r="TUX133" s="149"/>
      <c r="TUY133" s="149"/>
      <c r="TUZ133" s="149"/>
      <c r="TVA133" s="149"/>
      <c r="TVB133" s="149"/>
      <c r="TVC133" s="149"/>
      <c r="TVD133" s="149"/>
      <c r="TVE133" s="149"/>
      <c r="TVF133" s="149"/>
      <c r="TVG133" s="149"/>
      <c r="TVH133" s="149"/>
      <c r="TVI133" s="149"/>
      <c r="TVJ133" s="149"/>
      <c r="TVK133" s="149"/>
      <c r="TVL133" s="149"/>
      <c r="TVM133" s="149"/>
      <c r="TVN133" s="149"/>
      <c r="TVO133" s="149"/>
      <c r="TVP133" s="149"/>
      <c r="TVQ133" s="149"/>
      <c r="TVR133" s="149"/>
      <c r="TVS133" s="149"/>
      <c r="TVT133" s="149"/>
      <c r="TVU133" s="149"/>
      <c r="TVV133" s="149"/>
      <c r="TVW133" s="149"/>
      <c r="TVX133" s="149"/>
      <c r="TVY133" s="149"/>
      <c r="TVZ133" s="149"/>
      <c r="TWA133" s="149"/>
      <c r="TWB133" s="149"/>
      <c r="TWC133" s="149"/>
      <c r="TWD133" s="149"/>
      <c r="TWE133" s="149"/>
      <c r="TWF133" s="149"/>
      <c r="TWG133" s="149"/>
      <c r="TWH133" s="149"/>
      <c r="TWI133" s="149"/>
      <c r="TWJ133" s="149"/>
      <c r="TWK133" s="149"/>
      <c r="TWL133" s="149"/>
      <c r="TWM133" s="149"/>
      <c r="TWN133" s="149"/>
      <c r="TWO133" s="149"/>
      <c r="TWP133" s="149"/>
      <c r="TWQ133" s="149"/>
      <c r="TWR133" s="149"/>
      <c r="TWS133" s="149"/>
      <c r="TWT133" s="149"/>
      <c r="TWU133" s="149"/>
      <c r="TWV133" s="149"/>
      <c r="TWW133" s="149"/>
      <c r="TWX133" s="149"/>
      <c r="TWY133" s="149"/>
      <c r="TWZ133" s="149"/>
      <c r="TXA133" s="149"/>
      <c r="TXB133" s="149"/>
      <c r="TXC133" s="149"/>
      <c r="TXD133" s="149"/>
      <c r="TXE133" s="149"/>
      <c r="TXF133" s="149"/>
      <c r="TXG133" s="149"/>
      <c r="TXH133" s="149"/>
      <c r="TXI133" s="149"/>
      <c r="TXJ133" s="149"/>
      <c r="TXK133" s="149"/>
      <c r="TXL133" s="149"/>
      <c r="TXM133" s="149"/>
      <c r="TXN133" s="149"/>
      <c r="TXO133" s="149"/>
      <c r="TXP133" s="149"/>
      <c r="TXQ133" s="149"/>
      <c r="TXR133" s="149"/>
      <c r="TXS133" s="149"/>
      <c r="TXT133" s="149"/>
      <c r="TXU133" s="149"/>
      <c r="TXV133" s="149"/>
      <c r="TXW133" s="149"/>
      <c r="TXX133" s="149"/>
      <c r="TXY133" s="149"/>
      <c r="TXZ133" s="149"/>
      <c r="TYA133" s="149"/>
      <c r="TYB133" s="149"/>
      <c r="TYC133" s="149"/>
      <c r="TYD133" s="149"/>
      <c r="TYE133" s="149"/>
      <c r="TYF133" s="149"/>
      <c r="TYG133" s="149"/>
      <c r="TYH133" s="149"/>
      <c r="TYI133" s="149"/>
      <c r="TYJ133" s="149"/>
      <c r="TYK133" s="149"/>
      <c r="TYL133" s="149"/>
      <c r="TYM133" s="149"/>
      <c r="TYN133" s="149"/>
      <c r="TYO133" s="149"/>
      <c r="TYP133" s="149"/>
      <c r="TYQ133" s="149"/>
      <c r="TYR133" s="149"/>
      <c r="TYS133" s="149"/>
      <c r="TYT133" s="149"/>
      <c r="TYU133" s="149"/>
      <c r="TYV133" s="149"/>
      <c r="TYW133" s="149"/>
      <c r="TYX133" s="149"/>
      <c r="TYY133" s="149"/>
      <c r="TYZ133" s="149"/>
      <c r="TZA133" s="149"/>
      <c r="TZB133" s="149"/>
      <c r="TZC133" s="149"/>
      <c r="TZD133" s="149"/>
      <c r="TZE133" s="149"/>
      <c r="TZF133" s="149"/>
      <c r="TZG133" s="149"/>
      <c r="TZH133" s="149"/>
      <c r="TZI133" s="149"/>
      <c r="TZJ133" s="149"/>
      <c r="TZK133" s="149"/>
      <c r="TZL133" s="149"/>
      <c r="TZM133" s="149"/>
      <c r="TZN133" s="149"/>
      <c r="TZO133" s="149"/>
      <c r="TZP133" s="149"/>
      <c r="TZQ133" s="149"/>
      <c r="TZR133" s="149"/>
      <c r="TZS133" s="149"/>
      <c r="TZT133" s="149"/>
      <c r="TZU133" s="149"/>
      <c r="TZV133" s="149"/>
      <c r="TZW133" s="149"/>
      <c r="TZX133" s="149"/>
      <c r="TZY133" s="149"/>
      <c r="TZZ133" s="149"/>
      <c r="UAA133" s="149"/>
      <c r="UAB133" s="149"/>
      <c r="UAC133" s="149"/>
      <c r="UAD133" s="149"/>
      <c r="UAE133" s="149"/>
      <c r="UAF133" s="149"/>
      <c r="UAG133" s="149"/>
      <c r="UAH133" s="149"/>
      <c r="UAI133" s="149"/>
      <c r="UAJ133" s="149"/>
      <c r="UAK133" s="149"/>
      <c r="UAL133" s="149"/>
      <c r="UAM133" s="149"/>
      <c r="UAN133" s="149"/>
      <c r="UAO133" s="149"/>
      <c r="UAP133" s="149"/>
      <c r="UAQ133" s="149"/>
      <c r="UAR133" s="149"/>
      <c r="UAS133" s="149"/>
      <c r="UAT133" s="149"/>
      <c r="UAU133" s="149"/>
      <c r="UAV133" s="149"/>
      <c r="UAW133" s="149"/>
      <c r="UAX133" s="149"/>
      <c r="UAY133" s="149"/>
      <c r="UAZ133" s="149"/>
      <c r="UBA133" s="149"/>
      <c r="UBB133" s="149"/>
      <c r="UBC133" s="149"/>
      <c r="UBD133" s="149"/>
      <c r="UBE133" s="149"/>
      <c r="UBF133" s="149"/>
      <c r="UBG133" s="149"/>
      <c r="UBH133" s="149"/>
      <c r="UBI133" s="149"/>
      <c r="UBJ133" s="149"/>
      <c r="UBK133" s="149"/>
      <c r="UBL133" s="149"/>
      <c r="UBM133" s="149"/>
      <c r="UBN133" s="149"/>
      <c r="UBO133" s="149"/>
      <c r="UBP133" s="149"/>
      <c r="UBQ133" s="149"/>
      <c r="UBR133" s="149"/>
      <c r="UBS133" s="149"/>
      <c r="UBT133" s="149"/>
      <c r="UBU133" s="149"/>
      <c r="UBV133" s="149"/>
      <c r="UBW133" s="149"/>
      <c r="UBX133" s="149"/>
      <c r="UBY133" s="149"/>
      <c r="UBZ133" s="149"/>
      <c r="UCA133" s="149"/>
      <c r="UCB133" s="149"/>
      <c r="UCC133" s="149"/>
      <c r="UCD133" s="149"/>
      <c r="UCE133" s="149"/>
      <c r="UCF133" s="149"/>
      <c r="UCG133" s="149"/>
      <c r="UCH133" s="149"/>
      <c r="UCI133" s="149"/>
      <c r="UCJ133" s="149"/>
      <c r="UCK133" s="149"/>
      <c r="UCL133" s="149"/>
      <c r="UCM133" s="149"/>
      <c r="UCN133" s="149"/>
      <c r="UCO133" s="149"/>
      <c r="UCP133" s="149"/>
      <c r="UCQ133" s="149"/>
      <c r="UCR133" s="149"/>
      <c r="UCS133" s="149"/>
      <c r="UCT133" s="149"/>
      <c r="UCU133" s="149"/>
      <c r="UCV133" s="149"/>
      <c r="UCW133" s="149"/>
      <c r="UCX133" s="149"/>
      <c r="UCY133" s="149"/>
      <c r="UCZ133" s="149"/>
      <c r="UDA133" s="149"/>
      <c r="UDB133" s="149"/>
      <c r="UDC133" s="149"/>
      <c r="UDD133" s="149"/>
      <c r="UDE133" s="149"/>
      <c r="UDF133" s="149"/>
      <c r="UDG133" s="149"/>
      <c r="UDH133" s="149"/>
      <c r="UDI133" s="149"/>
      <c r="UDJ133" s="149"/>
      <c r="UDK133" s="149"/>
      <c r="UDL133" s="149"/>
      <c r="UDM133" s="149"/>
      <c r="UDN133" s="149"/>
      <c r="UDO133" s="149"/>
      <c r="UDP133" s="149"/>
      <c r="UDQ133" s="149"/>
      <c r="UDR133" s="149"/>
      <c r="UDS133" s="149"/>
      <c r="UDT133" s="149"/>
      <c r="UDU133" s="149"/>
      <c r="UDV133" s="149"/>
      <c r="UDW133" s="149"/>
      <c r="UDX133" s="149"/>
      <c r="UDY133" s="149"/>
      <c r="UDZ133" s="149"/>
      <c r="UEA133" s="149"/>
      <c r="UEB133" s="149"/>
      <c r="UEC133" s="149"/>
      <c r="UED133" s="149"/>
      <c r="UEE133" s="149"/>
      <c r="UEF133" s="149"/>
      <c r="UEG133" s="149"/>
      <c r="UEH133" s="149"/>
      <c r="UEI133" s="149"/>
      <c r="UEJ133" s="149"/>
      <c r="UEK133" s="149"/>
      <c r="UEL133" s="149"/>
      <c r="UEM133" s="149"/>
      <c r="UEN133" s="149"/>
      <c r="UEO133" s="149"/>
      <c r="UEP133" s="149"/>
      <c r="UEQ133" s="149"/>
      <c r="UER133" s="149"/>
      <c r="UES133" s="149"/>
      <c r="UET133" s="149"/>
      <c r="UEU133" s="149"/>
      <c r="UEV133" s="149"/>
      <c r="UEW133" s="149"/>
      <c r="UEX133" s="149"/>
      <c r="UEY133" s="149"/>
      <c r="UEZ133" s="149"/>
      <c r="UFA133" s="149"/>
      <c r="UFB133" s="149"/>
      <c r="UFC133" s="149"/>
      <c r="UFD133" s="149"/>
      <c r="UFE133" s="149"/>
      <c r="UFF133" s="149"/>
      <c r="UFG133" s="149"/>
      <c r="UFH133" s="149"/>
      <c r="UFI133" s="149"/>
      <c r="UFJ133" s="149"/>
      <c r="UFK133" s="149"/>
      <c r="UFL133" s="149"/>
      <c r="UFM133" s="149"/>
      <c r="UFN133" s="149"/>
      <c r="UFO133" s="149"/>
      <c r="UFP133" s="149"/>
      <c r="UFQ133" s="149"/>
      <c r="UFR133" s="149"/>
      <c r="UFS133" s="149"/>
      <c r="UFT133" s="149"/>
      <c r="UFU133" s="149"/>
      <c r="UFV133" s="149"/>
      <c r="UFW133" s="149"/>
      <c r="UFX133" s="149"/>
      <c r="UFY133" s="149"/>
      <c r="UFZ133" s="149"/>
      <c r="UGA133" s="149"/>
      <c r="UGB133" s="149"/>
      <c r="UGC133" s="149"/>
      <c r="UGD133" s="149"/>
      <c r="UGE133" s="149"/>
      <c r="UGF133" s="149"/>
      <c r="UGG133" s="149"/>
      <c r="UGH133" s="149"/>
      <c r="UGI133" s="149"/>
      <c r="UGJ133" s="149"/>
      <c r="UGK133" s="149"/>
      <c r="UGL133" s="149"/>
      <c r="UGM133" s="149"/>
      <c r="UGN133" s="149"/>
      <c r="UGO133" s="149"/>
      <c r="UGP133" s="149"/>
      <c r="UGQ133" s="149"/>
      <c r="UGR133" s="149"/>
      <c r="UGS133" s="149"/>
      <c r="UGT133" s="149"/>
      <c r="UGU133" s="149"/>
      <c r="UGV133" s="149"/>
      <c r="UGW133" s="149"/>
      <c r="UGX133" s="149"/>
      <c r="UGY133" s="149"/>
      <c r="UGZ133" s="149"/>
      <c r="UHA133" s="149"/>
      <c r="UHB133" s="149"/>
      <c r="UHC133" s="149"/>
      <c r="UHD133" s="149"/>
      <c r="UHE133" s="149"/>
      <c r="UHF133" s="149"/>
      <c r="UHG133" s="149"/>
      <c r="UHH133" s="149"/>
      <c r="UHI133" s="149"/>
      <c r="UHJ133" s="149"/>
      <c r="UHK133" s="149"/>
      <c r="UHL133" s="149"/>
      <c r="UHM133" s="149"/>
      <c r="UHN133" s="149"/>
      <c r="UHO133" s="149"/>
      <c r="UHP133" s="149"/>
      <c r="UHQ133" s="149"/>
      <c r="UHR133" s="149"/>
      <c r="UHS133" s="149"/>
      <c r="UHT133" s="149"/>
      <c r="UHU133" s="149"/>
      <c r="UHV133" s="149"/>
      <c r="UHW133" s="149"/>
      <c r="UHX133" s="149"/>
      <c r="UHY133" s="149"/>
      <c r="UHZ133" s="149"/>
      <c r="UIA133" s="149"/>
      <c r="UIB133" s="149"/>
      <c r="UIC133" s="149"/>
      <c r="UID133" s="149"/>
      <c r="UIE133" s="149"/>
      <c r="UIF133" s="149"/>
      <c r="UIG133" s="149"/>
      <c r="UIH133" s="149"/>
      <c r="UII133" s="149"/>
      <c r="UIJ133" s="149"/>
      <c r="UIK133" s="149"/>
      <c r="UIL133" s="149"/>
      <c r="UIM133" s="149"/>
      <c r="UIN133" s="149"/>
      <c r="UIO133" s="149"/>
      <c r="UIP133" s="149"/>
      <c r="UIQ133" s="149"/>
      <c r="UIR133" s="149"/>
      <c r="UIS133" s="149"/>
      <c r="UIT133" s="149"/>
      <c r="UIU133" s="149"/>
      <c r="UIV133" s="149"/>
      <c r="UIW133" s="149"/>
      <c r="UIX133" s="149"/>
      <c r="UIY133" s="149"/>
      <c r="UIZ133" s="149"/>
      <c r="UJA133" s="149"/>
      <c r="UJB133" s="149"/>
      <c r="UJC133" s="149"/>
      <c r="UJD133" s="149"/>
      <c r="UJE133" s="149"/>
      <c r="UJF133" s="149"/>
      <c r="UJG133" s="149"/>
      <c r="UJH133" s="149"/>
      <c r="UJI133" s="149"/>
      <c r="UJJ133" s="149"/>
      <c r="UJK133" s="149"/>
      <c r="UJL133" s="149"/>
      <c r="UJM133" s="149"/>
      <c r="UJN133" s="149"/>
      <c r="UJO133" s="149"/>
      <c r="UJP133" s="149"/>
      <c r="UJQ133" s="149"/>
      <c r="UJR133" s="149"/>
      <c r="UJS133" s="149"/>
      <c r="UJT133" s="149"/>
      <c r="UJU133" s="149"/>
      <c r="UJV133" s="149"/>
      <c r="UJW133" s="149"/>
      <c r="UJX133" s="149"/>
      <c r="UJY133" s="149"/>
      <c r="UJZ133" s="149"/>
      <c r="UKA133" s="149"/>
      <c r="UKB133" s="149"/>
      <c r="UKC133" s="149"/>
      <c r="UKD133" s="149"/>
      <c r="UKE133" s="149"/>
      <c r="UKF133" s="149"/>
      <c r="UKG133" s="149"/>
      <c r="UKH133" s="149"/>
      <c r="UKI133" s="149"/>
      <c r="UKJ133" s="149"/>
      <c r="UKK133" s="149"/>
      <c r="UKL133" s="149"/>
      <c r="UKM133" s="149"/>
      <c r="UKN133" s="149"/>
      <c r="UKO133" s="149"/>
      <c r="UKP133" s="149"/>
      <c r="UKQ133" s="149"/>
      <c r="UKR133" s="149"/>
      <c r="UKS133" s="149"/>
      <c r="UKT133" s="149"/>
      <c r="UKU133" s="149"/>
      <c r="UKV133" s="149"/>
      <c r="UKW133" s="149"/>
      <c r="UKX133" s="149"/>
      <c r="UKY133" s="149"/>
      <c r="UKZ133" s="149"/>
      <c r="ULA133" s="149"/>
      <c r="ULB133" s="149"/>
      <c r="ULC133" s="149"/>
      <c r="ULD133" s="149"/>
      <c r="ULE133" s="149"/>
      <c r="ULF133" s="149"/>
      <c r="ULG133" s="149"/>
      <c r="ULH133" s="149"/>
      <c r="ULI133" s="149"/>
      <c r="ULJ133" s="149"/>
      <c r="ULK133" s="149"/>
      <c r="ULL133" s="149"/>
      <c r="ULM133" s="149"/>
      <c r="ULN133" s="149"/>
      <c r="ULO133" s="149"/>
      <c r="ULP133" s="149"/>
      <c r="ULQ133" s="149"/>
      <c r="ULR133" s="149"/>
      <c r="ULS133" s="149"/>
      <c r="ULT133" s="149"/>
      <c r="ULU133" s="149"/>
      <c r="ULV133" s="149"/>
      <c r="ULW133" s="149"/>
      <c r="ULX133" s="149"/>
      <c r="ULY133" s="149"/>
      <c r="ULZ133" s="149"/>
      <c r="UMA133" s="149"/>
      <c r="UMB133" s="149"/>
      <c r="UMC133" s="149"/>
      <c r="UMD133" s="149"/>
      <c r="UME133" s="149"/>
      <c r="UMF133" s="149"/>
      <c r="UMG133" s="149"/>
      <c r="UMH133" s="149"/>
      <c r="UMI133" s="149"/>
      <c r="UMJ133" s="149"/>
      <c r="UMK133" s="149"/>
      <c r="UML133" s="149"/>
      <c r="UMM133" s="149"/>
      <c r="UMN133" s="149"/>
      <c r="UMO133" s="149"/>
      <c r="UMP133" s="149"/>
      <c r="UMQ133" s="149"/>
      <c r="UMR133" s="149"/>
      <c r="UMS133" s="149"/>
      <c r="UMT133" s="149"/>
      <c r="UMU133" s="149"/>
      <c r="UMV133" s="149"/>
      <c r="UMW133" s="149"/>
      <c r="UMX133" s="149"/>
      <c r="UMY133" s="149"/>
      <c r="UMZ133" s="149"/>
      <c r="UNA133" s="149"/>
      <c r="UNB133" s="149"/>
      <c r="UNC133" s="149"/>
      <c r="UND133" s="149"/>
      <c r="UNE133" s="149"/>
      <c r="UNF133" s="149"/>
      <c r="UNG133" s="149"/>
      <c r="UNH133" s="149"/>
      <c r="UNI133" s="149"/>
      <c r="UNJ133" s="149"/>
      <c r="UNK133" s="149"/>
      <c r="UNL133" s="149"/>
      <c r="UNM133" s="149"/>
      <c r="UNN133" s="149"/>
      <c r="UNO133" s="149"/>
      <c r="UNP133" s="149"/>
      <c r="UNQ133" s="149"/>
      <c r="UNR133" s="149"/>
      <c r="UNS133" s="149"/>
      <c r="UNT133" s="149"/>
      <c r="UNU133" s="149"/>
      <c r="UNV133" s="149"/>
      <c r="UNW133" s="149"/>
      <c r="UNX133" s="149"/>
      <c r="UNY133" s="149"/>
      <c r="UNZ133" s="149"/>
      <c r="UOA133" s="149"/>
      <c r="UOB133" s="149"/>
      <c r="UOC133" s="149"/>
      <c r="UOD133" s="149"/>
      <c r="UOE133" s="149"/>
      <c r="UOF133" s="149"/>
      <c r="UOG133" s="149"/>
      <c r="UOH133" s="149"/>
      <c r="UOI133" s="149"/>
      <c r="UOJ133" s="149"/>
      <c r="UOK133" s="149"/>
      <c r="UOL133" s="149"/>
      <c r="UOM133" s="149"/>
      <c r="UON133" s="149"/>
      <c r="UOO133" s="149"/>
      <c r="UOP133" s="149"/>
      <c r="UOQ133" s="149"/>
      <c r="UOR133" s="149"/>
      <c r="UOS133" s="149"/>
      <c r="UOT133" s="149"/>
      <c r="UOU133" s="149"/>
      <c r="UOV133" s="149"/>
      <c r="UOW133" s="149"/>
      <c r="UOX133" s="149"/>
      <c r="UOY133" s="149"/>
      <c r="UOZ133" s="149"/>
      <c r="UPA133" s="149"/>
      <c r="UPB133" s="149"/>
      <c r="UPC133" s="149"/>
      <c r="UPD133" s="149"/>
      <c r="UPE133" s="149"/>
      <c r="UPF133" s="149"/>
      <c r="UPG133" s="149"/>
      <c r="UPH133" s="149"/>
      <c r="UPI133" s="149"/>
      <c r="UPJ133" s="149"/>
      <c r="UPK133" s="149"/>
      <c r="UPL133" s="149"/>
      <c r="UPM133" s="149"/>
      <c r="UPN133" s="149"/>
      <c r="UPO133" s="149"/>
      <c r="UPP133" s="149"/>
      <c r="UPQ133" s="149"/>
      <c r="UPR133" s="149"/>
      <c r="UPS133" s="149"/>
      <c r="UPT133" s="149"/>
      <c r="UPU133" s="149"/>
      <c r="UPV133" s="149"/>
      <c r="UPW133" s="149"/>
      <c r="UPX133" s="149"/>
      <c r="UPY133" s="149"/>
      <c r="UPZ133" s="149"/>
      <c r="UQA133" s="149"/>
      <c r="UQB133" s="149"/>
      <c r="UQC133" s="149"/>
      <c r="UQD133" s="149"/>
      <c r="UQE133" s="149"/>
      <c r="UQF133" s="149"/>
      <c r="UQG133" s="149"/>
      <c r="UQH133" s="149"/>
      <c r="UQI133" s="149"/>
      <c r="UQJ133" s="149"/>
      <c r="UQK133" s="149"/>
      <c r="UQL133" s="149"/>
      <c r="UQM133" s="149"/>
      <c r="UQN133" s="149"/>
      <c r="UQO133" s="149"/>
      <c r="UQP133" s="149"/>
      <c r="UQQ133" s="149"/>
      <c r="UQR133" s="149"/>
      <c r="UQS133" s="149"/>
      <c r="UQT133" s="149"/>
      <c r="UQU133" s="149"/>
      <c r="UQV133" s="149"/>
      <c r="UQW133" s="149"/>
      <c r="UQX133" s="149"/>
      <c r="UQY133" s="149"/>
      <c r="UQZ133" s="149"/>
      <c r="URA133" s="149"/>
      <c r="URB133" s="149"/>
      <c r="URC133" s="149"/>
      <c r="URD133" s="149"/>
      <c r="URE133" s="149"/>
      <c r="URF133" s="149"/>
      <c r="URG133" s="149"/>
      <c r="URH133" s="149"/>
      <c r="URI133" s="149"/>
      <c r="URJ133" s="149"/>
      <c r="URK133" s="149"/>
      <c r="URL133" s="149"/>
      <c r="URM133" s="149"/>
      <c r="URN133" s="149"/>
      <c r="URO133" s="149"/>
      <c r="URP133" s="149"/>
      <c r="URQ133" s="149"/>
      <c r="URR133" s="149"/>
      <c r="URS133" s="149"/>
      <c r="URT133" s="149"/>
      <c r="URU133" s="149"/>
      <c r="URV133" s="149"/>
      <c r="URW133" s="149"/>
      <c r="URX133" s="149"/>
      <c r="URY133" s="149"/>
      <c r="URZ133" s="149"/>
      <c r="USA133" s="149"/>
      <c r="USB133" s="149"/>
      <c r="USC133" s="149"/>
      <c r="USD133" s="149"/>
      <c r="USE133" s="149"/>
      <c r="USF133" s="149"/>
      <c r="USG133" s="149"/>
      <c r="USH133" s="149"/>
      <c r="USI133" s="149"/>
      <c r="USJ133" s="149"/>
      <c r="USK133" s="149"/>
      <c r="USL133" s="149"/>
      <c r="USM133" s="149"/>
      <c r="USN133" s="149"/>
      <c r="USO133" s="149"/>
      <c r="USP133" s="149"/>
      <c r="USQ133" s="149"/>
      <c r="USR133" s="149"/>
      <c r="USS133" s="149"/>
      <c r="UST133" s="149"/>
      <c r="USU133" s="149"/>
      <c r="USV133" s="149"/>
      <c r="USW133" s="149"/>
      <c r="USX133" s="149"/>
      <c r="USY133" s="149"/>
      <c r="USZ133" s="149"/>
      <c r="UTA133" s="149"/>
      <c r="UTB133" s="149"/>
      <c r="UTC133" s="149"/>
      <c r="UTD133" s="149"/>
      <c r="UTE133" s="149"/>
      <c r="UTF133" s="149"/>
      <c r="UTG133" s="149"/>
      <c r="UTH133" s="149"/>
      <c r="UTI133" s="149"/>
      <c r="UTJ133" s="149"/>
      <c r="UTK133" s="149"/>
      <c r="UTL133" s="149"/>
      <c r="UTM133" s="149"/>
      <c r="UTN133" s="149"/>
      <c r="UTO133" s="149"/>
      <c r="UTP133" s="149"/>
      <c r="UTQ133" s="149"/>
      <c r="UTR133" s="149"/>
      <c r="UTS133" s="149"/>
      <c r="UTT133" s="149"/>
      <c r="UTU133" s="149"/>
      <c r="UTV133" s="149"/>
      <c r="UTW133" s="149"/>
      <c r="UTX133" s="149"/>
      <c r="UTY133" s="149"/>
      <c r="UTZ133" s="149"/>
      <c r="UUA133" s="149"/>
      <c r="UUB133" s="149"/>
      <c r="UUC133" s="149"/>
      <c r="UUD133" s="149"/>
      <c r="UUE133" s="149"/>
      <c r="UUF133" s="149"/>
      <c r="UUG133" s="149"/>
      <c r="UUH133" s="149"/>
      <c r="UUI133" s="149"/>
      <c r="UUJ133" s="149"/>
      <c r="UUK133" s="149"/>
      <c r="UUL133" s="149"/>
      <c r="UUM133" s="149"/>
      <c r="UUN133" s="149"/>
      <c r="UUO133" s="149"/>
      <c r="UUP133" s="149"/>
      <c r="UUQ133" s="149"/>
      <c r="UUR133" s="149"/>
      <c r="UUS133" s="149"/>
      <c r="UUT133" s="149"/>
      <c r="UUU133" s="149"/>
      <c r="UUV133" s="149"/>
      <c r="UUW133" s="149"/>
      <c r="UUX133" s="149"/>
      <c r="UUY133" s="149"/>
      <c r="UUZ133" s="149"/>
      <c r="UVA133" s="149"/>
      <c r="UVB133" s="149"/>
      <c r="UVC133" s="149"/>
      <c r="UVD133" s="149"/>
      <c r="UVE133" s="149"/>
      <c r="UVF133" s="149"/>
      <c r="UVG133" s="149"/>
      <c r="UVH133" s="149"/>
      <c r="UVI133" s="149"/>
      <c r="UVJ133" s="149"/>
      <c r="UVK133" s="149"/>
      <c r="UVL133" s="149"/>
      <c r="UVM133" s="149"/>
      <c r="UVN133" s="149"/>
      <c r="UVO133" s="149"/>
      <c r="UVP133" s="149"/>
      <c r="UVQ133" s="149"/>
      <c r="UVR133" s="149"/>
      <c r="UVS133" s="149"/>
      <c r="UVT133" s="149"/>
      <c r="UVU133" s="149"/>
      <c r="UVV133" s="149"/>
      <c r="UVW133" s="149"/>
      <c r="UVX133" s="149"/>
      <c r="UVY133" s="149"/>
      <c r="UVZ133" s="149"/>
      <c r="UWA133" s="149"/>
      <c r="UWB133" s="149"/>
      <c r="UWC133" s="149"/>
      <c r="UWD133" s="149"/>
      <c r="UWE133" s="149"/>
      <c r="UWF133" s="149"/>
      <c r="UWG133" s="149"/>
      <c r="UWH133" s="149"/>
      <c r="UWI133" s="149"/>
      <c r="UWJ133" s="149"/>
      <c r="UWK133" s="149"/>
      <c r="UWL133" s="149"/>
      <c r="UWM133" s="149"/>
      <c r="UWN133" s="149"/>
      <c r="UWO133" s="149"/>
      <c r="UWP133" s="149"/>
      <c r="UWQ133" s="149"/>
      <c r="UWR133" s="149"/>
      <c r="UWS133" s="149"/>
      <c r="UWT133" s="149"/>
      <c r="UWU133" s="149"/>
      <c r="UWV133" s="149"/>
      <c r="UWW133" s="149"/>
      <c r="UWX133" s="149"/>
      <c r="UWY133" s="149"/>
      <c r="UWZ133" s="149"/>
      <c r="UXA133" s="149"/>
      <c r="UXB133" s="149"/>
      <c r="UXC133" s="149"/>
      <c r="UXD133" s="149"/>
      <c r="UXE133" s="149"/>
      <c r="UXF133" s="149"/>
      <c r="UXG133" s="149"/>
      <c r="UXH133" s="149"/>
      <c r="UXI133" s="149"/>
      <c r="UXJ133" s="149"/>
      <c r="UXK133" s="149"/>
      <c r="UXL133" s="149"/>
      <c r="UXM133" s="149"/>
      <c r="UXN133" s="149"/>
      <c r="UXO133" s="149"/>
      <c r="UXP133" s="149"/>
      <c r="UXQ133" s="149"/>
      <c r="UXR133" s="149"/>
      <c r="UXS133" s="149"/>
      <c r="UXT133" s="149"/>
      <c r="UXU133" s="149"/>
      <c r="UXV133" s="149"/>
      <c r="UXW133" s="149"/>
      <c r="UXX133" s="149"/>
      <c r="UXY133" s="149"/>
      <c r="UXZ133" s="149"/>
      <c r="UYA133" s="149"/>
      <c r="UYB133" s="149"/>
      <c r="UYC133" s="149"/>
      <c r="UYD133" s="149"/>
      <c r="UYE133" s="149"/>
      <c r="UYF133" s="149"/>
      <c r="UYG133" s="149"/>
      <c r="UYH133" s="149"/>
      <c r="UYI133" s="149"/>
      <c r="UYJ133" s="149"/>
      <c r="UYK133" s="149"/>
      <c r="UYL133" s="149"/>
      <c r="UYM133" s="149"/>
      <c r="UYN133" s="149"/>
      <c r="UYO133" s="149"/>
      <c r="UYP133" s="149"/>
      <c r="UYQ133" s="149"/>
      <c r="UYR133" s="149"/>
      <c r="UYS133" s="149"/>
      <c r="UYT133" s="149"/>
      <c r="UYU133" s="149"/>
      <c r="UYV133" s="149"/>
      <c r="UYW133" s="149"/>
      <c r="UYX133" s="149"/>
      <c r="UYY133" s="149"/>
      <c r="UYZ133" s="149"/>
      <c r="UZA133" s="149"/>
      <c r="UZB133" s="149"/>
      <c r="UZC133" s="149"/>
      <c r="UZD133" s="149"/>
      <c r="UZE133" s="149"/>
      <c r="UZF133" s="149"/>
      <c r="UZG133" s="149"/>
      <c r="UZH133" s="149"/>
      <c r="UZI133" s="149"/>
      <c r="UZJ133" s="149"/>
      <c r="UZK133" s="149"/>
      <c r="UZL133" s="149"/>
      <c r="UZM133" s="149"/>
      <c r="UZN133" s="149"/>
      <c r="UZO133" s="149"/>
      <c r="UZP133" s="149"/>
      <c r="UZQ133" s="149"/>
      <c r="UZR133" s="149"/>
      <c r="UZS133" s="149"/>
      <c r="UZT133" s="149"/>
      <c r="UZU133" s="149"/>
      <c r="UZV133" s="149"/>
      <c r="UZW133" s="149"/>
      <c r="UZX133" s="149"/>
      <c r="UZY133" s="149"/>
      <c r="UZZ133" s="149"/>
      <c r="VAA133" s="149"/>
      <c r="VAB133" s="149"/>
      <c r="VAC133" s="149"/>
      <c r="VAD133" s="149"/>
      <c r="VAE133" s="149"/>
      <c r="VAF133" s="149"/>
      <c r="VAG133" s="149"/>
      <c r="VAH133" s="149"/>
      <c r="VAI133" s="149"/>
      <c r="VAJ133" s="149"/>
      <c r="VAK133" s="149"/>
      <c r="VAL133" s="149"/>
      <c r="VAM133" s="149"/>
      <c r="VAN133" s="149"/>
      <c r="VAO133" s="149"/>
      <c r="VAP133" s="149"/>
      <c r="VAQ133" s="149"/>
      <c r="VAR133" s="149"/>
      <c r="VAS133" s="149"/>
      <c r="VAT133" s="149"/>
      <c r="VAU133" s="149"/>
      <c r="VAV133" s="149"/>
      <c r="VAW133" s="149"/>
      <c r="VAX133" s="149"/>
      <c r="VAY133" s="149"/>
      <c r="VAZ133" s="149"/>
      <c r="VBA133" s="149"/>
      <c r="VBB133" s="149"/>
      <c r="VBC133" s="149"/>
      <c r="VBD133" s="149"/>
      <c r="VBE133" s="149"/>
      <c r="VBF133" s="149"/>
      <c r="VBG133" s="149"/>
      <c r="VBH133" s="149"/>
      <c r="VBI133" s="149"/>
      <c r="VBJ133" s="149"/>
      <c r="VBK133" s="149"/>
      <c r="VBL133" s="149"/>
      <c r="VBM133" s="149"/>
      <c r="VBN133" s="149"/>
      <c r="VBO133" s="149"/>
      <c r="VBP133" s="149"/>
      <c r="VBQ133" s="149"/>
      <c r="VBR133" s="149"/>
      <c r="VBS133" s="149"/>
      <c r="VBT133" s="149"/>
      <c r="VBU133" s="149"/>
      <c r="VBV133" s="149"/>
      <c r="VBW133" s="149"/>
      <c r="VBX133" s="149"/>
      <c r="VBY133" s="149"/>
      <c r="VBZ133" s="149"/>
      <c r="VCA133" s="149"/>
      <c r="VCB133" s="149"/>
      <c r="VCC133" s="149"/>
      <c r="VCD133" s="149"/>
      <c r="VCE133" s="149"/>
      <c r="VCF133" s="149"/>
      <c r="VCG133" s="149"/>
      <c r="VCH133" s="149"/>
      <c r="VCI133" s="149"/>
      <c r="VCJ133" s="149"/>
      <c r="VCK133" s="149"/>
      <c r="VCL133" s="149"/>
      <c r="VCM133" s="149"/>
      <c r="VCN133" s="149"/>
      <c r="VCO133" s="149"/>
      <c r="VCP133" s="149"/>
      <c r="VCQ133" s="149"/>
      <c r="VCR133" s="149"/>
      <c r="VCS133" s="149"/>
      <c r="VCT133" s="149"/>
      <c r="VCU133" s="149"/>
      <c r="VCV133" s="149"/>
      <c r="VCW133" s="149"/>
      <c r="VCX133" s="149"/>
      <c r="VCY133" s="149"/>
      <c r="VCZ133" s="149"/>
      <c r="VDA133" s="149"/>
      <c r="VDB133" s="149"/>
      <c r="VDC133" s="149"/>
      <c r="VDD133" s="149"/>
      <c r="VDE133" s="149"/>
      <c r="VDF133" s="149"/>
      <c r="VDG133" s="149"/>
      <c r="VDH133" s="149"/>
      <c r="VDI133" s="149"/>
      <c r="VDJ133" s="149"/>
      <c r="VDK133" s="149"/>
      <c r="VDL133" s="149"/>
      <c r="VDM133" s="149"/>
      <c r="VDN133" s="149"/>
      <c r="VDO133" s="149"/>
      <c r="VDP133" s="149"/>
      <c r="VDQ133" s="149"/>
      <c r="VDR133" s="149"/>
      <c r="VDS133" s="149"/>
      <c r="VDT133" s="149"/>
      <c r="VDU133" s="149"/>
      <c r="VDV133" s="149"/>
      <c r="VDW133" s="149"/>
      <c r="VDX133" s="149"/>
      <c r="VDY133" s="149"/>
      <c r="VDZ133" s="149"/>
      <c r="VEA133" s="149"/>
      <c r="VEB133" s="149"/>
      <c r="VEC133" s="149"/>
      <c r="VED133" s="149"/>
      <c r="VEE133" s="149"/>
      <c r="VEF133" s="149"/>
      <c r="VEG133" s="149"/>
      <c r="VEH133" s="149"/>
      <c r="VEI133" s="149"/>
      <c r="VEJ133" s="149"/>
      <c r="VEK133" s="149"/>
      <c r="VEL133" s="149"/>
      <c r="VEM133" s="149"/>
      <c r="VEN133" s="149"/>
      <c r="VEO133" s="149"/>
      <c r="VEP133" s="149"/>
      <c r="VEQ133" s="149"/>
      <c r="VER133" s="149"/>
      <c r="VES133" s="149"/>
      <c r="VET133" s="149"/>
      <c r="VEU133" s="149"/>
      <c r="VEV133" s="149"/>
      <c r="VEW133" s="149"/>
      <c r="VEX133" s="149"/>
      <c r="VEY133" s="149"/>
      <c r="VEZ133" s="149"/>
      <c r="VFA133" s="149"/>
      <c r="VFB133" s="149"/>
      <c r="VFC133" s="149"/>
      <c r="VFD133" s="149"/>
      <c r="VFE133" s="149"/>
      <c r="VFF133" s="149"/>
      <c r="VFG133" s="149"/>
      <c r="VFH133" s="149"/>
      <c r="VFI133" s="149"/>
      <c r="VFJ133" s="149"/>
      <c r="VFK133" s="149"/>
      <c r="VFL133" s="149"/>
      <c r="VFM133" s="149"/>
      <c r="VFN133" s="149"/>
      <c r="VFO133" s="149"/>
      <c r="VFP133" s="149"/>
      <c r="VFQ133" s="149"/>
      <c r="VFR133" s="149"/>
      <c r="VFS133" s="149"/>
      <c r="VFT133" s="149"/>
      <c r="VFU133" s="149"/>
      <c r="VFV133" s="149"/>
      <c r="VFW133" s="149"/>
      <c r="VFX133" s="149"/>
      <c r="VFY133" s="149"/>
      <c r="VFZ133" s="149"/>
      <c r="VGA133" s="149"/>
      <c r="VGB133" s="149"/>
      <c r="VGC133" s="149"/>
      <c r="VGD133" s="149"/>
      <c r="VGE133" s="149"/>
      <c r="VGF133" s="149"/>
      <c r="VGG133" s="149"/>
      <c r="VGH133" s="149"/>
      <c r="VGI133" s="149"/>
      <c r="VGJ133" s="149"/>
      <c r="VGK133" s="149"/>
      <c r="VGL133" s="149"/>
      <c r="VGM133" s="149"/>
      <c r="VGN133" s="149"/>
      <c r="VGO133" s="149"/>
      <c r="VGP133" s="149"/>
      <c r="VGQ133" s="149"/>
      <c r="VGR133" s="149"/>
      <c r="VGS133" s="149"/>
      <c r="VGT133" s="149"/>
      <c r="VGU133" s="149"/>
      <c r="VGV133" s="149"/>
      <c r="VGW133" s="149"/>
      <c r="VGX133" s="149"/>
      <c r="VGY133" s="149"/>
      <c r="VGZ133" s="149"/>
      <c r="VHA133" s="149"/>
      <c r="VHB133" s="149"/>
      <c r="VHC133" s="149"/>
      <c r="VHD133" s="149"/>
      <c r="VHE133" s="149"/>
      <c r="VHF133" s="149"/>
      <c r="VHG133" s="149"/>
      <c r="VHH133" s="149"/>
      <c r="VHI133" s="149"/>
      <c r="VHJ133" s="149"/>
      <c r="VHK133" s="149"/>
      <c r="VHL133" s="149"/>
      <c r="VHM133" s="149"/>
      <c r="VHN133" s="149"/>
      <c r="VHO133" s="149"/>
      <c r="VHP133" s="149"/>
      <c r="VHQ133" s="149"/>
      <c r="VHR133" s="149"/>
      <c r="VHS133" s="149"/>
      <c r="VHT133" s="149"/>
      <c r="VHU133" s="149"/>
      <c r="VHV133" s="149"/>
      <c r="VHW133" s="149"/>
      <c r="VHX133" s="149"/>
      <c r="VHY133" s="149"/>
      <c r="VHZ133" s="149"/>
      <c r="VIA133" s="149"/>
      <c r="VIB133" s="149"/>
      <c r="VIC133" s="149"/>
      <c r="VID133" s="149"/>
      <c r="VIE133" s="149"/>
      <c r="VIF133" s="149"/>
      <c r="VIG133" s="149"/>
      <c r="VIH133" s="149"/>
      <c r="VII133" s="149"/>
      <c r="VIJ133" s="149"/>
      <c r="VIK133" s="149"/>
      <c r="VIL133" s="149"/>
      <c r="VIM133" s="149"/>
      <c r="VIN133" s="149"/>
      <c r="VIO133" s="149"/>
      <c r="VIP133" s="149"/>
      <c r="VIQ133" s="149"/>
      <c r="VIR133" s="149"/>
      <c r="VIS133" s="149"/>
      <c r="VIT133" s="149"/>
      <c r="VIU133" s="149"/>
      <c r="VIV133" s="149"/>
      <c r="VIW133" s="149"/>
      <c r="VIX133" s="149"/>
      <c r="VIY133" s="149"/>
      <c r="VIZ133" s="149"/>
      <c r="VJA133" s="149"/>
      <c r="VJB133" s="149"/>
      <c r="VJC133" s="149"/>
      <c r="VJD133" s="149"/>
      <c r="VJE133" s="149"/>
      <c r="VJF133" s="149"/>
      <c r="VJG133" s="149"/>
      <c r="VJH133" s="149"/>
      <c r="VJI133" s="149"/>
      <c r="VJJ133" s="149"/>
      <c r="VJK133" s="149"/>
      <c r="VJL133" s="149"/>
      <c r="VJM133" s="149"/>
      <c r="VJN133" s="149"/>
      <c r="VJO133" s="149"/>
      <c r="VJP133" s="149"/>
      <c r="VJQ133" s="149"/>
      <c r="VJR133" s="149"/>
      <c r="VJS133" s="149"/>
      <c r="VJT133" s="149"/>
      <c r="VJU133" s="149"/>
      <c r="VJV133" s="149"/>
      <c r="VJW133" s="149"/>
      <c r="VJX133" s="149"/>
      <c r="VJY133" s="149"/>
      <c r="VJZ133" s="149"/>
      <c r="VKA133" s="149"/>
      <c r="VKB133" s="149"/>
      <c r="VKC133" s="149"/>
      <c r="VKD133" s="149"/>
      <c r="VKE133" s="149"/>
      <c r="VKF133" s="149"/>
      <c r="VKG133" s="149"/>
      <c r="VKH133" s="149"/>
      <c r="VKI133" s="149"/>
      <c r="VKJ133" s="149"/>
      <c r="VKK133" s="149"/>
      <c r="VKL133" s="149"/>
      <c r="VKM133" s="149"/>
      <c r="VKN133" s="149"/>
      <c r="VKO133" s="149"/>
      <c r="VKP133" s="149"/>
      <c r="VKQ133" s="149"/>
      <c r="VKR133" s="149"/>
      <c r="VKS133" s="149"/>
      <c r="VKT133" s="149"/>
      <c r="VKU133" s="149"/>
      <c r="VKV133" s="149"/>
      <c r="VKW133" s="149"/>
      <c r="VKX133" s="149"/>
      <c r="VKY133" s="149"/>
      <c r="VKZ133" s="149"/>
      <c r="VLA133" s="149"/>
      <c r="VLB133" s="149"/>
      <c r="VLC133" s="149"/>
      <c r="VLD133" s="149"/>
      <c r="VLE133" s="149"/>
      <c r="VLF133" s="149"/>
      <c r="VLG133" s="149"/>
      <c r="VLH133" s="149"/>
      <c r="VLI133" s="149"/>
      <c r="VLJ133" s="149"/>
      <c r="VLK133" s="149"/>
      <c r="VLL133" s="149"/>
      <c r="VLM133" s="149"/>
      <c r="VLN133" s="149"/>
      <c r="VLO133" s="149"/>
      <c r="VLP133" s="149"/>
      <c r="VLQ133" s="149"/>
      <c r="VLR133" s="149"/>
      <c r="VLS133" s="149"/>
      <c r="VLT133" s="149"/>
      <c r="VLU133" s="149"/>
      <c r="VLV133" s="149"/>
      <c r="VLW133" s="149"/>
      <c r="VLX133" s="149"/>
      <c r="VLY133" s="149"/>
      <c r="VLZ133" s="149"/>
      <c r="VMA133" s="149"/>
      <c r="VMB133" s="149"/>
      <c r="VMC133" s="149"/>
      <c r="VMD133" s="149"/>
      <c r="VME133" s="149"/>
      <c r="VMF133" s="149"/>
      <c r="VMG133" s="149"/>
      <c r="VMH133" s="149"/>
      <c r="VMI133" s="149"/>
      <c r="VMJ133" s="149"/>
      <c r="VMK133" s="149"/>
      <c r="VML133" s="149"/>
      <c r="VMM133" s="149"/>
      <c r="VMN133" s="149"/>
      <c r="VMO133" s="149"/>
      <c r="VMP133" s="149"/>
      <c r="VMQ133" s="149"/>
      <c r="VMR133" s="149"/>
      <c r="VMS133" s="149"/>
      <c r="VMT133" s="149"/>
      <c r="VMU133" s="149"/>
      <c r="VMV133" s="149"/>
      <c r="VMW133" s="149"/>
      <c r="VMX133" s="149"/>
      <c r="VMY133" s="149"/>
      <c r="VMZ133" s="149"/>
      <c r="VNA133" s="149"/>
      <c r="VNB133" s="149"/>
      <c r="VNC133" s="149"/>
      <c r="VND133" s="149"/>
      <c r="VNE133" s="149"/>
      <c r="VNF133" s="149"/>
      <c r="VNG133" s="149"/>
      <c r="VNH133" s="149"/>
      <c r="VNI133" s="149"/>
      <c r="VNJ133" s="149"/>
      <c r="VNK133" s="149"/>
      <c r="VNL133" s="149"/>
      <c r="VNM133" s="149"/>
      <c r="VNN133" s="149"/>
      <c r="VNO133" s="149"/>
      <c r="VNP133" s="149"/>
      <c r="VNQ133" s="149"/>
      <c r="VNR133" s="149"/>
      <c r="VNS133" s="149"/>
      <c r="VNT133" s="149"/>
      <c r="VNU133" s="149"/>
      <c r="VNV133" s="149"/>
      <c r="VNW133" s="149"/>
      <c r="VNX133" s="149"/>
      <c r="VNY133" s="149"/>
      <c r="VNZ133" s="149"/>
      <c r="VOA133" s="149"/>
      <c r="VOB133" s="149"/>
      <c r="VOC133" s="149"/>
      <c r="VOD133" s="149"/>
      <c r="VOE133" s="149"/>
      <c r="VOF133" s="149"/>
      <c r="VOG133" s="149"/>
      <c r="VOH133" s="149"/>
      <c r="VOI133" s="149"/>
      <c r="VOJ133" s="149"/>
      <c r="VOK133" s="149"/>
      <c r="VOL133" s="149"/>
      <c r="VOM133" s="149"/>
      <c r="VON133" s="149"/>
      <c r="VOO133" s="149"/>
      <c r="VOP133" s="149"/>
      <c r="VOQ133" s="149"/>
      <c r="VOR133" s="149"/>
      <c r="VOS133" s="149"/>
      <c r="VOT133" s="149"/>
      <c r="VOU133" s="149"/>
      <c r="VOV133" s="149"/>
      <c r="VOW133" s="149"/>
      <c r="VOX133" s="149"/>
      <c r="VOY133" s="149"/>
      <c r="VOZ133" s="149"/>
      <c r="VPA133" s="149"/>
      <c r="VPB133" s="149"/>
      <c r="VPC133" s="149"/>
      <c r="VPD133" s="149"/>
      <c r="VPE133" s="149"/>
      <c r="VPF133" s="149"/>
      <c r="VPG133" s="149"/>
      <c r="VPH133" s="149"/>
      <c r="VPI133" s="149"/>
      <c r="VPJ133" s="149"/>
      <c r="VPK133" s="149"/>
      <c r="VPL133" s="149"/>
      <c r="VPM133" s="149"/>
      <c r="VPN133" s="149"/>
      <c r="VPO133" s="149"/>
      <c r="VPP133" s="149"/>
      <c r="VPQ133" s="149"/>
      <c r="VPR133" s="149"/>
      <c r="VPS133" s="149"/>
      <c r="VPT133" s="149"/>
      <c r="VPU133" s="149"/>
      <c r="VPV133" s="149"/>
      <c r="VPW133" s="149"/>
      <c r="VPX133" s="149"/>
      <c r="VPY133" s="149"/>
      <c r="VPZ133" s="149"/>
      <c r="VQA133" s="149"/>
      <c r="VQB133" s="149"/>
      <c r="VQC133" s="149"/>
      <c r="VQD133" s="149"/>
      <c r="VQE133" s="149"/>
      <c r="VQF133" s="149"/>
      <c r="VQG133" s="149"/>
      <c r="VQH133" s="149"/>
      <c r="VQI133" s="149"/>
      <c r="VQJ133" s="149"/>
      <c r="VQK133" s="149"/>
      <c r="VQL133" s="149"/>
      <c r="VQM133" s="149"/>
      <c r="VQN133" s="149"/>
      <c r="VQO133" s="149"/>
      <c r="VQP133" s="149"/>
      <c r="VQQ133" s="149"/>
      <c r="VQR133" s="149"/>
      <c r="VQS133" s="149"/>
      <c r="VQT133" s="149"/>
      <c r="VQU133" s="149"/>
      <c r="VQV133" s="149"/>
      <c r="VQW133" s="149"/>
      <c r="VQX133" s="149"/>
      <c r="VQY133" s="149"/>
      <c r="VQZ133" s="149"/>
      <c r="VRA133" s="149"/>
      <c r="VRB133" s="149"/>
      <c r="VRC133" s="149"/>
      <c r="VRD133" s="149"/>
      <c r="VRE133" s="149"/>
      <c r="VRF133" s="149"/>
      <c r="VRG133" s="149"/>
      <c r="VRH133" s="149"/>
      <c r="VRI133" s="149"/>
      <c r="VRJ133" s="149"/>
      <c r="VRK133" s="149"/>
      <c r="VRL133" s="149"/>
      <c r="VRM133" s="149"/>
      <c r="VRN133" s="149"/>
      <c r="VRO133" s="149"/>
      <c r="VRP133" s="149"/>
      <c r="VRQ133" s="149"/>
      <c r="VRR133" s="149"/>
      <c r="VRS133" s="149"/>
      <c r="VRT133" s="149"/>
      <c r="VRU133" s="149"/>
      <c r="VRV133" s="149"/>
      <c r="VRW133" s="149"/>
      <c r="VRX133" s="149"/>
      <c r="VRY133" s="149"/>
      <c r="VRZ133" s="149"/>
      <c r="VSA133" s="149"/>
      <c r="VSB133" s="149"/>
      <c r="VSC133" s="149"/>
      <c r="VSD133" s="149"/>
      <c r="VSE133" s="149"/>
      <c r="VSF133" s="149"/>
      <c r="VSG133" s="149"/>
      <c r="VSH133" s="149"/>
      <c r="VSI133" s="149"/>
      <c r="VSJ133" s="149"/>
      <c r="VSK133" s="149"/>
      <c r="VSL133" s="149"/>
      <c r="VSM133" s="149"/>
      <c r="VSN133" s="149"/>
      <c r="VSO133" s="149"/>
      <c r="VSP133" s="149"/>
      <c r="VSQ133" s="149"/>
      <c r="VSR133" s="149"/>
      <c r="VSS133" s="149"/>
      <c r="VST133" s="149"/>
      <c r="VSU133" s="149"/>
      <c r="VSV133" s="149"/>
      <c r="VSW133" s="149"/>
      <c r="VSX133" s="149"/>
      <c r="VSY133" s="149"/>
      <c r="VSZ133" s="149"/>
      <c r="VTA133" s="149"/>
      <c r="VTB133" s="149"/>
      <c r="VTC133" s="149"/>
      <c r="VTD133" s="149"/>
      <c r="VTE133" s="149"/>
      <c r="VTF133" s="149"/>
      <c r="VTG133" s="149"/>
      <c r="VTH133" s="149"/>
      <c r="VTI133" s="149"/>
      <c r="VTJ133" s="149"/>
      <c r="VTK133" s="149"/>
      <c r="VTL133" s="149"/>
      <c r="VTM133" s="149"/>
      <c r="VTN133" s="149"/>
      <c r="VTO133" s="149"/>
      <c r="VTP133" s="149"/>
      <c r="VTQ133" s="149"/>
      <c r="VTR133" s="149"/>
      <c r="VTS133" s="149"/>
      <c r="VTT133" s="149"/>
      <c r="VTU133" s="149"/>
      <c r="VTV133" s="149"/>
      <c r="VTW133" s="149"/>
      <c r="VTX133" s="149"/>
      <c r="VTY133" s="149"/>
      <c r="VTZ133" s="149"/>
      <c r="VUA133" s="149"/>
      <c r="VUB133" s="149"/>
      <c r="VUC133" s="149"/>
      <c r="VUD133" s="149"/>
      <c r="VUE133" s="149"/>
      <c r="VUF133" s="149"/>
      <c r="VUG133" s="149"/>
      <c r="VUH133" s="149"/>
      <c r="VUI133" s="149"/>
      <c r="VUJ133" s="149"/>
      <c r="VUK133" s="149"/>
      <c r="VUL133" s="149"/>
      <c r="VUM133" s="149"/>
      <c r="VUN133" s="149"/>
      <c r="VUO133" s="149"/>
      <c r="VUP133" s="149"/>
      <c r="VUQ133" s="149"/>
      <c r="VUR133" s="149"/>
      <c r="VUS133" s="149"/>
      <c r="VUT133" s="149"/>
      <c r="VUU133" s="149"/>
      <c r="VUV133" s="149"/>
      <c r="VUW133" s="149"/>
      <c r="VUX133" s="149"/>
      <c r="VUY133" s="149"/>
      <c r="VUZ133" s="149"/>
      <c r="VVA133" s="149"/>
      <c r="VVB133" s="149"/>
      <c r="VVC133" s="149"/>
      <c r="VVD133" s="149"/>
      <c r="VVE133" s="149"/>
      <c r="VVF133" s="149"/>
      <c r="VVG133" s="149"/>
      <c r="VVH133" s="149"/>
      <c r="VVI133" s="149"/>
      <c r="VVJ133" s="149"/>
      <c r="VVK133" s="149"/>
      <c r="VVL133" s="149"/>
      <c r="VVM133" s="149"/>
      <c r="VVN133" s="149"/>
      <c r="VVO133" s="149"/>
      <c r="VVP133" s="149"/>
      <c r="VVQ133" s="149"/>
      <c r="VVR133" s="149"/>
      <c r="VVS133" s="149"/>
      <c r="VVT133" s="149"/>
      <c r="VVU133" s="149"/>
      <c r="VVV133" s="149"/>
      <c r="VVW133" s="149"/>
      <c r="VVX133" s="149"/>
      <c r="VVY133" s="149"/>
      <c r="VVZ133" s="149"/>
      <c r="VWA133" s="149"/>
      <c r="VWB133" s="149"/>
      <c r="VWC133" s="149"/>
      <c r="VWD133" s="149"/>
      <c r="VWE133" s="149"/>
      <c r="VWF133" s="149"/>
      <c r="VWG133" s="149"/>
      <c r="VWH133" s="149"/>
      <c r="VWI133" s="149"/>
      <c r="VWJ133" s="149"/>
      <c r="VWK133" s="149"/>
      <c r="VWL133" s="149"/>
      <c r="VWM133" s="149"/>
      <c r="VWN133" s="149"/>
      <c r="VWO133" s="149"/>
      <c r="VWP133" s="149"/>
      <c r="VWQ133" s="149"/>
      <c r="VWR133" s="149"/>
      <c r="VWS133" s="149"/>
      <c r="VWT133" s="149"/>
      <c r="VWU133" s="149"/>
      <c r="VWV133" s="149"/>
      <c r="VWW133" s="149"/>
      <c r="VWX133" s="149"/>
      <c r="VWY133" s="149"/>
      <c r="VWZ133" s="149"/>
      <c r="VXA133" s="149"/>
      <c r="VXB133" s="149"/>
      <c r="VXC133" s="149"/>
      <c r="VXD133" s="149"/>
      <c r="VXE133" s="149"/>
      <c r="VXF133" s="149"/>
      <c r="VXG133" s="149"/>
      <c r="VXH133" s="149"/>
      <c r="VXI133" s="149"/>
      <c r="VXJ133" s="149"/>
      <c r="VXK133" s="149"/>
      <c r="VXL133" s="149"/>
      <c r="VXM133" s="149"/>
      <c r="VXN133" s="149"/>
      <c r="VXO133" s="149"/>
      <c r="VXP133" s="149"/>
      <c r="VXQ133" s="149"/>
      <c r="VXR133" s="149"/>
      <c r="VXS133" s="149"/>
      <c r="VXT133" s="149"/>
      <c r="VXU133" s="149"/>
      <c r="VXV133" s="149"/>
      <c r="VXW133" s="149"/>
      <c r="VXX133" s="149"/>
      <c r="VXY133" s="149"/>
      <c r="VXZ133" s="149"/>
      <c r="VYA133" s="149"/>
      <c r="VYB133" s="149"/>
      <c r="VYC133" s="149"/>
      <c r="VYD133" s="149"/>
      <c r="VYE133" s="149"/>
      <c r="VYF133" s="149"/>
      <c r="VYG133" s="149"/>
      <c r="VYH133" s="149"/>
      <c r="VYI133" s="149"/>
      <c r="VYJ133" s="149"/>
      <c r="VYK133" s="149"/>
      <c r="VYL133" s="149"/>
      <c r="VYM133" s="149"/>
      <c r="VYN133" s="149"/>
      <c r="VYO133" s="149"/>
      <c r="VYP133" s="149"/>
      <c r="VYQ133" s="149"/>
      <c r="VYR133" s="149"/>
      <c r="VYS133" s="149"/>
      <c r="VYT133" s="149"/>
      <c r="VYU133" s="149"/>
      <c r="VYV133" s="149"/>
      <c r="VYW133" s="149"/>
      <c r="VYX133" s="149"/>
      <c r="VYY133" s="149"/>
      <c r="VYZ133" s="149"/>
      <c r="VZA133" s="149"/>
      <c r="VZB133" s="149"/>
      <c r="VZC133" s="149"/>
      <c r="VZD133" s="149"/>
      <c r="VZE133" s="149"/>
      <c r="VZF133" s="149"/>
      <c r="VZG133" s="149"/>
      <c r="VZH133" s="149"/>
      <c r="VZI133" s="149"/>
      <c r="VZJ133" s="149"/>
      <c r="VZK133" s="149"/>
      <c r="VZL133" s="149"/>
      <c r="VZM133" s="149"/>
      <c r="VZN133" s="149"/>
      <c r="VZO133" s="149"/>
      <c r="VZP133" s="149"/>
      <c r="VZQ133" s="149"/>
      <c r="VZR133" s="149"/>
      <c r="VZS133" s="149"/>
      <c r="VZT133" s="149"/>
      <c r="VZU133" s="149"/>
      <c r="VZV133" s="149"/>
      <c r="VZW133" s="149"/>
      <c r="VZX133" s="149"/>
      <c r="VZY133" s="149"/>
      <c r="VZZ133" s="149"/>
      <c r="WAA133" s="149"/>
      <c r="WAB133" s="149"/>
      <c r="WAC133" s="149"/>
      <c r="WAD133" s="149"/>
      <c r="WAE133" s="149"/>
      <c r="WAF133" s="149"/>
      <c r="WAG133" s="149"/>
      <c r="WAH133" s="149"/>
      <c r="WAI133" s="149"/>
      <c r="WAJ133" s="149"/>
      <c r="WAK133" s="149"/>
      <c r="WAL133" s="149"/>
      <c r="WAM133" s="149"/>
      <c r="WAN133" s="149"/>
      <c r="WAO133" s="149"/>
      <c r="WAP133" s="149"/>
      <c r="WAQ133" s="149"/>
      <c r="WAR133" s="149"/>
      <c r="WAS133" s="149"/>
      <c r="WAT133" s="149"/>
      <c r="WAU133" s="149"/>
      <c r="WAV133" s="149"/>
      <c r="WAW133" s="149"/>
      <c r="WAX133" s="149"/>
      <c r="WAY133" s="149"/>
      <c r="WAZ133" s="149"/>
      <c r="WBA133" s="149"/>
      <c r="WBB133" s="149"/>
      <c r="WBC133" s="149"/>
      <c r="WBD133" s="149"/>
      <c r="WBE133" s="149"/>
      <c r="WBF133" s="149"/>
      <c r="WBG133" s="149"/>
      <c r="WBH133" s="149"/>
      <c r="WBI133" s="149"/>
      <c r="WBJ133" s="149"/>
      <c r="WBK133" s="149"/>
      <c r="WBL133" s="149"/>
      <c r="WBM133" s="149"/>
      <c r="WBN133" s="149"/>
      <c r="WBO133" s="149"/>
      <c r="WBP133" s="149"/>
      <c r="WBQ133" s="149"/>
      <c r="WBR133" s="149"/>
      <c r="WBS133" s="149"/>
      <c r="WBT133" s="149"/>
      <c r="WBU133" s="149"/>
      <c r="WBV133" s="149"/>
      <c r="WBW133" s="149"/>
      <c r="WBX133" s="149"/>
      <c r="WBY133" s="149"/>
      <c r="WBZ133" s="149"/>
      <c r="WCA133" s="149"/>
      <c r="WCB133" s="149"/>
      <c r="WCC133" s="149"/>
      <c r="WCD133" s="149"/>
      <c r="WCE133" s="149"/>
      <c r="WCF133" s="149"/>
      <c r="WCG133" s="149"/>
      <c r="WCH133" s="149"/>
      <c r="WCI133" s="149"/>
      <c r="WCJ133" s="149"/>
      <c r="WCK133" s="149"/>
      <c r="WCL133" s="149"/>
      <c r="WCM133" s="149"/>
      <c r="WCN133" s="149"/>
      <c r="WCO133" s="149"/>
      <c r="WCP133" s="149"/>
      <c r="WCQ133" s="149"/>
      <c r="WCR133" s="149"/>
      <c r="WCS133" s="149"/>
      <c r="WCT133" s="149"/>
      <c r="WCU133" s="149"/>
      <c r="WCV133" s="149"/>
      <c r="WCW133" s="149"/>
      <c r="WCX133" s="149"/>
      <c r="WCY133" s="149"/>
      <c r="WCZ133" s="149"/>
      <c r="WDA133" s="149"/>
      <c r="WDB133" s="149"/>
      <c r="WDC133" s="149"/>
      <c r="WDD133" s="149"/>
      <c r="WDE133" s="149"/>
      <c r="WDF133" s="149"/>
      <c r="WDG133" s="149"/>
      <c r="WDH133" s="149"/>
      <c r="WDI133" s="149"/>
      <c r="WDJ133" s="149"/>
      <c r="WDK133" s="149"/>
      <c r="WDL133" s="149"/>
      <c r="WDM133" s="149"/>
      <c r="WDN133" s="149"/>
      <c r="WDO133" s="149"/>
      <c r="WDP133" s="149"/>
      <c r="WDQ133" s="149"/>
      <c r="WDR133" s="149"/>
      <c r="WDS133" s="149"/>
      <c r="WDT133" s="149"/>
      <c r="WDU133" s="149"/>
      <c r="WDV133" s="149"/>
      <c r="WDW133" s="149"/>
      <c r="WDX133" s="149"/>
      <c r="WDY133" s="149"/>
      <c r="WDZ133" s="149"/>
      <c r="WEA133" s="149"/>
      <c r="WEB133" s="149"/>
      <c r="WEC133" s="149"/>
      <c r="WED133" s="149"/>
      <c r="WEE133" s="149"/>
      <c r="WEF133" s="149"/>
      <c r="WEG133" s="149"/>
      <c r="WEH133" s="149"/>
      <c r="WEI133" s="149"/>
      <c r="WEJ133" s="149"/>
      <c r="WEK133" s="149"/>
      <c r="WEL133" s="149"/>
      <c r="WEM133" s="149"/>
      <c r="WEN133" s="149"/>
      <c r="WEO133" s="149"/>
      <c r="WEP133" s="149"/>
      <c r="WEQ133" s="149"/>
      <c r="WER133" s="149"/>
      <c r="WES133" s="149"/>
      <c r="WET133" s="149"/>
      <c r="WEU133" s="149"/>
      <c r="WEV133" s="149"/>
      <c r="WEW133" s="149"/>
      <c r="WEX133" s="149"/>
      <c r="WEY133" s="149"/>
      <c r="WEZ133" s="149"/>
      <c r="WFA133" s="149"/>
      <c r="WFB133" s="149"/>
      <c r="WFC133" s="149"/>
      <c r="WFD133" s="149"/>
      <c r="WFE133" s="149"/>
      <c r="WFF133" s="149"/>
      <c r="WFG133" s="149"/>
      <c r="WFH133" s="149"/>
      <c r="WFI133" s="149"/>
      <c r="WFJ133" s="149"/>
      <c r="WFK133" s="149"/>
      <c r="WFL133" s="149"/>
      <c r="WFM133" s="149"/>
      <c r="WFN133" s="149"/>
      <c r="WFO133" s="149"/>
      <c r="WFP133" s="149"/>
      <c r="WFQ133" s="149"/>
      <c r="WFR133" s="149"/>
      <c r="WFS133" s="149"/>
      <c r="WFT133" s="149"/>
      <c r="WFU133" s="149"/>
      <c r="WFV133" s="149"/>
      <c r="WFW133" s="149"/>
      <c r="WFX133" s="149"/>
      <c r="WFY133" s="149"/>
      <c r="WFZ133" s="149"/>
      <c r="WGA133" s="149"/>
      <c r="WGB133" s="149"/>
      <c r="WGC133" s="149"/>
      <c r="WGD133" s="149"/>
      <c r="WGE133" s="149"/>
      <c r="WGF133" s="149"/>
      <c r="WGG133" s="149"/>
      <c r="WGH133" s="149"/>
      <c r="WGI133" s="149"/>
      <c r="WGJ133" s="149"/>
      <c r="WGK133" s="149"/>
      <c r="WGL133" s="149"/>
      <c r="WGM133" s="149"/>
      <c r="WGN133" s="149"/>
      <c r="WGO133" s="149"/>
      <c r="WGP133" s="149"/>
      <c r="WGQ133" s="149"/>
      <c r="WGR133" s="149"/>
      <c r="WGS133" s="149"/>
      <c r="WGT133" s="149"/>
      <c r="WGU133" s="149"/>
      <c r="WGV133" s="149"/>
      <c r="WGW133" s="149"/>
      <c r="WGX133" s="149"/>
      <c r="WGY133" s="149"/>
      <c r="WGZ133" s="149"/>
      <c r="WHA133" s="149"/>
      <c r="WHB133" s="149"/>
      <c r="WHC133" s="149"/>
      <c r="WHD133" s="149"/>
      <c r="WHE133" s="149"/>
      <c r="WHF133" s="149"/>
      <c r="WHG133" s="149"/>
      <c r="WHH133" s="149"/>
      <c r="WHI133" s="149"/>
      <c r="WHJ133" s="149"/>
      <c r="WHK133" s="149"/>
      <c r="WHL133" s="149"/>
      <c r="WHM133" s="149"/>
      <c r="WHN133" s="149"/>
      <c r="WHO133" s="149"/>
      <c r="WHP133" s="149"/>
      <c r="WHQ133" s="149"/>
      <c r="WHR133" s="149"/>
      <c r="WHS133" s="149"/>
      <c r="WHT133" s="149"/>
      <c r="WHU133" s="149"/>
      <c r="WHV133" s="149"/>
      <c r="WHW133" s="149"/>
      <c r="WHX133" s="149"/>
      <c r="WHY133" s="149"/>
      <c r="WHZ133" s="149"/>
      <c r="WIA133" s="149"/>
      <c r="WIB133" s="149"/>
      <c r="WIC133" s="149"/>
      <c r="WID133" s="149"/>
      <c r="WIE133" s="149"/>
      <c r="WIF133" s="149"/>
      <c r="WIG133" s="149"/>
      <c r="WIH133" s="149"/>
      <c r="WII133" s="149"/>
      <c r="WIJ133" s="149"/>
      <c r="WIK133" s="149"/>
      <c r="WIL133" s="149"/>
      <c r="WIM133" s="149"/>
      <c r="WIN133" s="149"/>
      <c r="WIO133" s="149"/>
      <c r="WIP133" s="149"/>
      <c r="WIQ133" s="149"/>
      <c r="WIR133" s="149"/>
      <c r="WIS133" s="149"/>
      <c r="WIT133" s="149"/>
      <c r="WIU133" s="149"/>
      <c r="WIV133" s="149"/>
      <c r="WIW133" s="149"/>
      <c r="WIX133" s="149"/>
      <c r="WIY133" s="149"/>
      <c r="WIZ133" s="149"/>
      <c r="WJA133" s="149"/>
      <c r="WJB133" s="149"/>
      <c r="WJC133" s="149"/>
      <c r="WJD133" s="149"/>
      <c r="WJE133" s="149"/>
      <c r="WJF133" s="149"/>
      <c r="WJG133" s="149"/>
      <c r="WJH133" s="149"/>
      <c r="WJI133" s="149"/>
      <c r="WJJ133" s="149"/>
      <c r="WJK133" s="149"/>
      <c r="WJL133" s="149"/>
      <c r="WJM133" s="149"/>
      <c r="WJN133" s="149"/>
      <c r="WJO133" s="149"/>
      <c r="WJP133" s="149"/>
      <c r="WJQ133" s="149"/>
      <c r="WJR133" s="149"/>
      <c r="WJS133" s="149"/>
      <c r="WJT133" s="149"/>
      <c r="WJU133" s="149"/>
      <c r="WJV133" s="149"/>
      <c r="WJW133" s="149"/>
      <c r="WJX133" s="149"/>
      <c r="WJY133" s="149"/>
      <c r="WJZ133" s="149"/>
      <c r="WKA133" s="149"/>
      <c r="WKB133" s="149"/>
      <c r="WKC133" s="149"/>
      <c r="WKD133" s="149"/>
      <c r="WKE133" s="149"/>
      <c r="WKF133" s="149"/>
      <c r="WKG133" s="149"/>
      <c r="WKH133" s="149"/>
      <c r="WKI133" s="149"/>
      <c r="WKJ133" s="149"/>
      <c r="WKK133" s="149"/>
      <c r="WKL133" s="149"/>
      <c r="WKM133" s="149"/>
      <c r="WKN133" s="149"/>
      <c r="WKO133" s="149"/>
      <c r="WKP133" s="149"/>
      <c r="WKQ133" s="149"/>
      <c r="WKR133" s="149"/>
      <c r="WKS133" s="149"/>
      <c r="WKT133" s="149"/>
      <c r="WKU133" s="149"/>
      <c r="WKV133" s="149"/>
      <c r="WKW133" s="149"/>
      <c r="WKX133" s="149"/>
      <c r="WKY133" s="149"/>
      <c r="WKZ133" s="149"/>
      <c r="WLA133" s="149"/>
      <c r="WLB133" s="149"/>
      <c r="WLC133" s="149"/>
      <c r="WLD133" s="149"/>
      <c r="WLE133" s="149"/>
      <c r="WLF133" s="149"/>
      <c r="WLG133" s="149"/>
      <c r="WLH133" s="149"/>
      <c r="WLI133" s="149"/>
      <c r="WLJ133" s="149"/>
      <c r="WLK133" s="149"/>
      <c r="WLL133" s="149"/>
      <c r="WLM133" s="149"/>
      <c r="WLN133" s="149"/>
      <c r="WLO133" s="149"/>
      <c r="WLP133" s="149"/>
      <c r="WLQ133" s="149"/>
      <c r="WLR133" s="149"/>
      <c r="WLS133" s="149"/>
      <c r="WLT133" s="149"/>
      <c r="WLU133" s="149"/>
      <c r="WLV133" s="149"/>
      <c r="WLW133" s="149"/>
      <c r="WLX133" s="149"/>
      <c r="WLY133" s="149"/>
      <c r="WLZ133" s="149"/>
      <c r="WMA133" s="149"/>
      <c r="WMB133" s="149"/>
      <c r="WMC133" s="149"/>
      <c r="WMD133" s="149"/>
      <c r="WME133" s="149"/>
      <c r="WMF133" s="149"/>
      <c r="WMG133" s="149"/>
      <c r="WMH133" s="149"/>
      <c r="WMI133" s="149"/>
      <c r="WMJ133" s="149"/>
      <c r="WMK133" s="149"/>
      <c r="WML133" s="149"/>
      <c r="WMM133" s="149"/>
      <c r="WMN133" s="149"/>
      <c r="WMO133" s="149"/>
      <c r="WMP133" s="149"/>
      <c r="WMQ133" s="149"/>
      <c r="WMR133" s="149"/>
      <c r="WMS133" s="149"/>
      <c r="WMT133" s="149"/>
      <c r="WMU133" s="149"/>
      <c r="WMV133" s="149"/>
      <c r="WMW133" s="149"/>
      <c r="WMX133" s="149"/>
      <c r="WMY133" s="149"/>
      <c r="WMZ133" s="149"/>
      <c r="WNA133" s="149"/>
      <c r="WNB133" s="149"/>
      <c r="WNC133" s="149"/>
      <c r="WND133" s="149"/>
      <c r="WNE133" s="149"/>
      <c r="WNF133" s="149"/>
      <c r="WNG133" s="149"/>
      <c r="WNH133" s="149"/>
      <c r="WNI133" s="149"/>
      <c r="WNJ133" s="149"/>
      <c r="WNK133" s="149"/>
      <c r="WNL133" s="149"/>
      <c r="WNM133" s="149"/>
      <c r="WNN133" s="149"/>
      <c r="WNO133" s="149"/>
      <c r="WNP133" s="149"/>
      <c r="WNQ133" s="149"/>
      <c r="WNR133" s="149"/>
      <c r="WNS133" s="149"/>
      <c r="WNT133" s="149"/>
      <c r="WNU133" s="149"/>
      <c r="WNV133" s="149"/>
      <c r="WNW133" s="149"/>
      <c r="WNX133" s="149"/>
      <c r="WNY133" s="149"/>
      <c r="WNZ133" s="149"/>
      <c r="WOA133" s="149"/>
      <c r="WOB133" s="149"/>
      <c r="WOC133" s="149"/>
      <c r="WOD133" s="149"/>
      <c r="WOE133" s="149"/>
      <c r="WOF133" s="149"/>
      <c r="WOG133" s="149"/>
      <c r="WOH133" s="149"/>
      <c r="WOI133" s="149"/>
      <c r="WOJ133" s="149"/>
      <c r="WOK133" s="149"/>
      <c r="WOL133" s="149"/>
      <c r="WOM133" s="149"/>
      <c r="WON133" s="149"/>
      <c r="WOO133" s="149"/>
      <c r="WOP133" s="149"/>
      <c r="WOQ133" s="149"/>
      <c r="WOR133" s="149"/>
      <c r="WOS133" s="149"/>
      <c r="WOT133" s="149"/>
      <c r="WOU133" s="149"/>
      <c r="WOV133" s="149"/>
      <c r="WOW133" s="149"/>
      <c r="WOX133" s="149"/>
      <c r="WOY133" s="149"/>
      <c r="WOZ133" s="149"/>
      <c r="WPA133" s="149"/>
      <c r="WPB133" s="149"/>
      <c r="WPC133" s="149"/>
      <c r="WPD133" s="149"/>
      <c r="WPE133" s="149"/>
      <c r="WPF133" s="149"/>
      <c r="WPG133" s="149"/>
      <c r="WPH133" s="149"/>
      <c r="WPI133" s="149"/>
      <c r="WPJ133" s="149"/>
      <c r="WPK133" s="149"/>
      <c r="WPL133" s="149"/>
      <c r="WPM133" s="149"/>
      <c r="WPN133" s="149"/>
      <c r="WPO133" s="149"/>
      <c r="WPP133" s="149"/>
      <c r="WPQ133" s="149"/>
      <c r="WPR133" s="149"/>
      <c r="WPS133" s="149"/>
      <c r="WPT133" s="149"/>
      <c r="WPU133" s="149"/>
      <c r="WPV133" s="149"/>
      <c r="WPW133" s="149"/>
      <c r="WPX133" s="149"/>
      <c r="WPY133" s="149"/>
      <c r="WPZ133" s="149"/>
      <c r="WQA133" s="149"/>
      <c r="WQB133" s="149"/>
      <c r="WQC133" s="149"/>
      <c r="WQD133" s="149"/>
      <c r="WQE133" s="149"/>
      <c r="WQF133" s="149"/>
      <c r="WQG133" s="149"/>
      <c r="WQH133" s="149"/>
      <c r="WQI133" s="149"/>
      <c r="WQJ133" s="149"/>
      <c r="WQK133" s="149"/>
      <c r="WQL133" s="149"/>
      <c r="WQM133" s="149"/>
      <c r="WQN133" s="149"/>
      <c r="WQO133" s="149"/>
      <c r="WQP133" s="149"/>
      <c r="WQQ133" s="149"/>
      <c r="WQR133" s="149"/>
      <c r="WQS133" s="149"/>
      <c r="WQT133" s="149"/>
      <c r="WQU133" s="149"/>
      <c r="WQV133" s="149"/>
      <c r="WQW133" s="149"/>
      <c r="WQX133" s="149"/>
      <c r="WQY133" s="149"/>
      <c r="WQZ133" s="149"/>
      <c r="WRA133" s="149"/>
      <c r="WRB133" s="149"/>
      <c r="WRC133" s="149"/>
      <c r="WRD133" s="149"/>
      <c r="WRE133" s="149"/>
      <c r="WRF133" s="149"/>
      <c r="WRG133" s="149"/>
      <c r="WRH133" s="149"/>
      <c r="WRI133" s="149"/>
      <c r="WRJ133" s="149"/>
      <c r="WRK133" s="149"/>
      <c r="WRL133" s="149"/>
      <c r="WRM133" s="149"/>
      <c r="WRN133" s="149"/>
      <c r="WRO133" s="149"/>
      <c r="WRP133" s="149"/>
      <c r="WRQ133" s="149"/>
      <c r="WRR133" s="149"/>
      <c r="WRS133" s="149"/>
      <c r="WRT133" s="149"/>
      <c r="WRU133" s="149"/>
      <c r="WRV133" s="149"/>
      <c r="WRW133" s="149"/>
      <c r="WRX133" s="149"/>
      <c r="WRY133" s="149"/>
      <c r="WRZ133" s="149"/>
      <c r="WSA133" s="149"/>
      <c r="WSB133" s="149"/>
      <c r="WSC133" s="149"/>
      <c r="WSD133" s="149"/>
      <c r="WSE133" s="149"/>
      <c r="WSF133" s="149"/>
      <c r="WSG133" s="149"/>
      <c r="WSH133" s="149"/>
      <c r="WSI133" s="149"/>
      <c r="WSJ133" s="149"/>
      <c r="WSK133" s="149"/>
      <c r="WSL133" s="149"/>
      <c r="WSM133" s="149"/>
      <c r="WSN133" s="149"/>
      <c r="WSO133" s="149"/>
      <c r="WSP133" s="149"/>
      <c r="WSQ133" s="149"/>
      <c r="WSR133" s="149"/>
      <c r="WSS133" s="149"/>
      <c r="WST133" s="149"/>
      <c r="WSU133" s="149"/>
      <c r="WSV133" s="149"/>
      <c r="WSW133" s="149"/>
      <c r="WSX133" s="149"/>
      <c r="WSY133" s="149"/>
      <c r="WSZ133" s="149"/>
      <c r="WTA133" s="149"/>
      <c r="WTB133" s="149"/>
      <c r="WTC133" s="149"/>
      <c r="WTD133" s="149"/>
      <c r="WTE133" s="149"/>
      <c r="WTF133" s="149"/>
      <c r="WTG133" s="149"/>
      <c r="WTH133" s="149"/>
      <c r="WTI133" s="149"/>
      <c r="WTJ133" s="149"/>
      <c r="WTK133" s="149"/>
      <c r="WTL133" s="149"/>
      <c r="WTM133" s="149"/>
      <c r="WTN133" s="149"/>
      <c r="WTO133" s="149"/>
      <c r="WTP133" s="149"/>
      <c r="WTQ133" s="149"/>
      <c r="WTR133" s="149"/>
      <c r="WTS133" s="149"/>
      <c r="WTT133" s="149"/>
      <c r="WTU133" s="149"/>
      <c r="WTV133" s="149"/>
      <c r="WTW133" s="149"/>
      <c r="WTX133" s="149"/>
      <c r="WTY133" s="149"/>
      <c r="WTZ133" s="149"/>
      <c r="WUA133" s="149"/>
      <c r="WUB133" s="149"/>
      <c r="WUC133" s="149"/>
      <c r="WUD133" s="149"/>
      <c r="WUE133" s="149"/>
      <c r="WUF133" s="149"/>
      <c r="WUG133" s="149"/>
      <c r="WUH133" s="149"/>
      <c r="WUI133" s="149"/>
      <c r="WUJ133" s="149"/>
      <c r="WUK133" s="149"/>
      <c r="WUL133" s="149"/>
      <c r="WUM133" s="149"/>
      <c r="WUN133" s="149"/>
      <c r="WUO133" s="149"/>
      <c r="WUP133" s="149"/>
      <c r="WUQ133" s="149"/>
      <c r="WUR133" s="149"/>
      <c r="WUS133" s="149"/>
      <c r="WUT133" s="149"/>
      <c r="WUU133" s="149"/>
      <c r="WUV133" s="149"/>
      <c r="WUW133" s="149"/>
      <c r="WUX133" s="149"/>
      <c r="WUY133" s="149"/>
      <c r="WUZ133" s="149"/>
      <c r="WVA133" s="149"/>
      <c r="WVB133" s="149"/>
      <c r="WVC133" s="149"/>
      <c r="WVD133" s="149"/>
      <c r="WVE133" s="149"/>
      <c r="WVF133" s="149"/>
      <c r="WVG133" s="149"/>
      <c r="WVH133" s="149"/>
      <c r="WVI133" s="149"/>
      <c r="WVJ133" s="149"/>
      <c r="WVK133" s="149"/>
      <c r="WVL133" s="149"/>
      <c r="WVM133" s="149"/>
      <c r="WVN133" s="149"/>
      <c r="WVO133" s="149"/>
      <c r="WVP133" s="149"/>
      <c r="WVQ133" s="149"/>
      <c r="WVR133" s="149"/>
      <c r="WVS133" s="149"/>
      <c r="WVT133" s="149"/>
      <c r="WVU133" s="149"/>
      <c r="WVV133" s="149"/>
      <c r="WVW133" s="149"/>
      <c r="WVX133" s="149"/>
      <c r="WVY133" s="149"/>
      <c r="WVZ133" s="149"/>
      <c r="WWA133" s="149"/>
      <c r="WWB133" s="149"/>
      <c r="WWC133" s="149"/>
      <c r="WWD133" s="149"/>
      <c r="WWE133" s="149"/>
      <c r="WWF133" s="149"/>
      <c r="WWG133" s="149"/>
      <c r="WWH133" s="149"/>
      <c r="WWI133" s="149"/>
      <c r="WWJ133" s="149"/>
      <c r="WWK133" s="149"/>
      <c r="WWL133" s="149"/>
      <c r="WWM133" s="149"/>
      <c r="WWN133" s="149"/>
      <c r="WWO133" s="149"/>
      <c r="WWP133" s="149"/>
      <c r="WWQ133" s="149"/>
      <c r="WWR133" s="149"/>
      <c r="WWS133" s="149"/>
      <c r="WWT133" s="149"/>
      <c r="WWU133" s="149"/>
      <c r="WWV133" s="149"/>
      <c r="WWW133" s="149"/>
      <c r="WWX133" s="149"/>
      <c r="WWY133" s="149"/>
      <c r="WWZ133" s="149"/>
      <c r="WXA133" s="149"/>
      <c r="WXB133" s="149"/>
      <c r="WXC133" s="149"/>
      <c r="WXD133" s="149"/>
      <c r="WXE133" s="149"/>
      <c r="WXF133" s="149"/>
      <c r="WXG133" s="149"/>
      <c r="WXH133" s="149"/>
      <c r="WXI133" s="149"/>
      <c r="WXJ133" s="149"/>
      <c r="WXK133" s="149"/>
      <c r="WXL133" s="149"/>
      <c r="WXM133" s="149"/>
      <c r="WXN133" s="149"/>
      <c r="WXO133" s="149"/>
      <c r="WXP133" s="149"/>
      <c r="WXQ133" s="149"/>
      <c r="WXR133" s="149"/>
      <c r="WXS133" s="149"/>
      <c r="WXT133" s="149"/>
      <c r="WXU133" s="149"/>
      <c r="WXV133" s="149"/>
      <c r="WXW133" s="149"/>
      <c r="WXX133" s="149"/>
      <c r="WXY133" s="149"/>
      <c r="WXZ133" s="149"/>
      <c r="WYA133" s="149"/>
      <c r="WYB133" s="149"/>
      <c r="WYC133" s="149"/>
      <c r="WYD133" s="149"/>
      <c r="WYE133" s="149"/>
      <c r="WYF133" s="149"/>
      <c r="WYG133" s="149"/>
      <c r="WYH133" s="149"/>
      <c r="WYI133" s="149"/>
      <c r="WYJ133" s="149"/>
      <c r="WYK133" s="149"/>
      <c r="WYL133" s="149"/>
      <c r="WYM133" s="149"/>
      <c r="WYN133" s="149"/>
      <c r="WYO133" s="149"/>
      <c r="WYP133" s="149"/>
      <c r="WYQ133" s="149"/>
      <c r="WYR133" s="149"/>
      <c r="WYS133" s="149"/>
      <c r="WYT133" s="149"/>
      <c r="WYU133" s="149"/>
      <c r="WYV133" s="149"/>
      <c r="WYW133" s="149"/>
      <c r="WYX133" s="149"/>
      <c r="WYY133" s="149"/>
      <c r="WYZ133" s="149"/>
      <c r="WZA133" s="149"/>
      <c r="WZB133" s="149"/>
      <c r="WZC133" s="149"/>
      <c r="WZD133" s="149"/>
      <c r="WZE133" s="149"/>
      <c r="WZF133" s="149"/>
      <c r="WZG133" s="149"/>
      <c r="WZH133" s="149"/>
      <c r="WZI133" s="149"/>
      <c r="WZJ133" s="149"/>
      <c r="WZK133" s="149"/>
      <c r="WZL133" s="149"/>
      <c r="WZM133" s="149"/>
      <c r="WZN133" s="149"/>
      <c r="WZO133" s="149"/>
      <c r="WZP133" s="149"/>
      <c r="WZQ133" s="149"/>
      <c r="WZR133" s="149"/>
      <c r="WZS133" s="149"/>
      <c r="WZT133" s="149"/>
      <c r="WZU133" s="149"/>
      <c r="WZV133" s="149"/>
      <c r="WZW133" s="149"/>
      <c r="WZX133" s="149"/>
      <c r="WZY133" s="149"/>
      <c r="WZZ133" s="149"/>
      <c r="XAA133" s="149"/>
      <c r="XAB133" s="149"/>
      <c r="XAC133" s="149"/>
      <c r="XAD133" s="149"/>
      <c r="XAE133" s="149"/>
      <c r="XAF133" s="149"/>
      <c r="XAG133" s="149"/>
      <c r="XAH133" s="149"/>
      <c r="XAI133" s="149"/>
      <c r="XAJ133" s="149"/>
      <c r="XAK133" s="149"/>
      <c r="XAL133" s="149"/>
      <c r="XAM133" s="149"/>
      <c r="XAN133" s="149"/>
      <c r="XAO133" s="149"/>
      <c r="XAP133" s="149"/>
      <c r="XAQ133" s="149"/>
      <c r="XAR133" s="149"/>
      <c r="XAS133" s="149"/>
      <c r="XAT133" s="149"/>
      <c r="XAU133" s="149"/>
      <c r="XAV133" s="149"/>
      <c r="XAW133" s="149"/>
      <c r="XAX133" s="149"/>
      <c r="XAY133" s="149"/>
      <c r="XAZ133" s="149"/>
      <c r="XBA133" s="149"/>
      <c r="XBB133" s="149"/>
      <c r="XBC133" s="149"/>
      <c r="XBD133" s="149"/>
      <c r="XBE133" s="149"/>
      <c r="XBF133" s="149"/>
      <c r="XBG133" s="149"/>
      <c r="XBH133" s="149"/>
      <c r="XBI133" s="149"/>
      <c r="XBJ133" s="149"/>
      <c r="XBK133" s="149"/>
      <c r="XBL133" s="149"/>
      <c r="XBM133" s="149"/>
      <c r="XBN133" s="149"/>
      <c r="XBO133" s="149"/>
      <c r="XBP133" s="149"/>
      <c r="XBQ133" s="149"/>
      <c r="XBR133" s="149"/>
      <c r="XBS133" s="149"/>
      <c r="XBT133" s="149"/>
      <c r="XBU133" s="149"/>
      <c r="XBV133" s="149"/>
      <c r="XBW133" s="149"/>
      <c r="XBX133" s="149"/>
      <c r="XBY133" s="149"/>
      <c r="XBZ133" s="149"/>
      <c r="XCA133" s="149"/>
      <c r="XCB133" s="149"/>
      <c r="XCC133" s="149"/>
      <c r="XCD133" s="149"/>
      <c r="XCE133" s="149"/>
      <c r="XCF133" s="149"/>
      <c r="XCG133" s="149"/>
      <c r="XCH133" s="149"/>
      <c r="XCI133" s="149"/>
      <c r="XCJ133" s="149"/>
      <c r="XCK133" s="149"/>
      <c r="XCL133" s="149"/>
      <c r="XCM133" s="149"/>
      <c r="XCN133" s="149"/>
      <c r="XCO133" s="149"/>
      <c r="XCP133" s="149"/>
      <c r="XCQ133" s="149"/>
      <c r="XCR133" s="149"/>
      <c r="XCS133" s="149"/>
      <c r="XCT133" s="149"/>
      <c r="XCU133" s="149"/>
      <c r="XCV133" s="149"/>
      <c r="XCW133" s="149"/>
      <c r="XCX133" s="149"/>
      <c r="XCY133" s="149"/>
      <c r="XCZ133" s="149"/>
      <c r="XDA133" s="149"/>
      <c r="XDB133" s="149"/>
      <c r="XDC133" s="149"/>
      <c r="XDD133" s="149"/>
      <c r="XDE133" s="149"/>
      <c r="XDF133" s="149"/>
      <c r="XDG133" s="149"/>
      <c r="XDH133" s="149"/>
      <c r="XDI133" s="149"/>
      <c r="XDJ133" s="149"/>
      <c r="XDK133" s="149"/>
      <c r="XDL133" s="149"/>
      <c r="XDM133" s="149"/>
      <c r="XDN133" s="149"/>
      <c r="XDO133" s="149"/>
      <c r="XDP133" s="149"/>
      <c r="XDQ133" s="149"/>
      <c r="XDR133" s="149"/>
      <c r="XDS133" s="149"/>
      <c r="XDT133" s="149"/>
      <c r="XDU133" s="149"/>
      <c r="XDV133" s="149"/>
      <c r="XDW133" s="149"/>
      <c r="XDX133" s="149"/>
      <c r="XDY133" s="149"/>
      <c r="XDZ133" s="149"/>
      <c r="XEA133" s="149"/>
    </row>
    <row r="134" spans="1:16355" s="161" customFormat="1" ht="74.25" hidden="1" customHeight="1" x14ac:dyDescent="0.3">
      <c r="A134" s="178">
        <v>2021</v>
      </c>
      <c r="B134" s="179">
        <v>111</v>
      </c>
      <c r="C134" s="110">
        <v>185</v>
      </c>
      <c r="D134" s="108" t="s">
        <v>384</v>
      </c>
      <c r="E134" s="148"/>
      <c r="F134" s="148"/>
      <c r="G134" s="148"/>
      <c r="H134" s="107" t="s">
        <v>2527</v>
      </c>
      <c r="I134" s="129" t="s">
        <v>2528</v>
      </c>
      <c r="J134" s="129" t="s">
        <v>120</v>
      </c>
      <c r="K134" s="136"/>
      <c r="L134" s="136" t="s">
        <v>119</v>
      </c>
      <c r="M134" s="132">
        <v>1</v>
      </c>
      <c r="N134" s="131" t="s">
        <v>1503</v>
      </c>
      <c r="O134" s="131" t="s">
        <v>387</v>
      </c>
      <c r="P134" s="136" t="s">
        <v>384</v>
      </c>
      <c r="Q134" s="130" t="s">
        <v>121</v>
      </c>
      <c r="R134" s="357" t="s">
        <v>2612</v>
      </c>
      <c r="S134" s="107"/>
      <c r="T134" s="133" t="s">
        <v>2478</v>
      </c>
      <c r="U134" s="134">
        <v>44445</v>
      </c>
      <c r="V134" s="134">
        <v>44448</v>
      </c>
      <c r="W134" s="134">
        <v>44448</v>
      </c>
      <c r="X134" s="123" t="s">
        <v>2425</v>
      </c>
      <c r="Y134" s="116">
        <v>6093</v>
      </c>
      <c r="Z134" s="410"/>
      <c r="AA134" s="116">
        <v>6093</v>
      </c>
      <c r="AB134" s="116">
        <v>0</v>
      </c>
      <c r="AC134" s="346" t="s">
        <v>76</v>
      </c>
      <c r="AD134" s="339" t="s">
        <v>374</v>
      </c>
      <c r="AE134" s="143" t="s">
        <v>369</v>
      </c>
      <c r="AF134" s="129"/>
      <c r="AG134" s="124"/>
      <c r="AH134" s="148"/>
      <c r="AI134" s="118" t="s">
        <v>364</v>
      </c>
      <c r="AJ134" s="118" t="s">
        <v>364</v>
      </c>
      <c r="AK134" s="114">
        <v>6093</v>
      </c>
      <c r="AL134" s="126"/>
      <c r="AM134" s="125"/>
      <c r="AN134" s="125"/>
      <c r="AO134" s="183"/>
      <c r="AP134" s="126"/>
      <c r="AQ134" s="369"/>
      <c r="AR134" s="369"/>
      <c r="AS134" s="369"/>
      <c r="AT134" s="369"/>
      <c r="AU134" s="369"/>
      <c r="AV134" s="369"/>
      <c r="AW134" s="369"/>
      <c r="AX134" s="369"/>
      <c r="AY134" s="369"/>
      <c r="AZ134" s="369"/>
      <c r="BA134" s="370"/>
      <c r="BB134" s="369"/>
      <c r="BC134" s="149"/>
      <c r="BD134" s="149"/>
      <c r="BE134" s="149"/>
      <c r="BF134" s="149"/>
      <c r="BG134" s="149"/>
      <c r="BH134" s="149"/>
      <c r="BI134" s="149"/>
      <c r="BJ134" s="149"/>
      <c r="BK134" s="149"/>
      <c r="BL134" s="149"/>
      <c r="BM134" s="149"/>
      <c r="BN134" s="149"/>
      <c r="BO134" s="149"/>
      <c r="BP134" s="149"/>
      <c r="BQ134" s="149"/>
      <c r="BR134" s="149"/>
      <c r="BS134" s="149"/>
      <c r="BT134" s="149"/>
      <c r="BU134" s="149"/>
      <c r="BV134" s="149"/>
      <c r="BW134" s="149"/>
      <c r="BX134" s="149"/>
      <c r="BY134" s="149"/>
      <c r="BZ134" s="149"/>
      <c r="CA134" s="149"/>
      <c r="CB134" s="149"/>
      <c r="CC134" s="149"/>
      <c r="CD134" s="149"/>
      <c r="CE134" s="149"/>
      <c r="CF134" s="149"/>
      <c r="CG134" s="149"/>
      <c r="CH134" s="149"/>
      <c r="CI134" s="149"/>
      <c r="CJ134" s="149"/>
      <c r="CK134" s="149"/>
      <c r="CL134" s="149"/>
      <c r="CM134" s="149"/>
      <c r="CN134" s="149"/>
      <c r="CO134" s="149"/>
      <c r="CP134" s="149"/>
      <c r="CQ134" s="149"/>
      <c r="CR134" s="149"/>
      <c r="CS134" s="149"/>
      <c r="CT134" s="149"/>
      <c r="CU134" s="149"/>
      <c r="CV134" s="149"/>
      <c r="CW134" s="149"/>
      <c r="CX134" s="149"/>
      <c r="CY134" s="149"/>
      <c r="CZ134" s="149"/>
      <c r="DA134" s="149"/>
      <c r="DB134" s="149"/>
      <c r="DC134" s="149"/>
      <c r="DD134" s="149"/>
      <c r="DE134" s="149"/>
      <c r="DF134" s="149"/>
      <c r="DG134" s="149"/>
      <c r="DH134" s="149"/>
      <c r="DI134" s="149"/>
      <c r="DJ134" s="149"/>
      <c r="DK134" s="149"/>
      <c r="DL134" s="149"/>
      <c r="DM134" s="149"/>
      <c r="DN134" s="149"/>
      <c r="DO134" s="149"/>
      <c r="DP134" s="149"/>
      <c r="DQ134" s="149"/>
      <c r="DR134" s="149"/>
      <c r="DS134" s="149"/>
      <c r="DT134" s="149"/>
      <c r="DU134" s="149"/>
      <c r="DV134" s="149"/>
      <c r="DW134" s="149"/>
      <c r="DX134" s="149"/>
      <c r="DY134" s="149"/>
      <c r="DZ134" s="149"/>
      <c r="EA134" s="149"/>
      <c r="EB134" s="149"/>
      <c r="EC134" s="149"/>
      <c r="ED134" s="149"/>
      <c r="EE134" s="149"/>
      <c r="EF134" s="149"/>
      <c r="EG134" s="149"/>
      <c r="EH134" s="149"/>
      <c r="EI134" s="149"/>
      <c r="EJ134" s="149"/>
      <c r="EK134" s="149"/>
      <c r="EL134" s="149"/>
      <c r="EM134" s="149"/>
      <c r="EN134" s="149"/>
      <c r="EO134" s="149"/>
      <c r="EP134" s="149"/>
      <c r="EQ134" s="149"/>
      <c r="ER134" s="149"/>
      <c r="ES134" s="149"/>
      <c r="ET134" s="149"/>
      <c r="EU134" s="149"/>
      <c r="EV134" s="149"/>
      <c r="EW134" s="149"/>
      <c r="EX134" s="149"/>
      <c r="EY134" s="149"/>
      <c r="EZ134" s="149"/>
      <c r="FA134" s="149"/>
      <c r="FB134" s="149"/>
      <c r="FC134" s="149"/>
      <c r="FD134" s="149"/>
      <c r="FE134" s="149"/>
      <c r="FF134" s="149"/>
      <c r="FG134" s="149"/>
      <c r="FH134" s="149"/>
      <c r="FI134" s="149"/>
      <c r="FJ134" s="149"/>
      <c r="FK134" s="149"/>
      <c r="FL134" s="149"/>
      <c r="FM134" s="149"/>
      <c r="FN134" s="149"/>
      <c r="FO134" s="149"/>
      <c r="FP134" s="149"/>
      <c r="FQ134" s="149"/>
      <c r="FR134" s="149"/>
      <c r="FS134" s="149"/>
      <c r="FT134" s="149"/>
      <c r="FU134" s="149"/>
      <c r="FV134" s="149"/>
      <c r="FW134" s="149"/>
      <c r="FX134" s="149"/>
      <c r="FY134" s="149"/>
      <c r="FZ134" s="149"/>
      <c r="GA134" s="149"/>
      <c r="GB134" s="149"/>
      <c r="GC134" s="149"/>
      <c r="GD134" s="149"/>
      <c r="GE134" s="149"/>
      <c r="GF134" s="149"/>
      <c r="GG134" s="149"/>
      <c r="GH134" s="149"/>
      <c r="GI134" s="149"/>
      <c r="GJ134" s="149"/>
      <c r="GK134" s="149"/>
      <c r="GL134" s="149"/>
      <c r="GM134" s="149"/>
      <c r="GN134" s="149"/>
      <c r="GO134" s="149"/>
      <c r="GP134" s="149"/>
      <c r="GQ134" s="149"/>
      <c r="GR134" s="149"/>
      <c r="GS134" s="149"/>
      <c r="GT134" s="149"/>
      <c r="GU134" s="149"/>
      <c r="GV134" s="149"/>
      <c r="GW134" s="149"/>
      <c r="GX134" s="149"/>
      <c r="GY134" s="149"/>
      <c r="GZ134" s="149"/>
      <c r="HA134" s="149"/>
      <c r="HB134" s="149"/>
      <c r="HC134" s="149"/>
      <c r="HD134" s="149"/>
      <c r="HE134" s="149"/>
      <c r="HF134" s="149"/>
      <c r="HG134" s="149"/>
      <c r="HH134" s="149"/>
      <c r="HI134" s="149"/>
      <c r="HJ134" s="149"/>
      <c r="HK134" s="149"/>
      <c r="HL134" s="149"/>
      <c r="HM134" s="149"/>
      <c r="HN134" s="149"/>
      <c r="HO134" s="149"/>
      <c r="HP134" s="149"/>
      <c r="HQ134" s="149"/>
      <c r="HR134" s="149"/>
      <c r="HS134" s="149"/>
      <c r="HT134" s="149"/>
      <c r="HU134" s="149"/>
      <c r="HV134" s="149"/>
      <c r="HW134" s="149"/>
      <c r="HX134" s="149"/>
      <c r="HY134" s="149"/>
      <c r="HZ134" s="149"/>
      <c r="IA134" s="149"/>
      <c r="IB134" s="149"/>
      <c r="IC134" s="149"/>
      <c r="ID134" s="149"/>
      <c r="IE134" s="149"/>
      <c r="IF134" s="149"/>
      <c r="IG134" s="149"/>
      <c r="IH134" s="149"/>
      <c r="II134" s="149"/>
      <c r="IJ134" s="149"/>
      <c r="IK134" s="149"/>
      <c r="IL134" s="149"/>
      <c r="IM134" s="149"/>
      <c r="IN134" s="149"/>
      <c r="IO134" s="149"/>
      <c r="IP134" s="149"/>
      <c r="IQ134" s="149"/>
      <c r="IR134" s="149"/>
      <c r="IS134" s="149"/>
      <c r="IT134" s="149"/>
      <c r="IU134" s="149"/>
      <c r="IV134" s="149"/>
      <c r="IW134" s="149"/>
      <c r="IX134" s="149"/>
      <c r="IY134" s="149"/>
      <c r="IZ134" s="149"/>
      <c r="JA134" s="149"/>
      <c r="JB134" s="149"/>
      <c r="JC134" s="149"/>
      <c r="JD134" s="149"/>
      <c r="JE134" s="149"/>
      <c r="JF134" s="149"/>
      <c r="JG134" s="149"/>
      <c r="JH134" s="149"/>
      <c r="JI134" s="149"/>
      <c r="JJ134" s="149"/>
      <c r="JK134" s="149"/>
      <c r="JL134" s="149"/>
      <c r="JM134" s="149"/>
      <c r="JN134" s="149"/>
      <c r="JO134" s="149"/>
      <c r="JP134" s="149"/>
      <c r="JQ134" s="149"/>
      <c r="JR134" s="149"/>
      <c r="JS134" s="149"/>
      <c r="JT134" s="149"/>
      <c r="JU134" s="149"/>
      <c r="JV134" s="149"/>
      <c r="JW134" s="149"/>
      <c r="JX134" s="149"/>
      <c r="JY134" s="149"/>
      <c r="JZ134" s="149"/>
      <c r="KA134" s="149"/>
      <c r="KB134" s="149"/>
      <c r="KC134" s="149"/>
      <c r="KD134" s="149"/>
      <c r="KE134" s="149"/>
      <c r="KF134" s="149"/>
      <c r="KG134" s="149"/>
      <c r="KH134" s="149"/>
      <c r="KI134" s="149"/>
      <c r="KJ134" s="149"/>
      <c r="KK134" s="149"/>
      <c r="KL134" s="149"/>
      <c r="KM134" s="149"/>
      <c r="KN134" s="149"/>
      <c r="KO134" s="149"/>
      <c r="KP134" s="149"/>
      <c r="KQ134" s="149"/>
      <c r="KR134" s="149"/>
      <c r="KS134" s="149"/>
      <c r="KT134" s="149"/>
      <c r="KU134" s="149"/>
      <c r="KV134" s="149"/>
      <c r="KW134" s="149"/>
      <c r="KX134" s="149"/>
      <c r="KY134" s="149"/>
      <c r="KZ134" s="149"/>
      <c r="LA134" s="149"/>
      <c r="LB134" s="149"/>
      <c r="LC134" s="149"/>
      <c r="LD134" s="149"/>
      <c r="LE134" s="149"/>
      <c r="LF134" s="149"/>
      <c r="LG134" s="149"/>
      <c r="LH134" s="149"/>
      <c r="LI134" s="149"/>
      <c r="LJ134" s="149"/>
      <c r="LK134" s="149"/>
      <c r="LL134" s="149"/>
      <c r="LM134" s="149"/>
      <c r="LN134" s="149"/>
      <c r="LO134" s="149"/>
      <c r="LP134" s="149"/>
      <c r="LQ134" s="149"/>
      <c r="LR134" s="149"/>
      <c r="LS134" s="149"/>
      <c r="LT134" s="149"/>
      <c r="LU134" s="149"/>
      <c r="LV134" s="149"/>
      <c r="LW134" s="149"/>
      <c r="LX134" s="149"/>
      <c r="LY134" s="149"/>
      <c r="LZ134" s="149"/>
      <c r="MA134" s="149"/>
      <c r="MB134" s="149"/>
      <c r="MC134" s="149"/>
      <c r="MD134" s="149"/>
      <c r="ME134" s="149"/>
      <c r="MF134" s="149"/>
      <c r="MG134" s="149"/>
      <c r="MH134" s="149"/>
      <c r="MI134" s="149"/>
      <c r="MJ134" s="149"/>
      <c r="MK134" s="149"/>
      <c r="ML134" s="149"/>
      <c r="MM134" s="149"/>
      <c r="MN134" s="149"/>
      <c r="MO134" s="149"/>
      <c r="MP134" s="149"/>
      <c r="MQ134" s="149"/>
      <c r="MR134" s="149"/>
      <c r="MS134" s="149"/>
      <c r="MT134" s="149"/>
      <c r="MU134" s="149"/>
      <c r="MV134" s="149"/>
      <c r="MW134" s="149"/>
      <c r="MX134" s="149"/>
      <c r="MY134" s="149"/>
      <c r="MZ134" s="149"/>
      <c r="NA134" s="149"/>
      <c r="NB134" s="149"/>
      <c r="NC134" s="149"/>
      <c r="ND134" s="149"/>
      <c r="NE134" s="149"/>
      <c r="NF134" s="149"/>
      <c r="NG134" s="149"/>
      <c r="NH134" s="149"/>
      <c r="NI134" s="149"/>
      <c r="NJ134" s="149"/>
      <c r="NK134" s="149"/>
      <c r="NL134" s="149"/>
      <c r="NM134" s="149"/>
      <c r="NN134" s="149"/>
      <c r="NO134" s="149"/>
      <c r="NP134" s="149"/>
      <c r="NQ134" s="149"/>
      <c r="NR134" s="149"/>
      <c r="NS134" s="149"/>
      <c r="NT134" s="149"/>
      <c r="NU134" s="149"/>
      <c r="NV134" s="149"/>
      <c r="NW134" s="149"/>
      <c r="NX134" s="149"/>
      <c r="NY134" s="149"/>
      <c r="NZ134" s="149"/>
      <c r="OA134" s="149"/>
      <c r="OB134" s="149"/>
      <c r="OC134" s="149"/>
      <c r="OD134" s="149"/>
      <c r="OE134" s="149"/>
      <c r="OF134" s="149"/>
      <c r="OG134" s="149"/>
      <c r="OH134" s="149"/>
      <c r="OI134" s="149"/>
      <c r="OJ134" s="149"/>
      <c r="OK134" s="149"/>
      <c r="OL134" s="149"/>
      <c r="OM134" s="149"/>
      <c r="ON134" s="149"/>
      <c r="OO134" s="149"/>
      <c r="OP134" s="149"/>
      <c r="OQ134" s="149"/>
      <c r="OR134" s="149"/>
      <c r="OS134" s="149"/>
      <c r="OT134" s="149"/>
      <c r="OU134" s="149"/>
      <c r="OV134" s="149"/>
      <c r="OW134" s="149"/>
      <c r="OX134" s="149"/>
      <c r="OY134" s="149"/>
      <c r="OZ134" s="149"/>
      <c r="PA134" s="149"/>
      <c r="PB134" s="149"/>
      <c r="PC134" s="149"/>
      <c r="PD134" s="149"/>
      <c r="PE134" s="149"/>
      <c r="PF134" s="149"/>
      <c r="PG134" s="149"/>
      <c r="PH134" s="149"/>
      <c r="PI134" s="149"/>
      <c r="PJ134" s="149"/>
      <c r="PK134" s="149"/>
      <c r="PL134" s="149"/>
      <c r="PM134" s="149"/>
      <c r="PN134" s="149"/>
      <c r="PO134" s="149"/>
      <c r="PP134" s="149"/>
      <c r="PQ134" s="149"/>
      <c r="PR134" s="149"/>
      <c r="PS134" s="149"/>
      <c r="PT134" s="149"/>
      <c r="PU134" s="149"/>
      <c r="PV134" s="149"/>
      <c r="PW134" s="149"/>
      <c r="PX134" s="149"/>
      <c r="PY134" s="149"/>
      <c r="PZ134" s="149"/>
      <c r="QA134" s="149"/>
      <c r="QB134" s="149"/>
      <c r="QC134" s="149"/>
      <c r="QD134" s="149"/>
      <c r="QE134" s="149"/>
      <c r="QF134" s="149"/>
      <c r="QG134" s="149"/>
      <c r="QH134" s="149"/>
      <c r="QI134" s="149"/>
      <c r="QJ134" s="149"/>
      <c r="QK134" s="149"/>
      <c r="QL134" s="149"/>
      <c r="QM134" s="149"/>
      <c r="QN134" s="149"/>
      <c r="QO134" s="149"/>
      <c r="QP134" s="149"/>
      <c r="QQ134" s="149"/>
      <c r="QR134" s="149"/>
      <c r="QS134" s="149"/>
      <c r="QT134" s="149"/>
      <c r="QU134" s="149"/>
      <c r="QV134" s="149"/>
      <c r="QW134" s="149"/>
      <c r="QX134" s="149"/>
      <c r="QY134" s="149"/>
      <c r="QZ134" s="149"/>
      <c r="RA134" s="149"/>
      <c r="RB134" s="149"/>
      <c r="RC134" s="149"/>
      <c r="RD134" s="149"/>
      <c r="RE134" s="149"/>
      <c r="RF134" s="149"/>
      <c r="RG134" s="149"/>
      <c r="RH134" s="149"/>
      <c r="RI134" s="149"/>
      <c r="RJ134" s="149"/>
      <c r="RK134" s="149"/>
      <c r="RL134" s="149"/>
      <c r="RM134" s="149"/>
      <c r="RN134" s="149"/>
      <c r="RO134" s="149"/>
      <c r="RP134" s="149"/>
      <c r="RQ134" s="149"/>
      <c r="RR134" s="149"/>
      <c r="RS134" s="149"/>
      <c r="RT134" s="149"/>
      <c r="RU134" s="149"/>
      <c r="RV134" s="149"/>
      <c r="RW134" s="149"/>
      <c r="RX134" s="149"/>
      <c r="RY134" s="149"/>
      <c r="RZ134" s="149"/>
      <c r="SA134" s="149"/>
      <c r="SB134" s="149"/>
      <c r="SC134" s="149"/>
      <c r="SD134" s="149"/>
      <c r="SE134" s="149"/>
      <c r="SF134" s="149"/>
      <c r="SG134" s="149"/>
      <c r="SH134" s="149"/>
      <c r="SI134" s="149"/>
      <c r="SJ134" s="149"/>
      <c r="SK134" s="149"/>
      <c r="SL134" s="149"/>
      <c r="SM134" s="149"/>
      <c r="SN134" s="149"/>
      <c r="SO134" s="149"/>
      <c r="SP134" s="149"/>
      <c r="SQ134" s="149"/>
      <c r="SR134" s="149"/>
      <c r="SS134" s="149"/>
      <c r="ST134" s="149"/>
      <c r="SU134" s="149"/>
      <c r="SV134" s="149"/>
      <c r="SW134" s="149"/>
      <c r="SX134" s="149"/>
      <c r="SY134" s="149"/>
      <c r="SZ134" s="149"/>
      <c r="TA134" s="149"/>
      <c r="TB134" s="149"/>
      <c r="TC134" s="149"/>
      <c r="TD134" s="149"/>
      <c r="TE134" s="149"/>
      <c r="TF134" s="149"/>
      <c r="TG134" s="149"/>
      <c r="TH134" s="149"/>
      <c r="TI134" s="149"/>
      <c r="TJ134" s="149"/>
      <c r="TK134" s="149"/>
      <c r="TL134" s="149"/>
      <c r="TM134" s="149"/>
      <c r="TN134" s="149"/>
      <c r="TO134" s="149"/>
      <c r="TP134" s="149"/>
      <c r="TQ134" s="149"/>
      <c r="TR134" s="149"/>
      <c r="TS134" s="149"/>
      <c r="TT134" s="149"/>
      <c r="TU134" s="149"/>
      <c r="TV134" s="149"/>
      <c r="TW134" s="149"/>
      <c r="TX134" s="149"/>
      <c r="TY134" s="149"/>
      <c r="TZ134" s="149"/>
      <c r="UA134" s="149"/>
      <c r="UB134" s="149"/>
      <c r="UC134" s="149"/>
      <c r="UD134" s="149"/>
      <c r="UE134" s="149"/>
      <c r="UF134" s="149"/>
      <c r="UG134" s="149"/>
      <c r="UH134" s="149"/>
      <c r="UI134" s="149"/>
      <c r="UJ134" s="149"/>
      <c r="UK134" s="149"/>
      <c r="UL134" s="149"/>
      <c r="UM134" s="149"/>
      <c r="UN134" s="149"/>
      <c r="UO134" s="149"/>
      <c r="UP134" s="149"/>
      <c r="UQ134" s="149"/>
      <c r="UR134" s="149"/>
      <c r="US134" s="149"/>
      <c r="UT134" s="149"/>
      <c r="UU134" s="149"/>
      <c r="UV134" s="149"/>
      <c r="UW134" s="149"/>
      <c r="UX134" s="149"/>
      <c r="UY134" s="149"/>
      <c r="UZ134" s="149"/>
      <c r="VA134" s="149"/>
      <c r="VB134" s="149"/>
      <c r="VC134" s="149"/>
      <c r="VD134" s="149"/>
      <c r="VE134" s="149"/>
      <c r="VF134" s="149"/>
      <c r="VG134" s="149"/>
      <c r="VH134" s="149"/>
      <c r="VI134" s="149"/>
      <c r="VJ134" s="149"/>
      <c r="VK134" s="149"/>
      <c r="VL134" s="149"/>
      <c r="VM134" s="149"/>
      <c r="VN134" s="149"/>
      <c r="VO134" s="149"/>
      <c r="VP134" s="149"/>
      <c r="VQ134" s="149"/>
      <c r="VR134" s="149"/>
      <c r="VS134" s="149"/>
      <c r="VT134" s="149"/>
      <c r="VU134" s="149"/>
      <c r="VV134" s="149"/>
      <c r="VW134" s="149"/>
      <c r="VX134" s="149"/>
      <c r="VY134" s="149"/>
      <c r="VZ134" s="149"/>
      <c r="WA134" s="149"/>
      <c r="WB134" s="149"/>
      <c r="WC134" s="149"/>
      <c r="WD134" s="149"/>
      <c r="WE134" s="149"/>
      <c r="WF134" s="149"/>
      <c r="WG134" s="149"/>
      <c r="WH134" s="149"/>
      <c r="WI134" s="149"/>
      <c r="WJ134" s="149"/>
      <c r="WK134" s="149"/>
      <c r="WL134" s="149"/>
      <c r="WM134" s="149"/>
      <c r="WN134" s="149"/>
      <c r="WO134" s="149"/>
      <c r="WP134" s="149"/>
      <c r="WQ134" s="149"/>
      <c r="WR134" s="149"/>
      <c r="WS134" s="149"/>
      <c r="WT134" s="149"/>
      <c r="WU134" s="149"/>
      <c r="WV134" s="149"/>
      <c r="WW134" s="149"/>
      <c r="WX134" s="149"/>
      <c r="WY134" s="149"/>
      <c r="WZ134" s="149"/>
      <c r="XA134" s="149"/>
      <c r="XB134" s="149"/>
      <c r="XC134" s="149"/>
      <c r="XD134" s="149"/>
      <c r="XE134" s="149"/>
      <c r="XF134" s="149"/>
      <c r="XG134" s="149"/>
      <c r="XH134" s="149"/>
      <c r="XI134" s="149"/>
      <c r="XJ134" s="149"/>
      <c r="XK134" s="149"/>
      <c r="XL134" s="149"/>
      <c r="XM134" s="149"/>
      <c r="XN134" s="149"/>
      <c r="XO134" s="149"/>
      <c r="XP134" s="149"/>
      <c r="XQ134" s="149"/>
      <c r="XR134" s="149"/>
      <c r="XS134" s="149"/>
      <c r="XT134" s="149"/>
      <c r="XU134" s="149"/>
      <c r="XV134" s="149"/>
      <c r="XW134" s="149"/>
      <c r="XX134" s="149"/>
      <c r="XY134" s="149"/>
      <c r="XZ134" s="149"/>
      <c r="YA134" s="149"/>
      <c r="YB134" s="149"/>
      <c r="YC134" s="149"/>
      <c r="YD134" s="149"/>
      <c r="YE134" s="149"/>
      <c r="YF134" s="149"/>
      <c r="YG134" s="149"/>
      <c r="YH134" s="149"/>
      <c r="YI134" s="149"/>
      <c r="YJ134" s="149"/>
      <c r="YK134" s="149"/>
      <c r="YL134" s="149"/>
      <c r="YM134" s="149"/>
      <c r="YN134" s="149"/>
      <c r="YO134" s="149"/>
      <c r="YP134" s="149"/>
      <c r="YQ134" s="149"/>
      <c r="YR134" s="149"/>
      <c r="YS134" s="149"/>
      <c r="YT134" s="149"/>
      <c r="YU134" s="149"/>
      <c r="YV134" s="149"/>
      <c r="YW134" s="149"/>
      <c r="YX134" s="149"/>
      <c r="YY134" s="149"/>
      <c r="YZ134" s="149"/>
      <c r="ZA134" s="149"/>
      <c r="ZB134" s="149"/>
      <c r="ZC134" s="149"/>
      <c r="ZD134" s="149"/>
      <c r="ZE134" s="149"/>
      <c r="ZF134" s="149"/>
      <c r="ZG134" s="149"/>
      <c r="ZH134" s="149"/>
      <c r="ZI134" s="149"/>
      <c r="ZJ134" s="149"/>
      <c r="ZK134" s="149"/>
      <c r="ZL134" s="149"/>
      <c r="ZM134" s="149"/>
      <c r="ZN134" s="149"/>
      <c r="ZO134" s="149"/>
      <c r="ZP134" s="149"/>
      <c r="ZQ134" s="149"/>
      <c r="ZR134" s="149"/>
      <c r="ZS134" s="149"/>
      <c r="ZT134" s="149"/>
      <c r="ZU134" s="149"/>
      <c r="ZV134" s="149"/>
      <c r="ZW134" s="149"/>
      <c r="ZX134" s="149"/>
      <c r="ZY134" s="149"/>
      <c r="ZZ134" s="149"/>
      <c r="AAA134" s="149"/>
      <c r="AAB134" s="149"/>
      <c r="AAC134" s="149"/>
      <c r="AAD134" s="149"/>
      <c r="AAE134" s="149"/>
      <c r="AAF134" s="149"/>
      <c r="AAG134" s="149"/>
      <c r="AAH134" s="149"/>
      <c r="AAI134" s="149"/>
      <c r="AAJ134" s="149"/>
      <c r="AAK134" s="149"/>
      <c r="AAL134" s="149"/>
      <c r="AAM134" s="149"/>
      <c r="AAN134" s="149"/>
      <c r="AAO134" s="149"/>
      <c r="AAP134" s="149"/>
      <c r="AAQ134" s="149"/>
      <c r="AAR134" s="149"/>
      <c r="AAS134" s="149"/>
      <c r="AAT134" s="149"/>
      <c r="AAU134" s="149"/>
      <c r="AAV134" s="149"/>
      <c r="AAW134" s="149"/>
      <c r="AAX134" s="149"/>
      <c r="AAY134" s="149"/>
      <c r="AAZ134" s="149"/>
      <c r="ABA134" s="149"/>
      <c r="ABB134" s="149"/>
      <c r="ABC134" s="149"/>
      <c r="ABD134" s="149"/>
      <c r="ABE134" s="149"/>
      <c r="ABF134" s="149"/>
      <c r="ABG134" s="149"/>
      <c r="ABH134" s="149"/>
      <c r="ABI134" s="149"/>
      <c r="ABJ134" s="149"/>
      <c r="ABK134" s="149"/>
      <c r="ABL134" s="149"/>
      <c r="ABM134" s="149"/>
      <c r="ABN134" s="149"/>
      <c r="ABO134" s="149"/>
      <c r="ABP134" s="149"/>
      <c r="ABQ134" s="149"/>
      <c r="ABR134" s="149"/>
      <c r="ABS134" s="149"/>
      <c r="ABT134" s="149"/>
      <c r="ABU134" s="149"/>
      <c r="ABV134" s="149"/>
      <c r="ABW134" s="149"/>
      <c r="ABX134" s="149"/>
      <c r="ABY134" s="149"/>
      <c r="ABZ134" s="149"/>
      <c r="ACA134" s="149"/>
      <c r="ACB134" s="149"/>
      <c r="ACC134" s="149"/>
      <c r="ACD134" s="149"/>
      <c r="ACE134" s="149"/>
      <c r="ACF134" s="149"/>
      <c r="ACG134" s="149"/>
      <c r="ACH134" s="149"/>
      <c r="ACI134" s="149"/>
      <c r="ACJ134" s="149"/>
      <c r="ACK134" s="149"/>
      <c r="ACL134" s="149"/>
      <c r="ACM134" s="149"/>
      <c r="ACN134" s="149"/>
      <c r="ACO134" s="149"/>
      <c r="ACP134" s="149"/>
      <c r="ACQ134" s="149"/>
      <c r="ACR134" s="149"/>
      <c r="ACS134" s="149"/>
      <c r="ACT134" s="149"/>
      <c r="ACU134" s="149"/>
      <c r="ACV134" s="149"/>
      <c r="ACW134" s="149"/>
      <c r="ACX134" s="149"/>
      <c r="ACY134" s="149"/>
      <c r="ACZ134" s="149"/>
      <c r="ADA134" s="149"/>
      <c r="ADB134" s="149"/>
      <c r="ADC134" s="149"/>
      <c r="ADD134" s="149"/>
      <c r="ADE134" s="149"/>
      <c r="ADF134" s="149"/>
      <c r="ADG134" s="149"/>
      <c r="ADH134" s="149"/>
      <c r="ADI134" s="149"/>
      <c r="ADJ134" s="149"/>
      <c r="ADK134" s="149"/>
      <c r="ADL134" s="149"/>
      <c r="ADM134" s="149"/>
      <c r="ADN134" s="149"/>
      <c r="ADO134" s="149"/>
      <c r="ADP134" s="149"/>
      <c r="ADQ134" s="149"/>
      <c r="ADR134" s="149"/>
      <c r="ADS134" s="149"/>
      <c r="ADT134" s="149"/>
      <c r="ADU134" s="149"/>
      <c r="ADV134" s="149"/>
      <c r="ADW134" s="149"/>
      <c r="ADX134" s="149"/>
      <c r="ADY134" s="149"/>
      <c r="ADZ134" s="149"/>
      <c r="AEA134" s="149"/>
      <c r="AEB134" s="149"/>
      <c r="AEC134" s="149"/>
      <c r="AED134" s="149"/>
      <c r="AEE134" s="149"/>
      <c r="AEF134" s="149"/>
      <c r="AEG134" s="149"/>
      <c r="AEH134" s="149"/>
      <c r="AEI134" s="149"/>
      <c r="AEJ134" s="149"/>
      <c r="AEK134" s="149"/>
      <c r="AEL134" s="149"/>
      <c r="AEM134" s="149"/>
      <c r="AEN134" s="149"/>
      <c r="AEO134" s="149"/>
      <c r="AEP134" s="149"/>
      <c r="AEQ134" s="149"/>
      <c r="AER134" s="149"/>
      <c r="AES134" s="149"/>
      <c r="AET134" s="149"/>
      <c r="AEU134" s="149"/>
      <c r="AEV134" s="149"/>
      <c r="AEW134" s="149"/>
      <c r="AEX134" s="149"/>
      <c r="AEY134" s="149"/>
      <c r="AEZ134" s="149"/>
      <c r="AFA134" s="149"/>
      <c r="AFB134" s="149"/>
      <c r="AFC134" s="149"/>
      <c r="AFD134" s="149"/>
      <c r="AFE134" s="149"/>
      <c r="AFF134" s="149"/>
      <c r="AFG134" s="149"/>
      <c r="AFH134" s="149"/>
      <c r="AFI134" s="149"/>
      <c r="AFJ134" s="149"/>
      <c r="AFK134" s="149"/>
      <c r="AFL134" s="149"/>
      <c r="AFM134" s="149"/>
      <c r="AFN134" s="149"/>
      <c r="AFO134" s="149"/>
      <c r="AFP134" s="149"/>
      <c r="AFQ134" s="149"/>
      <c r="AFR134" s="149"/>
      <c r="AFS134" s="149"/>
      <c r="AFT134" s="149"/>
      <c r="AFU134" s="149"/>
      <c r="AFV134" s="149"/>
      <c r="AFW134" s="149"/>
      <c r="AFX134" s="149"/>
      <c r="AFY134" s="149"/>
      <c r="AFZ134" s="149"/>
      <c r="AGA134" s="149"/>
      <c r="AGB134" s="149"/>
      <c r="AGC134" s="149"/>
      <c r="AGD134" s="149"/>
      <c r="AGE134" s="149"/>
      <c r="AGF134" s="149"/>
      <c r="AGG134" s="149"/>
      <c r="AGH134" s="149"/>
      <c r="AGI134" s="149"/>
      <c r="AGJ134" s="149"/>
      <c r="AGK134" s="149"/>
      <c r="AGL134" s="149"/>
      <c r="AGM134" s="149"/>
      <c r="AGN134" s="149"/>
      <c r="AGO134" s="149"/>
      <c r="AGP134" s="149"/>
      <c r="AGQ134" s="149"/>
      <c r="AGR134" s="149"/>
      <c r="AGS134" s="149"/>
      <c r="AGT134" s="149"/>
      <c r="AGU134" s="149"/>
      <c r="AGV134" s="149"/>
      <c r="AGW134" s="149"/>
      <c r="AGX134" s="149"/>
      <c r="AGY134" s="149"/>
      <c r="AGZ134" s="149"/>
      <c r="AHA134" s="149"/>
      <c r="AHB134" s="149"/>
      <c r="AHC134" s="149"/>
      <c r="AHD134" s="149"/>
      <c r="AHE134" s="149"/>
      <c r="AHF134" s="149"/>
      <c r="AHG134" s="149"/>
      <c r="AHH134" s="149"/>
      <c r="AHI134" s="149"/>
      <c r="AHJ134" s="149"/>
      <c r="AHK134" s="149"/>
      <c r="AHL134" s="149"/>
      <c r="AHM134" s="149"/>
      <c r="AHN134" s="149"/>
      <c r="AHO134" s="149"/>
      <c r="AHP134" s="149"/>
      <c r="AHQ134" s="149"/>
      <c r="AHR134" s="149"/>
      <c r="AHS134" s="149"/>
      <c r="AHT134" s="149"/>
      <c r="AHU134" s="149"/>
      <c r="AHV134" s="149"/>
      <c r="AHW134" s="149"/>
      <c r="AHX134" s="149"/>
      <c r="AHY134" s="149"/>
      <c r="AHZ134" s="149"/>
      <c r="AIA134" s="149"/>
      <c r="AIB134" s="149"/>
      <c r="AIC134" s="149"/>
      <c r="AID134" s="149"/>
      <c r="AIE134" s="149"/>
      <c r="AIF134" s="149"/>
      <c r="AIG134" s="149"/>
      <c r="AIH134" s="149"/>
      <c r="AII134" s="149"/>
      <c r="AIJ134" s="149"/>
      <c r="AIK134" s="149"/>
      <c r="AIL134" s="149"/>
      <c r="AIM134" s="149"/>
      <c r="AIN134" s="149"/>
      <c r="AIO134" s="149"/>
      <c r="AIP134" s="149"/>
      <c r="AIQ134" s="149"/>
      <c r="AIR134" s="149"/>
      <c r="AIS134" s="149"/>
      <c r="AIT134" s="149"/>
      <c r="AIU134" s="149"/>
      <c r="AIV134" s="149"/>
      <c r="AIW134" s="149"/>
      <c r="AIX134" s="149"/>
      <c r="AIY134" s="149"/>
      <c r="AIZ134" s="149"/>
      <c r="AJA134" s="149"/>
      <c r="AJB134" s="149"/>
      <c r="AJC134" s="149"/>
      <c r="AJD134" s="149"/>
      <c r="AJE134" s="149"/>
      <c r="AJF134" s="149"/>
      <c r="AJG134" s="149"/>
      <c r="AJH134" s="149"/>
      <c r="AJI134" s="149"/>
      <c r="AJJ134" s="149"/>
      <c r="AJK134" s="149"/>
      <c r="AJL134" s="149"/>
      <c r="AJM134" s="149"/>
      <c r="AJN134" s="149"/>
      <c r="AJO134" s="149"/>
      <c r="AJP134" s="149"/>
      <c r="AJQ134" s="149"/>
      <c r="AJR134" s="149"/>
      <c r="AJS134" s="149"/>
      <c r="AJT134" s="149"/>
      <c r="AJU134" s="149"/>
      <c r="AJV134" s="149"/>
      <c r="AJW134" s="149"/>
      <c r="AJX134" s="149"/>
      <c r="AJY134" s="149"/>
      <c r="AJZ134" s="149"/>
      <c r="AKA134" s="149"/>
      <c r="AKB134" s="149"/>
      <c r="AKC134" s="149"/>
      <c r="AKD134" s="149"/>
      <c r="AKE134" s="149"/>
      <c r="AKF134" s="149"/>
      <c r="AKG134" s="149"/>
      <c r="AKH134" s="149"/>
      <c r="AKI134" s="149"/>
      <c r="AKJ134" s="149"/>
      <c r="AKK134" s="149"/>
      <c r="AKL134" s="149"/>
      <c r="AKM134" s="149"/>
      <c r="AKN134" s="149"/>
      <c r="AKO134" s="149"/>
      <c r="AKP134" s="149"/>
      <c r="AKQ134" s="149"/>
      <c r="AKR134" s="149"/>
      <c r="AKS134" s="149"/>
      <c r="AKT134" s="149"/>
      <c r="AKU134" s="149"/>
      <c r="AKV134" s="149"/>
      <c r="AKW134" s="149"/>
      <c r="AKX134" s="149"/>
      <c r="AKY134" s="149"/>
      <c r="AKZ134" s="149"/>
      <c r="ALA134" s="149"/>
      <c r="ALB134" s="149"/>
      <c r="ALC134" s="149"/>
      <c r="ALD134" s="149"/>
      <c r="ALE134" s="149"/>
      <c r="ALF134" s="149"/>
      <c r="ALG134" s="149"/>
      <c r="ALH134" s="149"/>
      <c r="ALI134" s="149"/>
      <c r="ALJ134" s="149"/>
      <c r="ALK134" s="149"/>
      <c r="ALL134" s="149"/>
      <c r="ALM134" s="149"/>
      <c r="ALN134" s="149"/>
      <c r="ALO134" s="149"/>
      <c r="ALP134" s="149"/>
      <c r="ALQ134" s="149"/>
      <c r="ALR134" s="149"/>
      <c r="ALS134" s="149"/>
      <c r="ALT134" s="149"/>
      <c r="ALU134" s="149"/>
      <c r="ALV134" s="149"/>
      <c r="ALW134" s="149"/>
      <c r="ALX134" s="149"/>
      <c r="ALY134" s="149"/>
      <c r="ALZ134" s="149"/>
      <c r="AMA134" s="149"/>
      <c r="AMB134" s="149"/>
      <c r="AMC134" s="149"/>
      <c r="AMD134" s="149"/>
      <c r="AME134" s="149"/>
      <c r="AMF134" s="149"/>
      <c r="AMG134" s="149"/>
      <c r="AMH134" s="149"/>
      <c r="AMI134" s="149"/>
      <c r="AMJ134" s="149"/>
      <c r="AMK134" s="149"/>
      <c r="AML134" s="149"/>
      <c r="AMM134" s="149"/>
      <c r="AMN134" s="149"/>
      <c r="AMO134" s="149"/>
      <c r="AMP134" s="149"/>
      <c r="AMQ134" s="149"/>
      <c r="AMR134" s="149"/>
      <c r="AMS134" s="149"/>
      <c r="AMT134" s="149"/>
      <c r="AMU134" s="149"/>
      <c r="AMV134" s="149"/>
      <c r="AMW134" s="149"/>
      <c r="AMX134" s="149"/>
      <c r="AMY134" s="149"/>
      <c r="AMZ134" s="149"/>
      <c r="ANA134" s="149"/>
      <c r="ANB134" s="149"/>
      <c r="ANC134" s="149"/>
      <c r="AND134" s="149"/>
      <c r="ANE134" s="149"/>
      <c r="ANF134" s="149"/>
      <c r="ANG134" s="149"/>
      <c r="ANH134" s="149"/>
      <c r="ANI134" s="149"/>
      <c r="ANJ134" s="149"/>
      <c r="ANK134" s="149"/>
      <c r="ANL134" s="149"/>
      <c r="ANM134" s="149"/>
      <c r="ANN134" s="149"/>
      <c r="ANO134" s="149"/>
      <c r="ANP134" s="149"/>
      <c r="ANQ134" s="149"/>
      <c r="ANR134" s="149"/>
      <c r="ANS134" s="149"/>
      <c r="ANT134" s="149"/>
      <c r="ANU134" s="149"/>
      <c r="ANV134" s="149"/>
      <c r="ANW134" s="149"/>
      <c r="ANX134" s="149"/>
      <c r="ANY134" s="149"/>
      <c r="ANZ134" s="149"/>
      <c r="AOA134" s="149"/>
      <c r="AOB134" s="149"/>
      <c r="AOC134" s="149"/>
      <c r="AOD134" s="149"/>
      <c r="AOE134" s="149"/>
      <c r="AOF134" s="149"/>
      <c r="AOG134" s="149"/>
      <c r="AOH134" s="149"/>
      <c r="AOI134" s="149"/>
      <c r="AOJ134" s="149"/>
      <c r="AOK134" s="149"/>
      <c r="AOL134" s="149"/>
      <c r="AOM134" s="149"/>
      <c r="AON134" s="149"/>
      <c r="AOO134" s="149"/>
      <c r="AOP134" s="149"/>
      <c r="AOQ134" s="149"/>
      <c r="AOR134" s="149"/>
      <c r="AOS134" s="149"/>
      <c r="AOT134" s="149"/>
      <c r="AOU134" s="149"/>
      <c r="AOV134" s="149"/>
      <c r="AOW134" s="149"/>
      <c r="AOX134" s="149"/>
      <c r="AOY134" s="149"/>
      <c r="AOZ134" s="149"/>
      <c r="APA134" s="149"/>
      <c r="APB134" s="149"/>
      <c r="APC134" s="149"/>
      <c r="APD134" s="149"/>
      <c r="APE134" s="149"/>
      <c r="APF134" s="149"/>
      <c r="APG134" s="149"/>
      <c r="APH134" s="149"/>
      <c r="API134" s="149"/>
      <c r="APJ134" s="149"/>
      <c r="APK134" s="149"/>
      <c r="APL134" s="149"/>
      <c r="APM134" s="149"/>
      <c r="APN134" s="149"/>
      <c r="APO134" s="149"/>
      <c r="APP134" s="149"/>
      <c r="APQ134" s="149"/>
      <c r="APR134" s="149"/>
      <c r="APS134" s="149"/>
      <c r="APT134" s="149"/>
      <c r="APU134" s="149"/>
      <c r="APV134" s="149"/>
      <c r="APW134" s="149"/>
      <c r="APX134" s="149"/>
      <c r="APY134" s="149"/>
      <c r="APZ134" s="149"/>
      <c r="AQA134" s="149"/>
      <c r="AQB134" s="149"/>
      <c r="AQC134" s="149"/>
      <c r="AQD134" s="149"/>
      <c r="AQE134" s="149"/>
      <c r="AQF134" s="149"/>
      <c r="AQG134" s="149"/>
      <c r="AQH134" s="149"/>
      <c r="AQI134" s="149"/>
      <c r="AQJ134" s="149"/>
      <c r="AQK134" s="149"/>
      <c r="AQL134" s="149"/>
      <c r="AQM134" s="149"/>
      <c r="AQN134" s="149"/>
      <c r="AQO134" s="149"/>
      <c r="AQP134" s="149"/>
      <c r="AQQ134" s="149"/>
      <c r="AQR134" s="149"/>
      <c r="AQS134" s="149"/>
      <c r="AQT134" s="149"/>
      <c r="AQU134" s="149"/>
      <c r="AQV134" s="149"/>
      <c r="AQW134" s="149"/>
      <c r="AQX134" s="149"/>
      <c r="AQY134" s="149"/>
      <c r="AQZ134" s="149"/>
      <c r="ARA134" s="149"/>
      <c r="ARB134" s="149"/>
      <c r="ARC134" s="149"/>
      <c r="ARD134" s="149"/>
      <c r="ARE134" s="149"/>
      <c r="ARF134" s="149"/>
      <c r="ARG134" s="149"/>
      <c r="ARH134" s="149"/>
      <c r="ARI134" s="149"/>
      <c r="ARJ134" s="149"/>
      <c r="ARK134" s="149"/>
      <c r="ARL134" s="149"/>
      <c r="ARM134" s="149"/>
      <c r="ARN134" s="149"/>
      <c r="ARO134" s="149"/>
      <c r="ARP134" s="149"/>
      <c r="ARQ134" s="149"/>
      <c r="ARR134" s="149"/>
      <c r="ARS134" s="149"/>
      <c r="ART134" s="149"/>
      <c r="ARU134" s="149"/>
      <c r="ARV134" s="149"/>
      <c r="ARW134" s="149"/>
      <c r="ARX134" s="149"/>
      <c r="ARY134" s="149"/>
      <c r="ARZ134" s="149"/>
      <c r="ASA134" s="149"/>
      <c r="ASB134" s="149"/>
      <c r="ASC134" s="149"/>
      <c r="ASD134" s="149"/>
      <c r="ASE134" s="149"/>
      <c r="ASF134" s="149"/>
      <c r="ASG134" s="149"/>
      <c r="ASH134" s="149"/>
      <c r="ASI134" s="149"/>
      <c r="ASJ134" s="149"/>
      <c r="ASK134" s="149"/>
      <c r="ASL134" s="149"/>
      <c r="ASM134" s="149"/>
      <c r="ASN134" s="149"/>
      <c r="ASO134" s="149"/>
      <c r="ASP134" s="149"/>
      <c r="ASQ134" s="149"/>
      <c r="ASR134" s="149"/>
      <c r="ASS134" s="149"/>
      <c r="AST134" s="149"/>
      <c r="ASU134" s="149"/>
      <c r="ASV134" s="149"/>
      <c r="ASW134" s="149"/>
      <c r="ASX134" s="149"/>
      <c r="ASY134" s="149"/>
      <c r="ASZ134" s="149"/>
      <c r="ATA134" s="149"/>
      <c r="ATB134" s="149"/>
      <c r="ATC134" s="149"/>
      <c r="ATD134" s="149"/>
      <c r="ATE134" s="149"/>
      <c r="ATF134" s="149"/>
      <c r="ATG134" s="149"/>
      <c r="ATH134" s="149"/>
      <c r="ATI134" s="149"/>
      <c r="ATJ134" s="149"/>
      <c r="ATK134" s="149"/>
      <c r="ATL134" s="149"/>
      <c r="ATM134" s="149"/>
      <c r="ATN134" s="149"/>
      <c r="ATO134" s="149"/>
      <c r="ATP134" s="149"/>
      <c r="ATQ134" s="149"/>
      <c r="ATR134" s="149"/>
      <c r="ATS134" s="149"/>
      <c r="ATT134" s="149"/>
      <c r="ATU134" s="149"/>
      <c r="ATV134" s="149"/>
      <c r="ATW134" s="149"/>
      <c r="ATX134" s="149"/>
      <c r="ATY134" s="149"/>
      <c r="ATZ134" s="149"/>
      <c r="AUA134" s="149"/>
      <c r="AUB134" s="149"/>
      <c r="AUC134" s="149"/>
      <c r="AUD134" s="149"/>
      <c r="AUE134" s="149"/>
      <c r="AUF134" s="149"/>
      <c r="AUG134" s="149"/>
      <c r="AUH134" s="149"/>
      <c r="AUI134" s="149"/>
      <c r="AUJ134" s="149"/>
      <c r="AUK134" s="149"/>
      <c r="AUL134" s="149"/>
      <c r="AUM134" s="149"/>
      <c r="AUN134" s="149"/>
      <c r="AUO134" s="149"/>
      <c r="AUP134" s="149"/>
      <c r="AUQ134" s="149"/>
      <c r="AUR134" s="149"/>
      <c r="AUS134" s="149"/>
      <c r="AUT134" s="149"/>
      <c r="AUU134" s="149"/>
      <c r="AUV134" s="149"/>
      <c r="AUW134" s="149"/>
      <c r="AUX134" s="149"/>
      <c r="AUY134" s="149"/>
      <c r="AUZ134" s="149"/>
      <c r="AVA134" s="149"/>
      <c r="AVB134" s="149"/>
      <c r="AVC134" s="149"/>
      <c r="AVD134" s="149"/>
      <c r="AVE134" s="149"/>
      <c r="AVF134" s="149"/>
      <c r="AVG134" s="149"/>
      <c r="AVH134" s="149"/>
      <c r="AVI134" s="149"/>
      <c r="AVJ134" s="149"/>
      <c r="AVK134" s="149"/>
      <c r="AVL134" s="149"/>
      <c r="AVM134" s="149"/>
      <c r="AVN134" s="149"/>
      <c r="AVO134" s="149"/>
      <c r="AVP134" s="149"/>
      <c r="AVQ134" s="149"/>
      <c r="AVR134" s="149"/>
      <c r="AVS134" s="149"/>
      <c r="AVT134" s="149"/>
      <c r="AVU134" s="149"/>
      <c r="AVV134" s="149"/>
      <c r="AVW134" s="149"/>
      <c r="AVX134" s="149"/>
      <c r="AVY134" s="149"/>
      <c r="AVZ134" s="149"/>
      <c r="AWA134" s="149"/>
      <c r="AWB134" s="149"/>
      <c r="AWC134" s="149"/>
      <c r="AWD134" s="149"/>
      <c r="AWE134" s="149"/>
      <c r="AWF134" s="149"/>
      <c r="AWG134" s="149"/>
      <c r="AWH134" s="149"/>
      <c r="AWI134" s="149"/>
      <c r="AWJ134" s="149"/>
      <c r="AWK134" s="149"/>
      <c r="AWL134" s="149"/>
      <c r="AWM134" s="149"/>
      <c r="AWN134" s="149"/>
      <c r="AWO134" s="149"/>
      <c r="AWP134" s="149"/>
      <c r="AWQ134" s="149"/>
      <c r="AWR134" s="149"/>
      <c r="AWS134" s="149"/>
      <c r="AWT134" s="149"/>
      <c r="AWU134" s="149"/>
      <c r="AWV134" s="149"/>
      <c r="AWW134" s="149"/>
      <c r="AWX134" s="149"/>
      <c r="AWY134" s="149"/>
      <c r="AWZ134" s="149"/>
      <c r="AXA134" s="149"/>
      <c r="AXB134" s="149"/>
      <c r="AXC134" s="149"/>
      <c r="AXD134" s="149"/>
      <c r="AXE134" s="149"/>
      <c r="AXF134" s="149"/>
      <c r="AXG134" s="149"/>
      <c r="AXH134" s="149"/>
      <c r="AXI134" s="149"/>
      <c r="AXJ134" s="149"/>
      <c r="AXK134" s="149"/>
      <c r="AXL134" s="149"/>
      <c r="AXM134" s="149"/>
      <c r="AXN134" s="149"/>
      <c r="AXO134" s="149"/>
      <c r="AXP134" s="149"/>
      <c r="AXQ134" s="149"/>
      <c r="AXR134" s="149"/>
      <c r="AXS134" s="149"/>
      <c r="AXT134" s="149"/>
      <c r="AXU134" s="149"/>
      <c r="AXV134" s="149"/>
      <c r="AXW134" s="149"/>
      <c r="AXX134" s="149"/>
      <c r="AXY134" s="149"/>
      <c r="AXZ134" s="149"/>
      <c r="AYA134" s="149"/>
      <c r="AYB134" s="149"/>
      <c r="AYC134" s="149"/>
      <c r="AYD134" s="149"/>
      <c r="AYE134" s="149"/>
      <c r="AYF134" s="149"/>
      <c r="AYG134" s="149"/>
      <c r="AYH134" s="149"/>
      <c r="AYI134" s="149"/>
      <c r="AYJ134" s="149"/>
      <c r="AYK134" s="149"/>
      <c r="AYL134" s="149"/>
      <c r="AYM134" s="149"/>
      <c r="AYN134" s="149"/>
      <c r="AYO134" s="149"/>
      <c r="AYP134" s="149"/>
      <c r="AYQ134" s="149"/>
      <c r="AYR134" s="149"/>
      <c r="AYS134" s="149"/>
      <c r="AYT134" s="149"/>
      <c r="AYU134" s="149"/>
      <c r="AYV134" s="149"/>
      <c r="AYW134" s="149"/>
      <c r="AYX134" s="149"/>
      <c r="AYY134" s="149"/>
      <c r="AYZ134" s="149"/>
      <c r="AZA134" s="149"/>
      <c r="AZB134" s="149"/>
      <c r="AZC134" s="149"/>
      <c r="AZD134" s="149"/>
      <c r="AZE134" s="149"/>
      <c r="AZF134" s="149"/>
      <c r="AZG134" s="149"/>
      <c r="AZH134" s="149"/>
      <c r="AZI134" s="149"/>
      <c r="AZJ134" s="149"/>
      <c r="AZK134" s="149"/>
      <c r="AZL134" s="149"/>
      <c r="AZM134" s="149"/>
      <c r="AZN134" s="149"/>
      <c r="AZO134" s="149"/>
      <c r="AZP134" s="149"/>
      <c r="AZQ134" s="149"/>
      <c r="AZR134" s="149"/>
      <c r="AZS134" s="149"/>
      <c r="AZT134" s="149"/>
      <c r="AZU134" s="149"/>
      <c r="AZV134" s="149"/>
      <c r="AZW134" s="149"/>
      <c r="AZX134" s="149"/>
      <c r="AZY134" s="149"/>
      <c r="AZZ134" s="149"/>
      <c r="BAA134" s="149"/>
      <c r="BAB134" s="149"/>
      <c r="BAC134" s="149"/>
      <c r="BAD134" s="149"/>
      <c r="BAE134" s="149"/>
      <c r="BAF134" s="149"/>
      <c r="BAG134" s="149"/>
      <c r="BAH134" s="149"/>
      <c r="BAI134" s="149"/>
      <c r="BAJ134" s="149"/>
      <c r="BAK134" s="149"/>
      <c r="BAL134" s="149"/>
      <c r="BAM134" s="149"/>
      <c r="BAN134" s="149"/>
      <c r="BAO134" s="149"/>
      <c r="BAP134" s="149"/>
      <c r="BAQ134" s="149"/>
      <c r="BAR134" s="149"/>
      <c r="BAS134" s="149"/>
      <c r="BAT134" s="149"/>
      <c r="BAU134" s="149"/>
      <c r="BAV134" s="149"/>
      <c r="BAW134" s="149"/>
      <c r="BAX134" s="149"/>
      <c r="BAY134" s="149"/>
      <c r="BAZ134" s="149"/>
      <c r="BBA134" s="149"/>
      <c r="BBB134" s="149"/>
      <c r="BBC134" s="149"/>
      <c r="BBD134" s="149"/>
      <c r="BBE134" s="149"/>
      <c r="BBF134" s="149"/>
      <c r="BBG134" s="149"/>
      <c r="BBH134" s="149"/>
      <c r="BBI134" s="149"/>
      <c r="BBJ134" s="149"/>
      <c r="BBK134" s="149"/>
      <c r="BBL134" s="149"/>
      <c r="BBM134" s="149"/>
      <c r="BBN134" s="149"/>
      <c r="BBO134" s="149"/>
      <c r="BBP134" s="149"/>
      <c r="BBQ134" s="149"/>
      <c r="BBR134" s="149"/>
      <c r="BBS134" s="149"/>
      <c r="BBT134" s="149"/>
      <c r="BBU134" s="149"/>
      <c r="BBV134" s="149"/>
      <c r="BBW134" s="149"/>
      <c r="BBX134" s="149"/>
      <c r="BBY134" s="149"/>
      <c r="BBZ134" s="149"/>
      <c r="BCA134" s="149"/>
      <c r="BCB134" s="149"/>
      <c r="BCC134" s="149"/>
      <c r="BCD134" s="149"/>
      <c r="BCE134" s="149"/>
      <c r="BCF134" s="149"/>
      <c r="BCG134" s="149"/>
      <c r="BCH134" s="149"/>
      <c r="BCI134" s="149"/>
      <c r="BCJ134" s="149"/>
      <c r="BCK134" s="149"/>
      <c r="BCL134" s="149"/>
      <c r="BCM134" s="149"/>
      <c r="BCN134" s="149"/>
      <c r="BCO134" s="149"/>
      <c r="BCP134" s="149"/>
      <c r="BCQ134" s="149"/>
      <c r="BCR134" s="149"/>
      <c r="BCS134" s="149"/>
      <c r="BCT134" s="149"/>
      <c r="BCU134" s="149"/>
      <c r="BCV134" s="149"/>
      <c r="BCW134" s="149"/>
      <c r="BCX134" s="149"/>
      <c r="BCY134" s="149"/>
      <c r="BCZ134" s="149"/>
      <c r="BDA134" s="149"/>
      <c r="BDB134" s="149"/>
      <c r="BDC134" s="149"/>
      <c r="BDD134" s="149"/>
      <c r="BDE134" s="149"/>
      <c r="BDF134" s="149"/>
      <c r="BDG134" s="149"/>
      <c r="BDH134" s="149"/>
      <c r="BDI134" s="149"/>
      <c r="BDJ134" s="149"/>
      <c r="BDK134" s="149"/>
      <c r="BDL134" s="149"/>
      <c r="BDM134" s="149"/>
      <c r="BDN134" s="149"/>
      <c r="BDO134" s="149"/>
      <c r="BDP134" s="149"/>
      <c r="BDQ134" s="149"/>
      <c r="BDR134" s="149"/>
      <c r="BDS134" s="149"/>
      <c r="BDT134" s="149"/>
      <c r="BDU134" s="149"/>
      <c r="BDV134" s="149"/>
      <c r="BDW134" s="149"/>
      <c r="BDX134" s="149"/>
      <c r="BDY134" s="149"/>
      <c r="BDZ134" s="149"/>
      <c r="BEA134" s="149"/>
      <c r="BEB134" s="149"/>
      <c r="BEC134" s="149"/>
      <c r="BED134" s="149"/>
      <c r="BEE134" s="149"/>
      <c r="BEF134" s="149"/>
      <c r="BEG134" s="149"/>
      <c r="BEH134" s="149"/>
      <c r="BEI134" s="149"/>
      <c r="BEJ134" s="149"/>
      <c r="BEK134" s="149"/>
      <c r="BEL134" s="149"/>
      <c r="BEM134" s="149"/>
      <c r="BEN134" s="149"/>
      <c r="BEO134" s="149"/>
      <c r="BEP134" s="149"/>
      <c r="BEQ134" s="149"/>
      <c r="BER134" s="149"/>
      <c r="BES134" s="149"/>
      <c r="BET134" s="149"/>
      <c r="BEU134" s="149"/>
      <c r="BEV134" s="149"/>
      <c r="BEW134" s="149"/>
      <c r="BEX134" s="149"/>
      <c r="BEY134" s="149"/>
      <c r="BEZ134" s="149"/>
      <c r="BFA134" s="149"/>
      <c r="BFB134" s="149"/>
      <c r="BFC134" s="149"/>
      <c r="BFD134" s="149"/>
      <c r="BFE134" s="149"/>
      <c r="BFF134" s="149"/>
      <c r="BFG134" s="149"/>
      <c r="BFH134" s="149"/>
      <c r="BFI134" s="149"/>
      <c r="BFJ134" s="149"/>
      <c r="BFK134" s="149"/>
      <c r="BFL134" s="149"/>
      <c r="BFM134" s="149"/>
      <c r="BFN134" s="149"/>
      <c r="BFO134" s="149"/>
      <c r="BFP134" s="149"/>
      <c r="BFQ134" s="149"/>
      <c r="BFR134" s="149"/>
      <c r="BFS134" s="149"/>
      <c r="BFT134" s="149"/>
      <c r="BFU134" s="149"/>
      <c r="BFV134" s="149"/>
      <c r="BFW134" s="149"/>
      <c r="BFX134" s="149"/>
      <c r="BFY134" s="149"/>
      <c r="BFZ134" s="149"/>
      <c r="BGA134" s="149"/>
      <c r="BGB134" s="149"/>
      <c r="BGC134" s="149"/>
      <c r="BGD134" s="149"/>
      <c r="BGE134" s="149"/>
      <c r="BGF134" s="149"/>
      <c r="BGG134" s="149"/>
      <c r="BGH134" s="149"/>
      <c r="BGI134" s="149"/>
      <c r="BGJ134" s="149"/>
      <c r="BGK134" s="149"/>
      <c r="BGL134" s="149"/>
      <c r="BGM134" s="149"/>
      <c r="BGN134" s="149"/>
      <c r="BGO134" s="149"/>
      <c r="BGP134" s="149"/>
      <c r="BGQ134" s="149"/>
      <c r="BGR134" s="149"/>
      <c r="BGS134" s="149"/>
      <c r="BGT134" s="149"/>
      <c r="BGU134" s="149"/>
      <c r="BGV134" s="149"/>
      <c r="BGW134" s="149"/>
      <c r="BGX134" s="149"/>
      <c r="BGY134" s="149"/>
      <c r="BGZ134" s="149"/>
      <c r="BHA134" s="149"/>
      <c r="BHB134" s="149"/>
      <c r="BHC134" s="149"/>
      <c r="BHD134" s="149"/>
      <c r="BHE134" s="149"/>
      <c r="BHF134" s="149"/>
      <c r="BHG134" s="149"/>
      <c r="BHH134" s="149"/>
      <c r="BHI134" s="149"/>
      <c r="BHJ134" s="149"/>
      <c r="BHK134" s="149"/>
      <c r="BHL134" s="149"/>
      <c r="BHM134" s="149"/>
      <c r="BHN134" s="149"/>
      <c r="BHO134" s="149"/>
      <c r="BHP134" s="149"/>
      <c r="BHQ134" s="149"/>
      <c r="BHR134" s="149"/>
      <c r="BHS134" s="149"/>
      <c r="BHT134" s="149"/>
      <c r="BHU134" s="149"/>
      <c r="BHV134" s="149"/>
      <c r="BHW134" s="149"/>
      <c r="BHX134" s="149"/>
      <c r="BHY134" s="149"/>
      <c r="BHZ134" s="149"/>
      <c r="BIA134" s="149"/>
      <c r="BIB134" s="149"/>
      <c r="BIC134" s="149"/>
      <c r="BID134" s="149"/>
      <c r="BIE134" s="149"/>
      <c r="BIF134" s="149"/>
      <c r="BIG134" s="149"/>
      <c r="BIH134" s="149"/>
      <c r="BII134" s="149"/>
      <c r="BIJ134" s="149"/>
      <c r="BIK134" s="149"/>
      <c r="BIL134" s="149"/>
      <c r="BIM134" s="149"/>
      <c r="BIN134" s="149"/>
      <c r="BIO134" s="149"/>
      <c r="BIP134" s="149"/>
      <c r="BIQ134" s="149"/>
      <c r="BIR134" s="149"/>
      <c r="BIS134" s="149"/>
      <c r="BIT134" s="149"/>
      <c r="BIU134" s="149"/>
      <c r="BIV134" s="149"/>
      <c r="BIW134" s="149"/>
      <c r="BIX134" s="149"/>
      <c r="BIY134" s="149"/>
      <c r="BIZ134" s="149"/>
      <c r="BJA134" s="149"/>
      <c r="BJB134" s="149"/>
      <c r="BJC134" s="149"/>
      <c r="BJD134" s="149"/>
      <c r="BJE134" s="149"/>
      <c r="BJF134" s="149"/>
      <c r="BJG134" s="149"/>
      <c r="BJH134" s="149"/>
      <c r="BJI134" s="149"/>
      <c r="BJJ134" s="149"/>
      <c r="BJK134" s="149"/>
      <c r="BJL134" s="149"/>
      <c r="BJM134" s="149"/>
      <c r="BJN134" s="149"/>
      <c r="BJO134" s="149"/>
      <c r="BJP134" s="149"/>
      <c r="BJQ134" s="149"/>
      <c r="BJR134" s="149"/>
      <c r="BJS134" s="149"/>
      <c r="BJT134" s="149"/>
      <c r="BJU134" s="149"/>
      <c r="BJV134" s="149"/>
      <c r="BJW134" s="149"/>
      <c r="BJX134" s="149"/>
      <c r="BJY134" s="149"/>
      <c r="BJZ134" s="149"/>
      <c r="BKA134" s="149"/>
      <c r="BKB134" s="149"/>
      <c r="BKC134" s="149"/>
      <c r="BKD134" s="149"/>
      <c r="BKE134" s="149"/>
      <c r="BKF134" s="149"/>
      <c r="BKG134" s="149"/>
      <c r="BKH134" s="149"/>
      <c r="BKI134" s="149"/>
      <c r="BKJ134" s="149"/>
      <c r="BKK134" s="149"/>
      <c r="BKL134" s="149"/>
      <c r="BKM134" s="149"/>
      <c r="BKN134" s="149"/>
      <c r="BKO134" s="149"/>
      <c r="BKP134" s="149"/>
      <c r="BKQ134" s="149"/>
      <c r="BKR134" s="149"/>
      <c r="BKS134" s="149"/>
      <c r="BKT134" s="149"/>
      <c r="BKU134" s="149"/>
      <c r="BKV134" s="149"/>
      <c r="BKW134" s="149"/>
      <c r="BKX134" s="149"/>
      <c r="BKY134" s="149"/>
      <c r="BKZ134" s="149"/>
      <c r="BLA134" s="149"/>
      <c r="BLB134" s="149"/>
      <c r="BLC134" s="149"/>
      <c r="BLD134" s="149"/>
      <c r="BLE134" s="149"/>
      <c r="BLF134" s="149"/>
      <c r="BLG134" s="149"/>
      <c r="BLH134" s="149"/>
      <c r="BLI134" s="149"/>
      <c r="BLJ134" s="149"/>
      <c r="BLK134" s="149"/>
      <c r="BLL134" s="149"/>
      <c r="BLM134" s="149"/>
      <c r="BLN134" s="149"/>
      <c r="BLO134" s="149"/>
      <c r="BLP134" s="149"/>
      <c r="BLQ134" s="149"/>
      <c r="BLR134" s="149"/>
      <c r="BLS134" s="149"/>
      <c r="BLT134" s="149"/>
      <c r="BLU134" s="149"/>
      <c r="BLV134" s="149"/>
      <c r="BLW134" s="149"/>
      <c r="BLX134" s="149"/>
      <c r="BLY134" s="149"/>
      <c r="BLZ134" s="149"/>
      <c r="BMA134" s="149"/>
      <c r="BMB134" s="149"/>
      <c r="BMC134" s="149"/>
      <c r="BMD134" s="149"/>
      <c r="BME134" s="149"/>
      <c r="BMF134" s="149"/>
      <c r="BMG134" s="149"/>
      <c r="BMH134" s="149"/>
      <c r="BMI134" s="149"/>
      <c r="BMJ134" s="149"/>
      <c r="BMK134" s="149"/>
      <c r="BML134" s="149"/>
      <c r="BMM134" s="149"/>
      <c r="BMN134" s="149"/>
      <c r="BMO134" s="149"/>
      <c r="BMP134" s="149"/>
      <c r="BMQ134" s="149"/>
      <c r="BMR134" s="149"/>
      <c r="BMS134" s="149"/>
      <c r="BMT134" s="149"/>
      <c r="BMU134" s="149"/>
      <c r="BMV134" s="149"/>
      <c r="BMW134" s="149"/>
      <c r="BMX134" s="149"/>
      <c r="BMY134" s="149"/>
      <c r="BMZ134" s="149"/>
      <c r="BNA134" s="149"/>
      <c r="BNB134" s="149"/>
      <c r="BNC134" s="149"/>
      <c r="BND134" s="149"/>
      <c r="BNE134" s="149"/>
      <c r="BNF134" s="149"/>
      <c r="BNG134" s="149"/>
      <c r="BNH134" s="149"/>
      <c r="BNI134" s="149"/>
      <c r="BNJ134" s="149"/>
      <c r="BNK134" s="149"/>
      <c r="BNL134" s="149"/>
      <c r="BNM134" s="149"/>
      <c r="BNN134" s="149"/>
      <c r="BNO134" s="149"/>
      <c r="BNP134" s="149"/>
      <c r="BNQ134" s="149"/>
      <c r="BNR134" s="149"/>
      <c r="BNS134" s="149"/>
      <c r="BNT134" s="149"/>
      <c r="BNU134" s="149"/>
      <c r="BNV134" s="149"/>
      <c r="BNW134" s="149"/>
      <c r="BNX134" s="149"/>
      <c r="BNY134" s="149"/>
      <c r="BNZ134" s="149"/>
      <c r="BOA134" s="149"/>
      <c r="BOB134" s="149"/>
      <c r="BOC134" s="149"/>
      <c r="BOD134" s="149"/>
      <c r="BOE134" s="149"/>
      <c r="BOF134" s="149"/>
      <c r="BOG134" s="149"/>
      <c r="BOH134" s="149"/>
      <c r="BOI134" s="149"/>
      <c r="BOJ134" s="149"/>
      <c r="BOK134" s="149"/>
      <c r="BOL134" s="149"/>
      <c r="BOM134" s="149"/>
      <c r="BON134" s="149"/>
      <c r="BOO134" s="149"/>
      <c r="BOP134" s="149"/>
      <c r="BOQ134" s="149"/>
      <c r="BOR134" s="149"/>
      <c r="BOS134" s="149"/>
      <c r="BOT134" s="149"/>
      <c r="BOU134" s="149"/>
      <c r="BOV134" s="149"/>
      <c r="BOW134" s="149"/>
      <c r="BOX134" s="149"/>
      <c r="BOY134" s="149"/>
      <c r="BOZ134" s="149"/>
      <c r="BPA134" s="149"/>
      <c r="BPB134" s="149"/>
      <c r="BPC134" s="149"/>
      <c r="BPD134" s="149"/>
      <c r="BPE134" s="149"/>
      <c r="BPF134" s="149"/>
      <c r="BPG134" s="149"/>
      <c r="BPH134" s="149"/>
      <c r="BPI134" s="149"/>
      <c r="BPJ134" s="149"/>
      <c r="BPK134" s="149"/>
      <c r="BPL134" s="149"/>
      <c r="BPM134" s="149"/>
      <c r="BPN134" s="149"/>
      <c r="BPO134" s="149"/>
      <c r="BPP134" s="149"/>
      <c r="BPQ134" s="149"/>
      <c r="BPR134" s="149"/>
      <c r="BPS134" s="149"/>
      <c r="BPT134" s="149"/>
      <c r="BPU134" s="149"/>
      <c r="BPV134" s="149"/>
      <c r="BPW134" s="149"/>
      <c r="BPX134" s="149"/>
      <c r="BPY134" s="149"/>
      <c r="BPZ134" s="149"/>
      <c r="BQA134" s="149"/>
      <c r="BQB134" s="149"/>
      <c r="BQC134" s="149"/>
      <c r="BQD134" s="149"/>
      <c r="BQE134" s="149"/>
      <c r="BQF134" s="149"/>
      <c r="BQG134" s="149"/>
      <c r="BQH134" s="149"/>
      <c r="BQI134" s="149"/>
      <c r="BQJ134" s="149"/>
      <c r="BQK134" s="149"/>
      <c r="BQL134" s="149"/>
      <c r="BQM134" s="149"/>
      <c r="BQN134" s="149"/>
      <c r="BQO134" s="149"/>
      <c r="BQP134" s="149"/>
      <c r="BQQ134" s="149"/>
      <c r="BQR134" s="149"/>
      <c r="BQS134" s="149"/>
      <c r="BQT134" s="149"/>
      <c r="BQU134" s="149"/>
      <c r="BQV134" s="149"/>
      <c r="BQW134" s="149"/>
      <c r="BQX134" s="149"/>
      <c r="BQY134" s="149"/>
      <c r="BQZ134" s="149"/>
      <c r="BRA134" s="149"/>
      <c r="BRB134" s="149"/>
      <c r="BRC134" s="149"/>
      <c r="BRD134" s="149"/>
      <c r="BRE134" s="149"/>
      <c r="BRF134" s="149"/>
      <c r="BRG134" s="149"/>
      <c r="BRH134" s="149"/>
      <c r="BRI134" s="149"/>
      <c r="BRJ134" s="149"/>
      <c r="BRK134" s="149"/>
      <c r="BRL134" s="149"/>
      <c r="BRM134" s="149"/>
      <c r="BRN134" s="149"/>
      <c r="BRO134" s="149"/>
      <c r="BRP134" s="149"/>
      <c r="BRQ134" s="149"/>
      <c r="BRR134" s="149"/>
      <c r="BRS134" s="149"/>
      <c r="BRT134" s="149"/>
      <c r="BRU134" s="149"/>
      <c r="BRV134" s="149"/>
      <c r="BRW134" s="149"/>
      <c r="BRX134" s="149"/>
      <c r="BRY134" s="149"/>
      <c r="BRZ134" s="149"/>
      <c r="BSA134" s="149"/>
      <c r="BSB134" s="149"/>
      <c r="BSC134" s="149"/>
      <c r="BSD134" s="149"/>
      <c r="BSE134" s="149"/>
      <c r="BSF134" s="149"/>
      <c r="BSG134" s="149"/>
      <c r="BSH134" s="149"/>
      <c r="BSI134" s="149"/>
      <c r="BSJ134" s="149"/>
      <c r="BSK134" s="149"/>
      <c r="BSL134" s="149"/>
      <c r="BSM134" s="149"/>
      <c r="BSN134" s="149"/>
      <c r="BSO134" s="149"/>
      <c r="BSP134" s="149"/>
      <c r="BSQ134" s="149"/>
      <c r="BSR134" s="149"/>
      <c r="BSS134" s="149"/>
      <c r="BST134" s="149"/>
      <c r="BSU134" s="149"/>
      <c r="BSV134" s="149"/>
      <c r="BSW134" s="149"/>
      <c r="BSX134" s="149"/>
      <c r="BSY134" s="149"/>
      <c r="BSZ134" s="149"/>
      <c r="BTA134" s="149"/>
      <c r="BTB134" s="149"/>
      <c r="BTC134" s="149"/>
      <c r="BTD134" s="149"/>
      <c r="BTE134" s="149"/>
      <c r="BTF134" s="149"/>
      <c r="BTG134" s="149"/>
      <c r="BTH134" s="149"/>
      <c r="BTI134" s="149"/>
      <c r="BTJ134" s="149"/>
      <c r="BTK134" s="149"/>
      <c r="BTL134" s="149"/>
      <c r="BTM134" s="149"/>
      <c r="BTN134" s="149"/>
      <c r="BTO134" s="149"/>
      <c r="BTP134" s="149"/>
      <c r="BTQ134" s="149"/>
      <c r="BTR134" s="149"/>
      <c r="BTS134" s="149"/>
      <c r="BTT134" s="149"/>
      <c r="BTU134" s="149"/>
      <c r="BTV134" s="149"/>
      <c r="BTW134" s="149"/>
      <c r="BTX134" s="149"/>
      <c r="BTY134" s="149"/>
      <c r="BTZ134" s="149"/>
      <c r="BUA134" s="149"/>
      <c r="BUB134" s="149"/>
      <c r="BUC134" s="149"/>
      <c r="BUD134" s="149"/>
      <c r="BUE134" s="149"/>
      <c r="BUF134" s="149"/>
      <c r="BUG134" s="149"/>
      <c r="BUH134" s="149"/>
      <c r="BUI134" s="149"/>
      <c r="BUJ134" s="149"/>
      <c r="BUK134" s="149"/>
      <c r="BUL134" s="149"/>
      <c r="BUM134" s="149"/>
      <c r="BUN134" s="149"/>
      <c r="BUO134" s="149"/>
      <c r="BUP134" s="149"/>
      <c r="BUQ134" s="149"/>
      <c r="BUR134" s="149"/>
      <c r="BUS134" s="149"/>
      <c r="BUT134" s="149"/>
      <c r="BUU134" s="149"/>
      <c r="BUV134" s="149"/>
      <c r="BUW134" s="149"/>
      <c r="BUX134" s="149"/>
      <c r="BUY134" s="149"/>
      <c r="BUZ134" s="149"/>
      <c r="BVA134" s="149"/>
      <c r="BVB134" s="149"/>
      <c r="BVC134" s="149"/>
      <c r="BVD134" s="149"/>
      <c r="BVE134" s="149"/>
      <c r="BVF134" s="149"/>
      <c r="BVG134" s="149"/>
      <c r="BVH134" s="149"/>
      <c r="BVI134" s="149"/>
      <c r="BVJ134" s="149"/>
      <c r="BVK134" s="149"/>
      <c r="BVL134" s="149"/>
      <c r="BVM134" s="149"/>
      <c r="BVN134" s="149"/>
      <c r="BVO134" s="149"/>
      <c r="BVP134" s="149"/>
      <c r="BVQ134" s="149"/>
      <c r="BVR134" s="149"/>
      <c r="BVS134" s="149"/>
      <c r="BVT134" s="149"/>
      <c r="BVU134" s="149"/>
      <c r="BVV134" s="149"/>
      <c r="BVW134" s="149"/>
      <c r="BVX134" s="149"/>
      <c r="BVY134" s="149"/>
      <c r="BVZ134" s="149"/>
      <c r="BWA134" s="149"/>
      <c r="BWB134" s="149"/>
      <c r="BWC134" s="149"/>
      <c r="BWD134" s="149"/>
      <c r="BWE134" s="149"/>
      <c r="BWF134" s="149"/>
      <c r="BWG134" s="149"/>
      <c r="BWH134" s="149"/>
      <c r="BWI134" s="149"/>
      <c r="BWJ134" s="149"/>
      <c r="BWK134" s="149"/>
      <c r="BWL134" s="149"/>
      <c r="BWM134" s="149"/>
      <c r="BWN134" s="149"/>
      <c r="BWO134" s="149"/>
      <c r="BWP134" s="149"/>
      <c r="BWQ134" s="149"/>
      <c r="BWR134" s="149"/>
      <c r="BWS134" s="149"/>
      <c r="BWT134" s="149"/>
      <c r="BWU134" s="149"/>
      <c r="BWV134" s="149"/>
      <c r="BWW134" s="149"/>
      <c r="BWX134" s="149"/>
      <c r="BWY134" s="149"/>
      <c r="BWZ134" s="149"/>
      <c r="BXA134" s="149"/>
      <c r="BXB134" s="149"/>
      <c r="BXC134" s="149"/>
      <c r="BXD134" s="149"/>
      <c r="BXE134" s="149"/>
      <c r="BXF134" s="149"/>
      <c r="BXG134" s="149"/>
      <c r="BXH134" s="149"/>
      <c r="BXI134" s="149"/>
      <c r="BXJ134" s="149"/>
      <c r="BXK134" s="149"/>
      <c r="BXL134" s="149"/>
      <c r="BXM134" s="149"/>
      <c r="BXN134" s="149"/>
      <c r="BXO134" s="149"/>
      <c r="BXP134" s="149"/>
      <c r="BXQ134" s="149"/>
      <c r="BXR134" s="149"/>
      <c r="BXS134" s="149"/>
      <c r="BXT134" s="149"/>
      <c r="BXU134" s="149"/>
      <c r="BXV134" s="149"/>
      <c r="BXW134" s="149"/>
      <c r="BXX134" s="149"/>
      <c r="BXY134" s="149"/>
      <c r="BXZ134" s="149"/>
      <c r="BYA134" s="149"/>
      <c r="BYB134" s="149"/>
      <c r="BYC134" s="149"/>
      <c r="BYD134" s="149"/>
      <c r="BYE134" s="149"/>
      <c r="BYF134" s="149"/>
      <c r="BYG134" s="149"/>
      <c r="BYH134" s="149"/>
      <c r="BYI134" s="149"/>
      <c r="BYJ134" s="149"/>
      <c r="BYK134" s="149"/>
      <c r="BYL134" s="149"/>
      <c r="BYM134" s="149"/>
      <c r="BYN134" s="149"/>
      <c r="BYO134" s="149"/>
      <c r="BYP134" s="149"/>
      <c r="BYQ134" s="149"/>
      <c r="BYR134" s="149"/>
      <c r="BYS134" s="149"/>
      <c r="BYT134" s="149"/>
      <c r="BYU134" s="149"/>
      <c r="BYV134" s="149"/>
      <c r="BYW134" s="149"/>
      <c r="BYX134" s="149"/>
      <c r="BYY134" s="149"/>
      <c r="BYZ134" s="149"/>
      <c r="BZA134" s="149"/>
      <c r="BZB134" s="149"/>
      <c r="BZC134" s="149"/>
      <c r="BZD134" s="149"/>
      <c r="BZE134" s="149"/>
      <c r="BZF134" s="149"/>
      <c r="BZG134" s="149"/>
      <c r="BZH134" s="149"/>
      <c r="BZI134" s="149"/>
      <c r="BZJ134" s="149"/>
      <c r="BZK134" s="149"/>
      <c r="BZL134" s="149"/>
      <c r="BZM134" s="149"/>
      <c r="BZN134" s="149"/>
      <c r="BZO134" s="149"/>
      <c r="BZP134" s="149"/>
      <c r="BZQ134" s="149"/>
      <c r="BZR134" s="149"/>
      <c r="BZS134" s="149"/>
      <c r="BZT134" s="149"/>
      <c r="BZU134" s="149"/>
      <c r="BZV134" s="149"/>
      <c r="BZW134" s="149"/>
      <c r="BZX134" s="149"/>
      <c r="BZY134" s="149"/>
      <c r="BZZ134" s="149"/>
      <c r="CAA134" s="149"/>
      <c r="CAB134" s="149"/>
      <c r="CAC134" s="149"/>
      <c r="CAD134" s="149"/>
      <c r="CAE134" s="149"/>
      <c r="CAF134" s="149"/>
      <c r="CAG134" s="149"/>
      <c r="CAH134" s="149"/>
      <c r="CAI134" s="149"/>
      <c r="CAJ134" s="149"/>
      <c r="CAK134" s="149"/>
      <c r="CAL134" s="149"/>
      <c r="CAM134" s="149"/>
      <c r="CAN134" s="149"/>
      <c r="CAO134" s="149"/>
      <c r="CAP134" s="149"/>
      <c r="CAQ134" s="149"/>
      <c r="CAR134" s="149"/>
      <c r="CAS134" s="149"/>
      <c r="CAT134" s="149"/>
      <c r="CAU134" s="149"/>
      <c r="CAV134" s="149"/>
      <c r="CAW134" s="149"/>
      <c r="CAX134" s="149"/>
      <c r="CAY134" s="149"/>
      <c r="CAZ134" s="149"/>
      <c r="CBA134" s="149"/>
      <c r="CBB134" s="149"/>
      <c r="CBC134" s="149"/>
      <c r="CBD134" s="149"/>
      <c r="CBE134" s="149"/>
      <c r="CBF134" s="149"/>
      <c r="CBG134" s="149"/>
      <c r="CBH134" s="149"/>
      <c r="CBI134" s="149"/>
      <c r="CBJ134" s="149"/>
      <c r="CBK134" s="149"/>
      <c r="CBL134" s="149"/>
      <c r="CBM134" s="149"/>
      <c r="CBN134" s="149"/>
      <c r="CBO134" s="149"/>
      <c r="CBP134" s="149"/>
      <c r="CBQ134" s="149"/>
      <c r="CBR134" s="149"/>
      <c r="CBS134" s="149"/>
      <c r="CBT134" s="149"/>
      <c r="CBU134" s="149"/>
      <c r="CBV134" s="149"/>
      <c r="CBW134" s="149"/>
      <c r="CBX134" s="149"/>
      <c r="CBY134" s="149"/>
      <c r="CBZ134" s="149"/>
      <c r="CCA134" s="149"/>
      <c r="CCB134" s="149"/>
      <c r="CCC134" s="149"/>
      <c r="CCD134" s="149"/>
      <c r="CCE134" s="149"/>
      <c r="CCF134" s="149"/>
      <c r="CCG134" s="149"/>
      <c r="CCH134" s="149"/>
      <c r="CCI134" s="149"/>
      <c r="CCJ134" s="149"/>
      <c r="CCK134" s="149"/>
      <c r="CCL134" s="149"/>
      <c r="CCM134" s="149"/>
      <c r="CCN134" s="149"/>
      <c r="CCO134" s="149"/>
      <c r="CCP134" s="149"/>
      <c r="CCQ134" s="149"/>
      <c r="CCR134" s="149"/>
      <c r="CCS134" s="149"/>
      <c r="CCT134" s="149"/>
      <c r="CCU134" s="149"/>
      <c r="CCV134" s="149"/>
      <c r="CCW134" s="149"/>
      <c r="CCX134" s="149"/>
      <c r="CCY134" s="149"/>
      <c r="CCZ134" s="149"/>
      <c r="CDA134" s="149"/>
      <c r="CDB134" s="149"/>
      <c r="CDC134" s="149"/>
      <c r="CDD134" s="149"/>
      <c r="CDE134" s="149"/>
      <c r="CDF134" s="149"/>
      <c r="CDG134" s="149"/>
      <c r="CDH134" s="149"/>
      <c r="CDI134" s="149"/>
      <c r="CDJ134" s="149"/>
      <c r="CDK134" s="149"/>
      <c r="CDL134" s="149"/>
      <c r="CDM134" s="149"/>
      <c r="CDN134" s="149"/>
      <c r="CDO134" s="149"/>
      <c r="CDP134" s="149"/>
      <c r="CDQ134" s="149"/>
      <c r="CDR134" s="149"/>
      <c r="CDS134" s="149"/>
      <c r="CDT134" s="149"/>
      <c r="CDU134" s="149"/>
      <c r="CDV134" s="149"/>
      <c r="CDW134" s="149"/>
      <c r="CDX134" s="149"/>
      <c r="CDY134" s="149"/>
      <c r="CDZ134" s="149"/>
      <c r="CEA134" s="149"/>
      <c r="CEB134" s="149"/>
      <c r="CEC134" s="149"/>
      <c r="CED134" s="149"/>
      <c r="CEE134" s="149"/>
      <c r="CEF134" s="149"/>
      <c r="CEG134" s="149"/>
      <c r="CEH134" s="149"/>
      <c r="CEI134" s="149"/>
      <c r="CEJ134" s="149"/>
      <c r="CEK134" s="149"/>
      <c r="CEL134" s="149"/>
      <c r="CEM134" s="149"/>
      <c r="CEN134" s="149"/>
      <c r="CEO134" s="149"/>
      <c r="CEP134" s="149"/>
      <c r="CEQ134" s="149"/>
      <c r="CER134" s="149"/>
      <c r="CES134" s="149"/>
      <c r="CET134" s="149"/>
      <c r="CEU134" s="149"/>
      <c r="CEV134" s="149"/>
      <c r="CEW134" s="149"/>
      <c r="CEX134" s="149"/>
      <c r="CEY134" s="149"/>
      <c r="CEZ134" s="149"/>
      <c r="CFA134" s="149"/>
      <c r="CFB134" s="149"/>
      <c r="CFC134" s="149"/>
      <c r="CFD134" s="149"/>
      <c r="CFE134" s="149"/>
      <c r="CFF134" s="149"/>
      <c r="CFG134" s="149"/>
      <c r="CFH134" s="149"/>
      <c r="CFI134" s="149"/>
      <c r="CFJ134" s="149"/>
      <c r="CFK134" s="149"/>
      <c r="CFL134" s="149"/>
      <c r="CFM134" s="149"/>
      <c r="CFN134" s="149"/>
      <c r="CFO134" s="149"/>
      <c r="CFP134" s="149"/>
      <c r="CFQ134" s="149"/>
      <c r="CFR134" s="149"/>
      <c r="CFS134" s="149"/>
      <c r="CFT134" s="149"/>
      <c r="CFU134" s="149"/>
      <c r="CFV134" s="149"/>
      <c r="CFW134" s="149"/>
      <c r="CFX134" s="149"/>
      <c r="CFY134" s="149"/>
      <c r="CFZ134" s="149"/>
      <c r="CGA134" s="149"/>
      <c r="CGB134" s="149"/>
      <c r="CGC134" s="149"/>
      <c r="CGD134" s="149"/>
      <c r="CGE134" s="149"/>
      <c r="CGF134" s="149"/>
      <c r="CGG134" s="149"/>
      <c r="CGH134" s="149"/>
      <c r="CGI134" s="149"/>
      <c r="CGJ134" s="149"/>
      <c r="CGK134" s="149"/>
      <c r="CGL134" s="149"/>
      <c r="CGM134" s="149"/>
      <c r="CGN134" s="149"/>
      <c r="CGO134" s="149"/>
      <c r="CGP134" s="149"/>
      <c r="CGQ134" s="149"/>
      <c r="CGR134" s="149"/>
      <c r="CGS134" s="149"/>
      <c r="CGT134" s="149"/>
      <c r="CGU134" s="149"/>
      <c r="CGV134" s="149"/>
      <c r="CGW134" s="149"/>
      <c r="CGX134" s="149"/>
      <c r="CGY134" s="149"/>
      <c r="CGZ134" s="149"/>
      <c r="CHA134" s="149"/>
      <c r="CHB134" s="149"/>
      <c r="CHC134" s="149"/>
      <c r="CHD134" s="149"/>
      <c r="CHE134" s="149"/>
      <c r="CHF134" s="149"/>
      <c r="CHG134" s="149"/>
      <c r="CHH134" s="149"/>
      <c r="CHI134" s="149"/>
      <c r="CHJ134" s="149"/>
      <c r="CHK134" s="149"/>
      <c r="CHL134" s="149"/>
      <c r="CHM134" s="149"/>
      <c r="CHN134" s="149"/>
      <c r="CHO134" s="149"/>
      <c r="CHP134" s="149"/>
      <c r="CHQ134" s="149"/>
      <c r="CHR134" s="149"/>
      <c r="CHS134" s="149"/>
      <c r="CHT134" s="149"/>
      <c r="CHU134" s="149"/>
      <c r="CHV134" s="149"/>
      <c r="CHW134" s="149"/>
      <c r="CHX134" s="149"/>
      <c r="CHY134" s="149"/>
      <c r="CHZ134" s="149"/>
      <c r="CIA134" s="149"/>
      <c r="CIB134" s="149"/>
      <c r="CIC134" s="149"/>
      <c r="CID134" s="149"/>
      <c r="CIE134" s="149"/>
      <c r="CIF134" s="149"/>
      <c r="CIG134" s="149"/>
      <c r="CIH134" s="149"/>
      <c r="CII134" s="149"/>
      <c r="CIJ134" s="149"/>
      <c r="CIK134" s="149"/>
      <c r="CIL134" s="149"/>
      <c r="CIM134" s="149"/>
      <c r="CIN134" s="149"/>
      <c r="CIO134" s="149"/>
      <c r="CIP134" s="149"/>
      <c r="CIQ134" s="149"/>
      <c r="CIR134" s="149"/>
      <c r="CIS134" s="149"/>
      <c r="CIT134" s="149"/>
      <c r="CIU134" s="149"/>
      <c r="CIV134" s="149"/>
      <c r="CIW134" s="149"/>
      <c r="CIX134" s="149"/>
      <c r="CIY134" s="149"/>
      <c r="CIZ134" s="149"/>
      <c r="CJA134" s="149"/>
      <c r="CJB134" s="149"/>
      <c r="CJC134" s="149"/>
      <c r="CJD134" s="149"/>
      <c r="CJE134" s="149"/>
      <c r="CJF134" s="149"/>
      <c r="CJG134" s="149"/>
      <c r="CJH134" s="149"/>
      <c r="CJI134" s="149"/>
      <c r="CJJ134" s="149"/>
      <c r="CJK134" s="149"/>
      <c r="CJL134" s="149"/>
      <c r="CJM134" s="149"/>
      <c r="CJN134" s="149"/>
      <c r="CJO134" s="149"/>
      <c r="CJP134" s="149"/>
      <c r="CJQ134" s="149"/>
      <c r="CJR134" s="149"/>
      <c r="CJS134" s="149"/>
      <c r="CJT134" s="149"/>
      <c r="CJU134" s="149"/>
      <c r="CJV134" s="149"/>
      <c r="CJW134" s="149"/>
      <c r="CJX134" s="149"/>
      <c r="CJY134" s="149"/>
      <c r="CJZ134" s="149"/>
      <c r="CKA134" s="149"/>
      <c r="CKB134" s="149"/>
      <c r="CKC134" s="149"/>
      <c r="CKD134" s="149"/>
      <c r="CKE134" s="149"/>
      <c r="CKF134" s="149"/>
      <c r="CKG134" s="149"/>
      <c r="CKH134" s="149"/>
      <c r="CKI134" s="149"/>
      <c r="CKJ134" s="149"/>
      <c r="CKK134" s="149"/>
      <c r="CKL134" s="149"/>
      <c r="CKM134" s="149"/>
      <c r="CKN134" s="149"/>
      <c r="CKO134" s="149"/>
      <c r="CKP134" s="149"/>
      <c r="CKQ134" s="149"/>
      <c r="CKR134" s="149"/>
      <c r="CKS134" s="149"/>
      <c r="CKT134" s="149"/>
      <c r="CKU134" s="149"/>
      <c r="CKV134" s="149"/>
      <c r="CKW134" s="149"/>
      <c r="CKX134" s="149"/>
      <c r="CKY134" s="149"/>
      <c r="CKZ134" s="149"/>
      <c r="CLA134" s="149"/>
      <c r="CLB134" s="149"/>
      <c r="CLC134" s="149"/>
      <c r="CLD134" s="149"/>
      <c r="CLE134" s="149"/>
      <c r="CLF134" s="149"/>
      <c r="CLG134" s="149"/>
      <c r="CLH134" s="149"/>
      <c r="CLI134" s="149"/>
      <c r="CLJ134" s="149"/>
      <c r="CLK134" s="149"/>
      <c r="CLL134" s="149"/>
      <c r="CLM134" s="149"/>
      <c r="CLN134" s="149"/>
      <c r="CLO134" s="149"/>
      <c r="CLP134" s="149"/>
      <c r="CLQ134" s="149"/>
      <c r="CLR134" s="149"/>
      <c r="CLS134" s="149"/>
      <c r="CLT134" s="149"/>
      <c r="CLU134" s="149"/>
      <c r="CLV134" s="149"/>
      <c r="CLW134" s="149"/>
      <c r="CLX134" s="149"/>
      <c r="CLY134" s="149"/>
      <c r="CLZ134" s="149"/>
      <c r="CMA134" s="149"/>
      <c r="CMB134" s="149"/>
      <c r="CMC134" s="149"/>
      <c r="CMD134" s="149"/>
      <c r="CME134" s="149"/>
      <c r="CMF134" s="149"/>
      <c r="CMG134" s="149"/>
      <c r="CMH134" s="149"/>
      <c r="CMI134" s="149"/>
      <c r="CMJ134" s="149"/>
      <c r="CMK134" s="149"/>
      <c r="CML134" s="149"/>
      <c r="CMM134" s="149"/>
      <c r="CMN134" s="149"/>
      <c r="CMO134" s="149"/>
      <c r="CMP134" s="149"/>
      <c r="CMQ134" s="149"/>
      <c r="CMR134" s="149"/>
      <c r="CMS134" s="149"/>
      <c r="CMT134" s="149"/>
      <c r="CMU134" s="149"/>
      <c r="CMV134" s="149"/>
      <c r="CMW134" s="149"/>
      <c r="CMX134" s="149"/>
      <c r="CMY134" s="149"/>
      <c r="CMZ134" s="149"/>
      <c r="CNA134" s="149"/>
      <c r="CNB134" s="149"/>
      <c r="CNC134" s="149"/>
      <c r="CND134" s="149"/>
      <c r="CNE134" s="149"/>
      <c r="CNF134" s="149"/>
      <c r="CNG134" s="149"/>
      <c r="CNH134" s="149"/>
      <c r="CNI134" s="149"/>
      <c r="CNJ134" s="149"/>
      <c r="CNK134" s="149"/>
      <c r="CNL134" s="149"/>
      <c r="CNM134" s="149"/>
      <c r="CNN134" s="149"/>
      <c r="CNO134" s="149"/>
      <c r="CNP134" s="149"/>
      <c r="CNQ134" s="149"/>
      <c r="CNR134" s="149"/>
      <c r="CNS134" s="149"/>
      <c r="CNT134" s="149"/>
      <c r="CNU134" s="149"/>
      <c r="CNV134" s="149"/>
      <c r="CNW134" s="149"/>
      <c r="CNX134" s="149"/>
      <c r="CNY134" s="149"/>
      <c r="CNZ134" s="149"/>
      <c r="COA134" s="149"/>
      <c r="COB134" s="149"/>
      <c r="COC134" s="149"/>
      <c r="COD134" s="149"/>
      <c r="COE134" s="149"/>
      <c r="COF134" s="149"/>
      <c r="COG134" s="149"/>
      <c r="COH134" s="149"/>
      <c r="COI134" s="149"/>
      <c r="COJ134" s="149"/>
      <c r="COK134" s="149"/>
      <c r="COL134" s="149"/>
      <c r="COM134" s="149"/>
      <c r="CON134" s="149"/>
      <c r="COO134" s="149"/>
      <c r="COP134" s="149"/>
      <c r="COQ134" s="149"/>
      <c r="COR134" s="149"/>
      <c r="COS134" s="149"/>
      <c r="COT134" s="149"/>
      <c r="COU134" s="149"/>
      <c r="COV134" s="149"/>
      <c r="COW134" s="149"/>
      <c r="COX134" s="149"/>
      <c r="COY134" s="149"/>
      <c r="COZ134" s="149"/>
      <c r="CPA134" s="149"/>
      <c r="CPB134" s="149"/>
      <c r="CPC134" s="149"/>
      <c r="CPD134" s="149"/>
      <c r="CPE134" s="149"/>
      <c r="CPF134" s="149"/>
      <c r="CPG134" s="149"/>
      <c r="CPH134" s="149"/>
      <c r="CPI134" s="149"/>
      <c r="CPJ134" s="149"/>
      <c r="CPK134" s="149"/>
      <c r="CPL134" s="149"/>
      <c r="CPM134" s="149"/>
      <c r="CPN134" s="149"/>
      <c r="CPO134" s="149"/>
      <c r="CPP134" s="149"/>
      <c r="CPQ134" s="149"/>
      <c r="CPR134" s="149"/>
      <c r="CPS134" s="149"/>
      <c r="CPT134" s="149"/>
      <c r="CPU134" s="149"/>
      <c r="CPV134" s="149"/>
      <c r="CPW134" s="149"/>
      <c r="CPX134" s="149"/>
      <c r="CPY134" s="149"/>
      <c r="CPZ134" s="149"/>
      <c r="CQA134" s="149"/>
      <c r="CQB134" s="149"/>
      <c r="CQC134" s="149"/>
      <c r="CQD134" s="149"/>
      <c r="CQE134" s="149"/>
      <c r="CQF134" s="149"/>
      <c r="CQG134" s="149"/>
      <c r="CQH134" s="149"/>
      <c r="CQI134" s="149"/>
      <c r="CQJ134" s="149"/>
      <c r="CQK134" s="149"/>
      <c r="CQL134" s="149"/>
      <c r="CQM134" s="149"/>
      <c r="CQN134" s="149"/>
      <c r="CQO134" s="149"/>
      <c r="CQP134" s="149"/>
      <c r="CQQ134" s="149"/>
      <c r="CQR134" s="149"/>
      <c r="CQS134" s="149"/>
      <c r="CQT134" s="149"/>
      <c r="CQU134" s="149"/>
      <c r="CQV134" s="149"/>
      <c r="CQW134" s="149"/>
      <c r="CQX134" s="149"/>
      <c r="CQY134" s="149"/>
      <c r="CQZ134" s="149"/>
      <c r="CRA134" s="149"/>
      <c r="CRB134" s="149"/>
      <c r="CRC134" s="149"/>
      <c r="CRD134" s="149"/>
      <c r="CRE134" s="149"/>
      <c r="CRF134" s="149"/>
      <c r="CRG134" s="149"/>
      <c r="CRH134" s="149"/>
      <c r="CRI134" s="149"/>
      <c r="CRJ134" s="149"/>
      <c r="CRK134" s="149"/>
      <c r="CRL134" s="149"/>
      <c r="CRM134" s="149"/>
      <c r="CRN134" s="149"/>
      <c r="CRO134" s="149"/>
      <c r="CRP134" s="149"/>
      <c r="CRQ134" s="149"/>
      <c r="CRR134" s="149"/>
      <c r="CRS134" s="149"/>
      <c r="CRT134" s="149"/>
      <c r="CRU134" s="149"/>
      <c r="CRV134" s="149"/>
      <c r="CRW134" s="149"/>
      <c r="CRX134" s="149"/>
      <c r="CRY134" s="149"/>
      <c r="CRZ134" s="149"/>
      <c r="CSA134" s="149"/>
      <c r="CSB134" s="149"/>
      <c r="CSC134" s="149"/>
      <c r="CSD134" s="149"/>
      <c r="CSE134" s="149"/>
      <c r="CSF134" s="149"/>
      <c r="CSG134" s="149"/>
      <c r="CSH134" s="149"/>
      <c r="CSI134" s="149"/>
      <c r="CSJ134" s="149"/>
      <c r="CSK134" s="149"/>
      <c r="CSL134" s="149"/>
      <c r="CSM134" s="149"/>
      <c r="CSN134" s="149"/>
      <c r="CSO134" s="149"/>
      <c r="CSP134" s="149"/>
      <c r="CSQ134" s="149"/>
      <c r="CSR134" s="149"/>
      <c r="CSS134" s="149"/>
      <c r="CST134" s="149"/>
      <c r="CSU134" s="149"/>
      <c r="CSV134" s="149"/>
      <c r="CSW134" s="149"/>
      <c r="CSX134" s="149"/>
      <c r="CSY134" s="149"/>
      <c r="CSZ134" s="149"/>
      <c r="CTA134" s="149"/>
      <c r="CTB134" s="149"/>
      <c r="CTC134" s="149"/>
      <c r="CTD134" s="149"/>
      <c r="CTE134" s="149"/>
      <c r="CTF134" s="149"/>
      <c r="CTG134" s="149"/>
      <c r="CTH134" s="149"/>
      <c r="CTI134" s="149"/>
      <c r="CTJ134" s="149"/>
      <c r="CTK134" s="149"/>
      <c r="CTL134" s="149"/>
      <c r="CTM134" s="149"/>
      <c r="CTN134" s="149"/>
      <c r="CTO134" s="149"/>
      <c r="CTP134" s="149"/>
      <c r="CTQ134" s="149"/>
      <c r="CTR134" s="149"/>
      <c r="CTS134" s="149"/>
      <c r="CTT134" s="149"/>
      <c r="CTU134" s="149"/>
      <c r="CTV134" s="149"/>
      <c r="CTW134" s="149"/>
      <c r="CTX134" s="149"/>
      <c r="CTY134" s="149"/>
      <c r="CTZ134" s="149"/>
      <c r="CUA134" s="149"/>
      <c r="CUB134" s="149"/>
      <c r="CUC134" s="149"/>
      <c r="CUD134" s="149"/>
      <c r="CUE134" s="149"/>
      <c r="CUF134" s="149"/>
      <c r="CUG134" s="149"/>
      <c r="CUH134" s="149"/>
      <c r="CUI134" s="149"/>
      <c r="CUJ134" s="149"/>
      <c r="CUK134" s="149"/>
      <c r="CUL134" s="149"/>
      <c r="CUM134" s="149"/>
      <c r="CUN134" s="149"/>
      <c r="CUO134" s="149"/>
      <c r="CUP134" s="149"/>
      <c r="CUQ134" s="149"/>
      <c r="CUR134" s="149"/>
      <c r="CUS134" s="149"/>
      <c r="CUT134" s="149"/>
      <c r="CUU134" s="149"/>
      <c r="CUV134" s="149"/>
      <c r="CUW134" s="149"/>
      <c r="CUX134" s="149"/>
      <c r="CUY134" s="149"/>
      <c r="CUZ134" s="149"/>
      <c r="CVA134" s="149"/>
      <c r="CVB134" s="149"/>
      <c r="CVC134" s="149"/>
      <c r="CVD134" s="149"/>
      <c r="CVE134" s="149"/>
      <c r="CVF134" s="149"/>
      <c r="CVG134" s="149"/>
      <c r="CVH134" s="149"/>
      <c r="CVI134" s="149"/>
      <c r="CVJ134" s="149"/>
      <c r="CVK134" s="149"/>
      <c r="CVL134" s="149"/>
      <c r="CVM134" s="149"/>
      <c r="CVN134" s="149"/>
      <c r="CVO134" s="149"/>
      <c r="CVP134" s="149"/>
      <c r="CVQ134" s="149"/>
      <c r="CVR134" s="149"/>
      <c r="CVS134" s="149"/>
      <c r="CVT134" s="149"/>
      <c r="CVU134" s="149"/>
      <c r="CVV134" s="149"/>
      <c r="CVW134" s="149"/>
      <c r="CVX134" s="149"/>
      <c r="CVY134" s="149"/>
      <c r="CVZ134" s="149"/>
      <c r="CWA134" s="149"/>
      <c r="CWB134" s="149"/>
      <c r="CWC134" s="149"/>
      <c r="CWD134" s="149"/>
      <c r="CWE134" s="149"/>
      <c r="CWF134" s="149"/>
      <c r="CWG134" s="149"/>
      <c r="CWH134" s="149"/>
      <c r="CWI134" s="149"/>
      <c r="CWJ134" s="149"/>
      <c r="CWK134" s="149"/>
      <c r="CWL134" s="149"/>
      <c r="CWM134" s="149"/>
      <c r="CWN134" s="149"/>
      <c r="CWO134" s="149"/>
      <c r="CWP134" s="149"/>
      <c r="CWQ134" s="149"/>
      <c r="CWR134" s="149"/>
      <c r="CWS134" s="149"/>
      <c r="CWT134" s="149"/>
      <c r="CWU134" s="149"/>
      <c r="CWV134" s="149"/>
      <c r="CWW134" s="149"/>
      <c r="CWX134" s="149"/>
      <c r="CWY134" s="149"/>
      <c r="CWZ134" s="149"/>
      <c r="CXA134" s="149"/>
      <c r="CXB134" s="149"/>
      <c r="CXC134" s="149"/>
      <c r="CXD134" s="149"/>
      <c r="CXE134" s="149"/>
      <c r="CXF134" s="149"/>
      <c r="CXG134" s="149"/>
      <c r="CXH134" s="149"/>
      <c r="CXI134" s="149"/>
      <c r="CXJ134" s="149"/>
      <c r="CXK134" s="149"/>
      <c r="CXL134" s="149"/>
      <c r="CXM134" s="149"/>
      <c r="CXN134" s="149"/>
      <c r="CXO134" s="149"/>
      <c r="CXP134" s="149"/>
      <c r="CXQ134" s="149"/>
      <c r="CXR134" s="149"/>
      <c r="CXS134" s="149"/>
      <c r="CXT134" s="149"/>
      <c r="CXU134" s="149"/>
      <c r="CXV134" s="149"/>
      <c r="CXW134" s="149"/>
      <c r="CXX134" s="149"/>
      <c r="CXY134" s="149"/>
      <c r="CXZ134" s="149"/>
      <c r="CYA134" s="149"/>
      <c r="CYB134" s="149"/>
      <c r="CYC134" s="149"/>
      <c r="CYD134" s="149"/>
      <c r="CYE134" s="149"/>
      <c r="CYF134" s="149"/>
      <c r="CYG134" s="149"/>
      <c r="CYH134" s="149"/>
      <c r="CYI134" s="149"/>
      <c r="CYJ134" s="149"/>
      <c r="CYK134" s="149"/>
      <c r="CYL134" s="149"/>
      <c r="CYM134" s="149"/>
      <c r="CYN134" s="149"/>
      <c r="CYO134" s="149"/>
      <c r="CYP134" s="149"/>
      <c r="CYQ134" s="149"/>
      <c r="CYR134" s="149"/>
      <c r="CYS134" s="149"/>
      <c r="CYT134" s="149"/>
      <c r="CYU134" s="149"/>
      <c r="CYV134" s="149"/>
      <c r="CYW134" s="149"/>
      <c r="CYX134" s="149"/>
      <c r="CYY134" s="149"/>
      <c r="CYZ134" s="149"/>
      <c r="CZA134" s="149"/>
      <c r="CZB134" s="149"/>
      <c r="CZC134" s="149"/>
      <c r="CZD134" s="149"/>
      <c r="CZE134" s="149"/>
      <c r="CZF134" s="149"/>
      <c r="CZG134" s="149"/>
      <c r="CZH134" s="149"/>
      <c r="CZI134" s="149"/>
      <c r="CZJ134" s="149"/>
      <c r="CZK134" s="149"/>
      <c r="CZL134" s="149"/>
      <c r="CZM134" s="149"/>
      <c r="CZN134" s="149"/>
      <c r="CZO134" s="149"/>
      <c r="CZP134" s="149"/>
      <c r="CZQ134" s="149"/>
      <c r="CZR134" s="149"/>
      <c r="CZS134" s="149"/>
      <c r="CZT134" s="149"/>
      <c r="CZU134" s="149"/>
      <c r="CZV134" s="149"/>
      <c r="CZW134" s="149"/>
      <c r="CZX134" s="149"/>
      <c r="CZY134" s="149"/>
      <c r="CZZ134" s="149"/>
      <c r="DAA134" s="149"/>
      <c r="DAB134" s="149"/>
      <c r="DAC134" s="149"/>
      <c r="DAD134" s="149"/>
      <c r="DAE134" s="149"/>
      <c r="DAF134" s="149"/>
      <c r="DAG134" s="149"/>
      <c r="DAH134" s="149"/>
      <c r="DAI134" s="149"/>
      <c r="DAJ134" s="149"/>
      <c r="DAK134" s="149"/>
      <c r="DAL134" s="149"/>
      <c r="DAM134" s="149"/>
      <c r="DAN134" s="149"/>
      <c r="DAO134" s="149"/>
      <c r="DAP134" s="149"/>
      <c r="DAQ134" s="149"/>
      <c r="DAR134" s="149"/>
      <c r="DAS134" s="149"/>
      <c r="DAT134" s="149"/>
      <c r="DAU134" s="149"/>
      <c r="DAV134" s="149"/>
      <c r="DAW134" s="149"/>
      <c r="DAX134" s="149"/>
      <c r="DAY134" s="149"/>
      <c r="DAZ134" s="149"/>
      <c r="DBA134" s="149"/>
      <c r="DBB134" s="149"/>
      <c r="DBC134" s="149"/>
      <c r="DBD134" s="149"/>
      <c r="DBE134" s="149"/>
      <c r="DBF134" s="149"/>
      <c r="DBG134" s="149"/>
      <c r="DBH134" s="149"/>
      <c r="DBI134" s="149"/>
      <c r="DBJ134" s="149"/>
      <c r="DBK134" s="149"/>
      <c r="DBL134" s="149"/>
      <c r="DBM134" s="149"/>
      <c r="DBN134" s="149"/>
      <c r="DBO134" s="149"/>
      <c r="DBP134" s="149"/>
      <c r="DBQ134" s="149"/>
      <c r="DBR134" s="149"/>
      <c r="DBS134" s="149"/>
      <c r="DBT134" s="149"/>
      <c r="DBU134" s="149"/>
      <c r="DBV134" s="149"/>
      <c r="DBW134" s="149"/>
      <c r="DBX134" s="149"/>
      <c r="DBY134" s="149"/>
      <c r="DBZ134" s="149"/>
      <c r="DCA134" s="149"/>
      <c r="DCB134" s="149"/>
      <c r="DCC134" s="149"/>
      <c r="DCD134" s="149"/>
      <c r="DCE134" s="149"/>
      <c r="DCF134" s="149"/>
      <c r="DCG134" s="149"/>
      <c r="DCH134" s="149"/>
      <c r="DCI134" s="149"/>
      <c r="DCJ134" s="149"/>
      <c r="DCK134" s="149"/>
      <c r="DCL134" s="149"/>
      <c r="DCM134" s="149"/>
      <c r="DCN134" s="149"/>
      <c r="DCO134" s="149"/>
      <c r="DCP134" s="149"/>
      <c r="DCQ134" s="149"/>
      <c r="DCR134" s="149"/>
      <c r="DCS134" s="149"/>
      <c r="DCT134" s="149"/>
      <c r="DCU134" s="149"/>
      <c r="DCV134" s="149"/>
      <c r="DCW134" s="149"/>
      <c r="DCX134" s="149"/>
      <c r="DCY134" s="149"/>
      <c r="DCZ134" s="149"/>
      <c r="DDA134" s="149"/>
      <c r="DDB134" s="149"/>
      <c r="DDC134" s="149"/>
      <c r="DDD134" s="149"/>
      <c r="DDE134" s="149"/>
      <c r="DDF134" s="149"/>
      <c r="DDG134" s="149"/>
      <c r="DDH134" s="149"/>
      <c r="DDI134" s="149"/>
      <c r="DDJ134" s="149"/>
      <c r="DDK134" s="149"/>
      <c r="DDL134" s="149"/>
      <c r="DDM134" s="149"/>
      <c r="DDN134" s="149"/>
      <c r="DDO134" s="149"/>
      <c r="DDP134" s="149"/>
      <c r="DDQ134" s="149"/>
      <c r="DDR134" s="149"/>
      <c r="DDS134" s="149"/>
      <c r="DDT134" s="149"/>
      <c r="DDU134" s="149"/>
      <c r="DDV134" s="149"/>
      <c r="DDW134" s="149"/>
      <c r="DDX134" s="149"/>
      <c r="DDY134" s="149"/>
      <c r="DDZ134" s="149"/>
      <c r="DEA134" s="149"/>
      <c r="DEB134" s="149"/>
      <c r="DEC134" s="149"/>
      <c r="DED134" s="149"/>
      <c r="DEE134" s="149"/>
      <c r="DEF134" s="149"/>
      <c r="DEG134" s="149"/>
      <c r="DEH134" s="149"/>
      <c r="DEI134" s="149"/>
      <c r="DEJ134" s="149"/>
      <c r="DEK134" s="149"/>
      <c r="DEL134" s="149"/>
      <c r="DEM134" s="149"/>
      <c r="DEN134" s="149"/>
      <c r="DEO134" s="149"/>
      <c r="DEP134" s="149"/>
      <c r="DEQ134" s="149"/>
      <c r="DER134" s="149"/>
      <c r="DES134" s="149"/>
      <c r="DET134" s="149"/>
      <c r="DEU134" s="149"/>
      <c r="DEV134" s="149"/>
      <c r="DEW134" s="149"/>
      <c r="DEX134" s="149"/>
      <c r="DEY134" s="149"/>
      <c r="DEZ134" s="149"/>
      <c r="DFA134" s="149"/>
      <c r="DFB134" s="149"/>
      <c r="DFC134" s="149"/>
      <c r="DFD134" s="149"/>
      <c r="DFE134" s="149"/>
      <c r="DFF134" s="149"/>
      <c r="DFG134" s="149"/>
      <c r="DFH134" s="149"/>
      <c r="DFI134" s="149"/>
      <c r="DFJ134" s="149"/>
      <c r="DFK134" s="149"/>
      <c r="DFL134" s="149"/>
      <c r="DFM134" s="149"/>
      <c r="DFN134" s="149"/>
      <c r="DFO134" s="149"/>
      <c r="DFP134" s="149"/>
      <c r="DFQ134" s="149"/>
      <c r="DFR134" s="149"/>
      <c r="DFS134" s="149"/>
      <c r="DFT134" s="149"/>
      <c r="DFU134" s="149"/>
      <c r="DFV134" s="149"/>
      <c r="DFW134" s="149"/>
      <c r="DFX134" s="149"/>
      <c r="DFY134" s="149"/>
      <c r="DFZ134" s="149"/>
      <c r="DGA134" s="149"/>
      <c r="DGB134" s="149"/>
      <c r="DGC134" s="149"/>
      <c r="DGD134" s="149"/>
      <c r="DGE134" s="149"/>
      <c r="DGF134" s="149"/>
      <c r="DGG134" s="149"/>
      <c r="DGH134" s="149"/>
      <c r="DGI134" s="149"/>
      <c r="DGJ134" s="149"/>
      <c r="DGK134" s="149"/>
      <c r="DGL134" s="149"/>
      <c r="DGM134" s="149"/>
      <c r="DGN134" s="149"/>
      <c r="DGO134" s="149"/>
      <c r="DGP134" s="149"/>
      <c r="DGQ134" s="149"/>
      <c r="DGR134" s="149"/>
      <c r="DGS134" s="149"/>
      <c r="DGT134" s="149"/>
      <c r="DGU134" s="149"/>
      <c r="DGV134" s="149"/>
      <c r="DGW134" s="149"/>
      <c r="DGX134" s="149"/>
      <c r="DGY134" s="149"/>
      <c r="DGZ134" s="149"/>
      <c r="DHA134" s="149"/>
      <c r="DHB134" s="149"/>
      <c r="DHC134" s="149"/>
      <c r="DHD134" s="149"/>
      <c r="DHE134" s="149"/>
      <c r="DHF134" s="149"/>
      <c r="DHG134" s="149"/>
      <c r="DHH134" s="149"/>
      <c r="DHI134" s="149"/>
      <c r="DHJ134" s="149"/>
      <c r="DHK134" s="149"/>
      <c r="DHL134" s="149"/>
      <c r="DHM134" s="149"/>
      <c r="DHN134" s="149"/>
      <c r="DHO134" s="149"/>
      <c r="DHP134" s="149"/>
      <c r="DHQ134" s="149"/>
      <c r="DHR134" s="149"/>
      <c r="DHS134" s="149"/>
      <c r="DHT134" s="149"/>
      <c r="DHU134" s="149"/>
      <c r="DHV134" s="149"/>
      <c r="DHW134" s="149"/>
      <c r="DHX134" s="149"/>
      <c r="DHY134" s="149"/>
      <c r="DHZ134" s="149"/>
      <c r="DIA134" s="149"/>
      <c r="DIB134" s="149"/>
      <c r="DIC134" s="149"/>
      <c r="DID134" s="149"/>
      <c r="DIE134" s="149"/>
      <c r="DIF134" s="149"/>
      <c r="DIG134" s="149"/>
      <c r="DIH134" s="149"/>
      <c r="DII134" s="149"/>
      <c r="DIJ134" s="149"/>
      <c r="DIK134" s="149"/>
      <c r="DIL134" s="149"/>
      <c r="DIM134" s="149"/>
      <c r="DIN134" s="149"/>
      <c r="DIO134" s="149"/>
      <c r="DIP134" s="149"/>
      <c r="DIQ134" s="149"/>
      <c r="DIR134" s="149"/>
      <c r="DIS134" s="149"/>
      <c r="DIT134" s="149"/>
      <c r="DIU134" s="149"/>
      <c r="DIV134" s="149"/>
      <c r="DIW134" s="149"/>
      <c r="DIX134" s="149"/>
      <c r="DIY134" s="149"/>
      <c r="DIZ134" s="149"/>
      <c r="DJA134" s="149"/>
      <c r="DJB134" s="149"/>
      <c r="DJC134" s="149"/>
      <c r="DJD134" s="149"/>
      <c r="DJE134" s="149"/>
      <c r="DJF134" s="149"/>
      <c r="DJG134" s="149"/>
      <c r="DJH134" s="149"/>
      <c r="DJI134" s="149"/>
      <c r="DJJ134" s="149"/>
      <c r="DJK134" s="149"/>
      <c r="DJL134" s="149"/>
      <c r="DJM134" s="149"/>
      <c r="DJN134" s="149"/>
      <c r="DJO134" s="149"/>
      <c r="DJP134" s="149"/>
      <c r="DJQ134" s="149"/>
      <c r="DJR134" s="149"/>
      <c r="DJS134" s="149"/>
      <c r="DJT134" s="149"/>
      <c r="DJU134" s="149"/>
      <c r="DJV134" s="149"/>
      <c r="DJW134" s="149"/>
      <c r="DJX134" s="149"/>
      <c r="DJY134" s="149"/>
      <c r="DJZ134" s="149"/>
      <c r="DKA134" s="149"/>
      <c r="DKB134" s="149"/>
      <c r="DKC134" s="149"/>
      <c r="DKD134" s="149"/>
      <c r="DKE134" s="149"/>
      <c r="DKF134" s="149"/>
      <c r="DKG134" s="149"/>
      <c r="DKH134" s="149"/>
      <c r="DKI134" s="149"/>
      <c r="DKJ134" s="149"/>
      <c r="DKK134" s="149"/>
      <c r="DKL134" s="149"/>
      <c r="DKM134" s="149"/>
      <c r="DKN134" s="149"/>
      <c r="DKO134" s="149"/>
      <c r="DKP134" s="149"/>
      <c r="DKQ134" s="149"/>
      <c r="DKR134" s="149"/>
      <c r="DKS134" s="149"/>
      <c r="DKT134" s="149"/>
      <c r="DKU134" s="149"/>
      <c r="DKV134" s="149"/>
      <c r="DKW134" s="149"/>
      <c r="DKX134" s="149"/>
      <c r="DKY134" s="149"/>
      <c r="DKZ134" s="149"/>
      <c r="DLA134" s="149"/>
      <c r="DLB134" s="149"/>
      <c r="DLC134" s="149"/>
      <c r="DLD134" s="149"/>
      <c r="DLE134" s="149"/>
      <c r="DLF134" s="149"/>
      <c r="DLG134" s="149"/>
      <c r="DLH134" s="149"/>
      <c r="DLI134" s="149"/>
      <c r="DLJ134" s="149"/>
      <c r="DLK134" s="149"/>
      <c r="DLL134" s="149"/>
      <c r="DLM134" s="149"/>
      <c r="DLN134" s="149"/>
      <c r="DLO134" s="149"/>
      <c r="DLP134" s="149"/>
      <c r="DLQ134" s="149"/>
      <c r="DLR134" s="149"/>
      <c r="DLS134" s="149"/>
      <c r="DLT134" s="149"/>
      <c r="DLU134" s="149"/>
      <c r="DLV134" s="149"/>
      <c r="DLW134" s="149"/>
      <c r="DLX134" s="149"/>
      <c r="DLY134" s="149"/>
      <c r="DLZ134" s="149"/>
      <c r="DMA134" s="149"/>
      <c r="DMB134" s="149"/>
      <c r="DMC134" s="149"/>
      <c r="DMD134" s="149"/>
      <c r="DME134" s="149"/>
      <c r="DMF134" s="149"/>
      <c r="DMG134" s="149"/>
      <c r="DMH134" s="149"/>
      <c r="DMI134" s="149"/>
      <c r="DMJ134" s="149"/>
      <c r="DMK134" s="149"/>
      <c r="DML134" s="149"/>
      <c r="DMM134" s="149"/>
      <c r="DMN134" s="149"/>
      <c r="DMO134" s="149"/>
      <c r="DMP134" s="149"/>
      <c r="DMQ134" s="149"/>
      <c r="DMR134" s="149"/>
      <c r="DMS134" s="149"/>
      <c r="DMT134" s="149"/>
      <c r="DMU134" s="149"/>
      <c r="DMV134" s="149"/>
      <c r="DMW134" s="149"/>
      <c r="DMX134" s="149"/>
      <c r="DMY134" s="149"/>
      <c r="DMZ134" s="149"/>
      <c r="DNA134" s="149"/>
      <c r="DNB134" s="149"/>
      <c r="DNC134" s="149"/>
      <c r="DND134" s="149"/>
      <c r="DNE134" s="149"/>
      <c r="DNF134" s="149"/>
      <c r="DNG134" s="149"/>
      <c r="DNH134" s="149"/>
      <c r="DNI134" s="149"/>
      <c r="DNJ134" s="149"/>
      <c r="DNK134" s="149"/>
      <c r="DNL134" s="149"/>
      <c r="DNM134" s="149"/>
      <c r="DNN134" s="149"/>
      <c r="DNO134" s="149"/>
      <c r="DNP134" s="149"/>
      <c r="DNQ134" s="149"/>
      <c r="DNR134" s="149"/>
      <c r="DNS134" s="149"/>
      <c r="DNT134" s="149"/>
      <c r="DNU134" s="149"/>
      <c r="DNV134" s="149"/>
      <c r="DNW134" s="149"/>
      <c r="DNX134" s="149"/>
      <c r="DNY134" s="149"/>
      <c r="DNZ134" s="149"/>
      <c r="DOA134" s="149"/>
      <c r="DOB134" s="149"/>
      <c r="DOC134" s="149"/>
      <c r="DOD134" s="149"/>
      <c r="DOE134" s="149"/>
      <c r="DOF134" s="149"/>
      <c r="DOG134" s="149"/>
      <c r="DOH134" s="149"/>
      <c r="DOI134" s="149"/>
      <c r="DOJ134" s="149"/>
      <c r="DOK134" s="149"/>
      <c r="DOL134" s="149"/>
      <c r="DOM134" s="149"/>
      <c r="DON134" s="149"/>
      <c r="DOO134" s="149"/>
      <c r="DOP134" s="149"/>
      <c r="DOQ134" s="149"/>
      <c r="DOR134" s="149"/>
      <c r="DOS134" s="149"/>
      <c r="DOT134" s="149"/>
      <c r="DOU134" s="149"/>
      <c r="DOV134" s="149"/>
      <c r="DOW134" s="149"/>
      <c r="DOX134" s="149"/>
      <c r="DOY134" s="149"/>
      <c r="DOZ134" s="149"/>
      <c r="DPA134" s="149"/>
      <c r="DPB134" s="149"/>
      <c r="DPC134" s="149"/>
      <c r="DPD134" s="149"/>
      <c r="DPE134" s="149"/>
      <c r="DPF134" s="149"/>
      <c r="DPG134" s="149"/>
      <c r="DPH134" s="149"/>
      <c r="DPI134" s="149"/>
      <c r="DPJ134" s="149"/>
      <c r="DPK134" s="149"/>
      <c r="DPL134" s="149"/>
      <c r="DPM134" s="149"/>
      <c r="DPN134" s="149"/>
      <c r="DPO134" s="149"/>
      <c r="DPP134" s="149"/>
      <c r="DPQ134" s="149"/>
      <c r="DPR134" s="149"/>
      <c r="DPS134" s="149"/>
      <c r="DPT134" s="149"/>
      <c r="DPU134" s="149"/>
      <c r="DPV134" s="149"/>
      <c r="DPW134" s="149"/>
      <c r="DPX134" s="149"/>
      <c r="DPY134" s="149"/>
      <c r="DPZ134" s="149"/>
      <c r="DQA134" s="149"/>
      <c r="DQB134" s="149"/>
      <c r="DQC134" s="149"/>
      <c r="DQD134" s="149"/>
      <c r="DQE134" s="149"/>
      <c r="DQF134" s="149"/>
      <c r="DQG134" s="149"/>
      <c r="DQH134" s="149"/>
      <c r="DQI134" s="149"/>
      <c r="DQJ134" s="149"/>
      <c r="DQK134" s="149"/>
      <c r="DQL134" s="149"/>
      <c r="DQM134" s="149"/>
      <c r="DQN134" s="149"/>
      <c r="DQO134" s="149"/>
      <c r="DQP134" s="149"/>
      <c r="DQQ134" s="149"/>
      <c r="DQR134" s="149"/>
      <c r="DQS134" s="149"/>
      <c r="DQT134" s="149"/>
      <c r="DQU134" s="149"/>
      <c r="DQV134" s="149"/>
      <c r="DQW134" s="149"/>
      <c r="DQX134" s="149"/>
      <c r="DQY134" s="149"/>
      <c r="DQZ134" s="149"/>
      <c r="DRA134" s="149"/>
      <c r="DRB134" s="149"/>
      <c r="DRC134" s="149"/>
      <c r="DRD134" s="149"/>
      <c r="DRE134" s="149"/>
      <c r="DRF134" s="149"/>
      <c r="DRG134" s="149"/>
      <c r="DRH134" s="149"/>
      <c r="DRI134" s="149"/>
      <c r="DRJ134" s="149"/>
      <c r="DRK134" s="149"/>
      <c r="DRL134" s="149"/>
      <c r="DRM134" s="149"/>
      <c r="DRN134" s="149"/>
      <c r="DRO134" s="149"/>
      <c r="DRP134" s="149"/>
      <c r="DRQ134" s="149"/>
      <c r="DRR134" s="149"/>
      <c r="DRS134" s="149"/>
      <c r="DRT134" s="149"/>
      <c r="DRU134" s="149"/>
      <c r="DRV134" s="149"/>
      <c r="DRW134" s="149"/>
      <c r="DRX134" s="149"/>
      <c r="DRY134" s="149"/>
      <c r="DRZ134" s="149"/>
      <c r="DSA134" s="149"/>
      <c r="DSB134" s="149"/>
      <c r="DSC134" s="149"/>
      <c r="DSD134" s="149"/>
      <c r="DSE134" s="149"/>
      <c r="DSF134" s="149"/>
      <c r="DSG134" s="149"/>
      <c r="DSH134" s="149"/>
      <c r="DSI134" s="149"/>
      <c r="DSJ134" s="149"/>
      <c r="DSK134" s="149"/>
      <c r="DSL134" s="149"/>
      <c r="DSM134" s="149"/>
      <c r="DSN134" s="149"/>
      <c r="DSO134" s="149"/>
      <c r="DSP134" s="149"/>
      <c r="DSQ134" s="149"/>
      <c r="DSR134" s="149"/>
      <c r="DSS134" s="149"/>
      <c r="DST134" s="149"/>
      <c r="DSU134" s="149"/>
      <c r="DSV134" s="149"/>
      <c r="DSW134" s="149"/>
      <c r="DSX134" s="149"/>
      <c r="DSY134" s="149"/>
      <c r="DSZ134" s="149"/>
      <c r="DTA134" s="149"/>
      <c r="DTB134" s="149"/>
      <c r="DTC134" s="149"/>
      <c r="DTD134" s="149"/>
      <c r="DTE134" s="149"/>
      <c r="DTF134" s="149"/>
      <c r="DTG134" s="149"/>
      <c r="DTH134" s="149"/>
      <c r="DTI134" s="149"/>
      <c r="DTJ134" s="149"/>
      <c r="DTK134" s="149"/>
      <c r="DTL134" s="149"/>
      <c r="DTM134" s="149"/>
      <c r="DTN134" s="149"/>
      <c r="DTO134" s="149"/>
      <c r="DTP134" s="149"/>
      <c r="DTQ134" s="149"/>
      <c r="DTR134" s="149"/>
      <c r="DTS134" s="149"/>
      <c r="DTT134" s="149"/>
      <c r="DTU134" s="149"/>
      <c r="DTV134" s="149"/>
      <c r="DTW134" s="149"/>
      <c r="DTX134" s="149"/>
      <c r="DTY134" s="149"/>
      <c r="DTZ134" s="149"/>
      <c r="DUA134" s="149"/>
      <c r="DUB134" s="149"/>
      <c r="DUC134" s="149"/>
      <c r="DUD134" s="149"/>
      <c r="DUE134" s="149"/>
      <c r="DUF134" s="149"/>
      <c r="DUG134" s="149"/>
      <c r="DUH134" s="149"/>
      <c r="DUI134" s="149"/>
      <c r="DUJ134" s="149"/>
      <c r="DUK134" s="149"/>
      <c r="DUL134" s="149"/>
      <c r="DUM134" s="149"/>
      <c r="DUN134" s="149"/>
      <c r="DUO134" s="149"/>
      <c r="DUP134" s="149"/>
      <c r="DUQ134" s="149"/>
      <c r="DUR134" s="149"/>
      <c r="DUS134" s="149"/>
      <c r="DUT134" s="149"/>
      <c r="DUU134" s="149"/>
      <c r="DUV134" s="149"/>
      <c r="DUW134" s="149"/>
      <c r="DUX134" s="149"/>
      <c r="DUY134" s="149"/>
      <c r="DUZ134" s="149"/>
      <c r="DVA134" s="149"/>
      <c r="DVB134" s="149"/>
      <c r="DVC134" s="149"/>
      <c r="DVD134" s="149"/>
      <c r="DVE134" s="149"/>
      <c r="DVF134" s="149"/>
      <c r="DVG134" s="149"/>
      <c r="DVH134" s="149"/>
      <c r="DVI134" s="149"/>
      <c r="DVJ134" s="149"/>
      <c r="DVK134" s="149"/>
      <c r="DVL134" s="149"/>
      <c r="DVM134" s="149"/>
      <c r="DVN134" s="149"/>
      <c r="DVO134" s="149"/>
      <c r="DVP134" s="149"/>
      <c r="DVQ134" s="149"/>
      <c r="DVR134" s="149"/>
      <c r="DVS134" s="149"/>
      <c r="DVT134" s="149"/>
      <c r="DVU134" s="149"/>
      <c r="DVV134" s="149"/>
      <c r="DVW134" s="149"/>
      <c r="DVX134" s="149"/>
      <c r="DVY134" s="149"/>
      <c r="DVZ134" s="149"/>
      <c r="DWA134" s="149"/>
      <c r="DWB134" s="149"/>
      <c r="DWC134" s="149"/>
      <c r="DWD134" s="149"/>
      <c r="DWE134" s="149"/>
      <c r="DWF134" s="149"/>
      <c r="DWG134" s="149"/>
      <c r="DWH134" s="149"/>
      <c r="DWI134" s="149"/>
      <c r="DWJ134" s="149"/>
      <c r="DWK134" s="149"/>
      <c r="DWL134" s="149"/>
      <c r="DWM134" s="149"/>
      <c r="DWN134" s="149"/>
      <c r="DWO134" s="149"/>
      <c r="DWP134" s="149"/>
      <c r="DWQ134" s="149"/>
      <c r="DWR134" s="149"/>
      <c r="DWS134" s="149"/>
      <c r="DWT134" s="149"/>
      <c r="DWU134" s="149"/>
      <c r="DWV134" s="149"/>
      <c r="DWW134" s="149"/>
      <c r="DWX134" s="149"/>
      <c r="DWY134" s="149"/>
      <c r="DWZ134" s="149"/>
      <c r="DXA134" s="149"/>
      <c r="DXB134" s="149"/>
      <c r="DXC134" s="149"/>
      <c r="DXD134" s="149"/>
      <c r="DXE134" s="149"/>
      <c r="DXF134" s="149"/>
      <c r="DXG134" s="149"/>
      <c r="DXH134" s="149"/>
      <c r="DXI134" s="149"/>
      <c r="DXJ134" s="149"/>
      <c r="DXK134" s="149"/>
      <c r="DXL134" s="149"/>
      <c r="DXM134" s="149"/>
      <c r="DXN134" s="149"/>
      <c r="DXO134" s="149"/>
      <c r="DXP134" s="149"/>
      <c r="DXQ134" s="149"/>
      <c r="DXR134" s="149"/>
      <c r="DXS134" s="149"/>
      <c r="DXT134" s="149"/>
      <c r="DXU134" s="149"/>
      <c r="DXV134" s="149"/>
      <c r="DXW134" s="149"/>
      <c r="DXX134" s="149"/>
      <c r="DXY134" s="149"/>
      <c r="DXZ134" s="149"/>
      <c r="DYA134" s="149"/>
      <c r="DYB134" s="149"/>
      <c r="DYC134" s="149"/>
      <c r="DYD134" s="149"/>
      <c r="DYE134" s="149"/>
      <c r="DYF134" s="149"/>
      <c r="DYG134" s="149"/>
      <c r="DYH134" s="149"/>
      <c r="DYI134" s="149"/>
      <c r="DYJ134" s="149"/>
      <c r="DYK134" s="149"/>
      <c r="DYL134" s="149"/>
      <c r="DYM134" s="149"/>
      <c r="DYN134" s="149"/>
      <c r="DYO134" s="149"/>
      <c r="DYP134" s="149"/>
      <c r="DYQ134" s="149"/>
      <c r="DYR134" s="149"/>
      <c r="DYS134" s="149"/>
      <c r="DYT134" s="149"/>
      <c r="DYU134" s="149"/>
      <c r="DYV134" s="149"/>
      <c r="DYW134" s="149"/>
      <c r="DYX134" s="149"/>
      <c r="DYY134" s="149"/>
      <c r="DYZ134" s="149"/>
      <c r="DZA134" s="149"/>
      <c r="DZB134" s="149"/>
      <c r="DZC134" s="149"/>
      <c r="DZD134" s="149"/>
      <c r="DZE134" s="149"/>
      <c r="DZF134" s="149"/>
      <c r="DZG134" s="149"/>
      <c r="DZH134" s="149"/>
      <c r="DZI134" s="149"/>
      <c r="DZJ134" s="149"/>
      <c r="DZK134" s="149"/>
      <c r="DZL134" s="149"/>
      <c r="DZM134" s="149"/>
      <c r="DZN134" s="149"/>
      <c r="DZO134" s="149"/>
      <c r="DZP134" s="149"/>
      <c r="DZQ134" s="149"/>
      <c r="DZR134" s="149"/>
      <c r="DZS134" s="149"/>
      <c r="DZT134" s="149"/>
      <c r="DZU134" s="149"/>
      <c r="DZV134" s="149"/>
      <c r="DZW134" s="149"/>
      <c r="DZX134" s="149"/>
      <c r="DZY134" s="149"/>
      <c r="DZZ134" s="149"/>
      <c r="EAA134" s="149"/>
      <c r="EAB134" s="149"/>
      <c r="EAC134" s="149"/>
      <c r="EAD134" s="149"/>
      <c r="EAE134" s="149"/>
      <c r="EAF134" s="149"/>
      <c r="EAG134" s="149"/>
      <c r="EAH134" s="149"/>
      <c r="EAI134" s="149"/>
      <c r="EAJ134" s="149"/>
      <c r="EAK134" s="149"/>
      <c r="EAL134" s="149"/>
      <c r="EAM134" s="149"/>
      <c r="EAN134" s="149"/>
      <c r="EAO134" s="149"/>
      <c r="EAP134" s="149"/>
      <c r="EAQ134" s="149"/>
      <c r="EAR134" s="149"/>
      <c r="EAS134" s="149"/>
      <c r="EAT134" s="149"/>
      <c r="EAU134" s="149"/>
      <c r="EAV134" s="149"/>
      <c r="EAW134" s="149"/>
      <c r="EAX134" s="149"/>
      <c r="EAY134" s="149"/>
      <c r="EAZ134" s="149"/>
      <c r="EBA134" s="149"/>
      <c r="EBB134" s="149"/>
      <c r="EBC134" s="149"/>
      <c r="EBD134" s="149"/>
      <c r="EBE134" s="149"/>
      <c r="EBF134" s="149"/>
      <c r="EBG134" s="149"/>
      <c r="EBH134" s="149"/>
      <c r="EBI134" s="149"/>
      <c r="EBJ134" s="149"/>
      <c r="EBK134" s="149"/>
      <c r="EBL134" s="149"/>
      <c r="EBM134" s="149"/>
      <c r="EBN134" s="149"/>
      <c r="EBO134" s="149"/>
      <c r="EBP134" s="149"/>
      <c r="EBQ134" s="149"/>
      <c r="EBR134" s="149"/>
      <c r="EBS134" s="149"/>
      <c r="EBT134" s="149"/>
      <c r="EBU134" s="149"/>
      <c r="EBV134" s="149"/>
      <c r="EBW134" s="149"/>
      <c r="EBX134" s="149"/>
      <c r="EBY134" s="149"/>
      <c r="EBZ134" s="149"/>
      <c r="ECA134" s="149"/>
      <c r="ECB134" s="149"/>
      <c r="ECC134" s="149"/>
      <c r="ECD134" s="149"/>
      <c r="ECE134" s="149"/>
      <c r="ECF134" s="149"/>
      <c r="ECG134" s="149"/>
      <c r="ECH134" s="149"/>
      <c r="ECI134" s="149"/>
      <c r="ECJ134" s="149"/>
      <c r="ECK134" s="149"/>
      <c r="ECL134" s="149"/>
      <c r="ECM134" s="149"/>
      <c r="ECN134" s="149"/>
      <c r="ECO134" s="149"/>
      <c r="ECP134" s="149"/>
      <c r="ECQ134" s="149"/>
      <c r="ECR134" s="149"/>
      <c r="ECS134" s="149"/>
      <c r="ECT134" s="149"/>
      <c r="ECU134" s="149"/>
      <c r="ECV134" s="149"/>
      <c r="ECW134" s="149"/>
      <c r="ECX134" s="149"/>
      <c r="ECY134" s="149"/>
      <c r="ECZ134" s="149"/>
      <c r="EDA134" s="149"/>
      <c r="EDB134" s="149"/>
      <c r="EDC134" s="149"/>
      <c r="EDD134" s="149"/>
      <c r="EDE134" s="149"/>
      <c r="EDF134" s="149"/>
      <c r="EDG134" s="149"/>
      <c r="EDH134" s="149"/>
      <c r="EDI134" s="149"/>
      <c r="EDJ134" s="149"/>
      <c r="EDK134" s="149"/>
      <c r="EDL134" s="149"/>
      <c r="EDM134" s="149"/>
      <c r="EDN134" s="149"/>
      <c r="EDO134" s="149"/>
      <c r="EDP134" s="149"/>
      <c r="EDQ134" s="149"/>
      <c r="EDR134" s="149"/>
      <c r="EDS134" s="149"/>
      <c r="EDT134" s="149"/>
      <c r="EDU134" s="149"/>
      <c r="EDV134" s="149"/>
      <c r="EDW134" s="149"/>
      <c r="EDX134" s="149"/>
      <c r="EDY134" s="149"/>
      <c r="EDZ134" s="149"/>
      <c r="EEA134" s="149"/>
      <c r="EEB134" s="149"/>
      <c r="EEC134" s="149"/>
      <c r="EED134" s="149"/>
      <c r="EEE134" s="149"/>
      <c r="EEF134" s="149"/>
      <c r="EEG134" s="149"/>
      <c r="EEH134" s="149"/>
      <c r="EEI134" s="149"/>
      <c r="EEJ134" s="149"/>
      <c r="EEK134" s="149"/>
      <c r="EEL134" s="149"/>
      <c r="EEM134" s="149"/>
      <c r="EEN134" s="149"/>
      <c r="EEO134" s="149"/>
      <c r="EEP134" s="149"/>
      <c r="EEQ134" s="149"/>
      <c r="EER134" s="149"/>
      <c r="EES134" s="149"/>
      <c r="EET134" s="149"/>
      <c r="EEU134" s="149"/>
      <c r="EEV134" s="149"/>
      <c r="EEW134" s="149"/>
      <c r="EEX134" s="149"/>
      <c r="EEY134" s="149"/>
      <c r="EEZ134" s="149"/>
      <c r="EFA134" s="149"/>
      <c r="EFB134" s="149"/>
      <c r="EFC134" s="149"/>
      <c r="EFD134" s="149"/>
      <c r="EFE134" s="149"/>
      <c r="EFF134" s="149"/>
      <c r="EFG134" s="149"/>
      <c r="EFH134" s="149"/>
      <c r="EFI134" s="149"/>
      <c r="EFJ134" s="149"/>
      <c r="EFK134" s="149"/>
      <c r="EFL134" s="149"/>
      <c r="EFM134" s="149"/>
      <c r="EFN134" s="149"/>
      <c r="EFO134" s="149"/>
      <c r="EFP134" s="149"/>
      <c r="EFQ134" s="149"/>
      <c r="EFR134" s="149"/>
      <c r="EFS134" s="149"/>
      <c r="EFT134" s="149"/>
      <c r="EFU134" s="149"/>
      <c r="EFV134" s="149"/>
      <c r="EFW134" s="149"/>
      <c r="EFX134" s="149"/>
      <c r="EFY134" s="149"/>
      <c r="EFZ134" s="149"/>
      <c r="EGA134" s="149"/>
      <c r="EGB134" s="149"/>
      <c r="EGC134" s="149"/>
      <c r="EGD134" s="149"/>
      <c r="EGE134" s="149"/>
      <c r="EGF134" s="149"/>
      <c r="EGG134" s="149"/>
      <c r="EGH134" s="149"/>
      <c r="EGI134" s="149"/>
      <c r="EGJ134" s="149"/>
      <c r="EGK134" s="149"/>
      <c r="EGL134" s="149"/>
      <c r="EGM134" s="149"/>
      <c r="EGN134" s="149"/>
      <c r="EGO134" s="149"/>
      <c r="EGP134" s="149"/>
      <c r="EGQ134" s="149"/>
      <c r="EGR134" s="149"/>
      <c r="EGS134" s="149"/>
      <c r="EGT134" s="149"/>
      <c r="EGU134" s="149"/>
      <c r="EGV134" s="149"/>
      <c r="EGW134" s="149"/>
      <c r="EGX134" s="149"/>
      <c r="EGY134" s="149"/>
      <c r="EGZ134" s="149"/>
      <c r="EHA134" s="149"/>
      <c r="EHB134" s="149"/>
      <c r="EHC134" s="149"/>
      <c r="EHD134" s="149"/>
      <c r="EHE134" s="149"/>
      <c r="EHF134" s="149"/>
      <c r="EHG134" s="149"/>
      <c r="EHH134" s="149"/>
      <c r="EHI134" s="149"/>
      <c r="EHJ134" s="149"/>
      <c r="EHK134" s="149"/>
      <c r="EHL134" s="149"/>
      <c r="EHM134" s="149"/>
      <c r="EHN134" s="149"/>
      <c r="EHO134" s="149"/>
      <c r="EHP134" s="149"/>
      <c r="EHQ134" s="149"/>
      <c r="EHR134" s="149"/>
      <c r="EHS134" s="149"/>
      <c r="EHT134" s="149"/>
      <c r="EHU134" s="149"/>
      <c r="EHV134" s="149"/>
      <c r="EHW134" s="149"/>
      <c r="EHX134" s="149"/>
      <c r="EHY134" s="149"/>
      <c r="EHZ134" s="149"/>
      <c r="EIA134" s="149"/>
      <c r="EIB134" s="149"/>
      <c r="EIC134" s="149"/>
      <c r="EID134" s="149"/>
      <c r="EIE134" s="149"/>
      <c r="EIF134" s="149"/>
      <c r="EIG134" s="149"/>
      <c r="EIH134" s="149"/>
      <c r="EII134" s="149"/>
      <c r="EIJ134" s="149"/>
      <c r="EIK134" s="149"/>
      <c r="EIL134" s="149"/>
      <c r="EIM134" s="149"/>
      <c r="EIN134" s="149"/>
      <c r="EIO134" s="149"/>
      <c r="EIP134" s="149"/>
      <c r="EIQ134" s="149"/>
      <c r="EIR134" s="149"/>
      <c r="EIS134" s="149"/>
      <c r="EIT134" s="149"/>
      <c r="EIU134" s="149"/>
      <c r="EIV134" s="149"/>
      <c r="EIW134" s="149"/>
      <c r="EIX134" s="149"/>
      <c r="EIY134" s="149"/>
      <c r="EIZ134" s="149"/>
      <c r="EJA134" s="149"/>
      <c r="EJB134" s="149"/>
      <c r="EJC134" s="149"/>
      <c r="EJD134" s="149"/>
      <c r="EJE134" s="149"/>
      <c r="EJF134" s="149"/>
      <c r="EJG134" s="149"/>
      <c r="EJH134" s="149"/>
      <c r="EJI134" s="149"/>
      <c r="EJJ134" s="149"/>
      <c r="EJK134" s="149"/>
      <c r="EJL134" s="149"/>
      <c r="EJM134" s="149"/>
      <c r="EJN134" s="149"/>
      <c r="EJO134" s="149"/>
      <c r="EJP134" s="149"/>
      <c r="EJQ134" s="149"/>
      <c r="EJR134" s="149"/>
      <c r="EJS134" s="149"/>
      <c r="EJT134" s="149"/>
      <c r="EJU134" s="149"/>
      <c r="EJV134" s="149"/>
      <c r="EJW134" s="149"/>
      <c r="EJX134" s="149"/>
      <c r="EJY134" s="149"/>
      <c r="EJZ134" s="149"/>
      <c r="EKA134" s="149"/>
      <c r="EKB134" s="149"/>
      <c r="EKC134" s="149"/>
      <c r="EKD134" s="149"/>
      <c r="EKE134" s="149"/>
      <c r="EKF134" s="149"/>
      <c r="EKG134" s="149"/>
      <c r="EKH134" s="149"/>
      <c r="EKI134" s="149"/>
      <c r="EKJ134" s="149"/>
      <c r="EKK134" s="149"/>
      <c r="EKL134" s="149"/>
      <c r="EKM134" s="149"/>
      <c r="EKN134" s="149"/>
      <c r="EKO134" s="149"/>
      <c r="EKP134" s="149"/>
      <c r="EKQ134" s="149"/>
      <c r="EKR134" s="149"/>
      <c r="EKS134" s="149"/>
      <c r="EKT134" s="149"/>
      <c r="EKU134" s="149"/>
      <c r="EKV134" s="149"/>
      <c r="EKW134" s="149"/>
      <c r="EKX134" s="149"/>
      <c r="EKY134" s="149"/>
      <c r="EKZ134" s="149"/>
      <c r="ELA134" s="149"/>
      <c r="ELB134" s="149"/>
      <c r="ELC134" s="149"/>
      <c r="ELD134" s="149"/>
      <c r="ELE134" s="149"/>
      <c r="ELF134" s="149"/>
      <c r="ELG134" s="149"/>
      <c r="ELH134" s="149"/>
      <c r="ELI134" s="149"/>
      <c r="ELJ134" s="149"/>
      <c r="ELK134" s="149"/>
      <c r="ELL134" s="149"/>
      <c r="ELM134" s="149"/>
      <c r="ELN134" s="149"/>
      <c r="ELO134" s="149"/>
      <c r="ELP134" s="149"/>
      <c r="ELQ134" s="149"/>
      <c r="ELR134" s="149"/>
      <c r="ELS134" s="149"/>
      <c r="ELT134" s="149"/>
      <c r="ELU134" s="149"/>
      <c r="ELV134" s="149"/>
      <c r="ELW134" s="149"/>
      <c r="ELX134" s="149"/>
      <c r="ELY134" s="149"/>
      <c r="ELZ134" s="149"/>
      <c r="EMA134" s="149"/>
      <c r="EMB134" s="149"/>
      <c r="EMC134" s="149"/>
      <c r="EMD134" s="149"/>
      <c r="EME134" s="149"/>
      <c r="EMF134" s="149"/>
      <c r="EMG134" s="149"/>
      <c r="EMH134" s="149"/>
      <c r="EMI134" s="149"/>
      <c r="EMJ134" s="149"/>
      <c r="EMK134" s="149"/>
      <c r="EML134" s="149"/>
      <c r="EMM134" s="149"/>
      <c r="EMN134" s="149"/>
      <c r="EMO134" s="149"/>
      <c r="EMP134" s="149"/>
      <c r="EMQ134" s="149"/>
      <c r="EMR134" s="149"/>
      <c r="EMS134" s="149"/>
      <c r="EMT134" s="149"/>
      <c r="EMU134" s="149"/>
      <c r="EMV134" s="149"/>
      <c r="EMW134" s="149"/>
      <c r="EMX134" s="149"/>
      <c r="EMY134" s="149"/>
      <c r="EMZ134" s="149"/>
      <c r="ENA134" s="149"/>
      <c r="ENB134" s="149"/>
      <c r="ENC134" s="149"/>
      <c r="END134" s="149"/>
      <c r="ENE134" s="149"/>
      <c r="ENF134" s="149"/>
      <c r="ENG134" s="149"/>
      <c r="ENH134" s="149"/>
      <c r="ENI134" s="149"/>
      <c r="ENJ134" s="149"/>
      <c r="ENK134" s="149"/>
      <c r="ENL134" s="149"/>
      <c r="ENM134" s="149"/>
      <c r="ENN134" s="149"/>
      <c r="ENO134" s="149"/>
      <c r="ENP134" s="149"/>
      <c r="ENQ134" s="149"/>
      <c r="ENR134" s="149"/>
      <c r="ENS134" s="149"/>
      <c r="ENT134" s="149"/>
      <c r="ENU134" s="149"/>
      <c r="ENV134" s="149"/>
      <c r="ENW134" s="149"/>
      <c r="ENX134" s="149"/>
      <c r="ENY134" s="149"/>
      <c r="ENZ134" s="149"/>
      <c r="EOA134" s="149"/>
      <c r="EOB134" s="149"/>
      <c r="EOC134" s="149"/>
      <c r="EOD134" s="149"/>
      <c r="EOE134" s="149"/>
      <c r="EOF134" s="149"/>
      <c r="EOG134" s="149"/>
      <c r="EOH134" s="149"/>
      <c r="EOI134" s="149"/>
      <c r="EOJ134" s="149"/>
      <c r="EOK134" s="149"/>
      <c r="EOL134" s="149"/>
      <c r="EOM134" s="149"/>
      <c r="EON134" s="149"/>
      <c r="EOO134" s="149"/>
      <c r="EOP134" s="149"/>
      <c r="EOQ134" s="149"/>
      <c r="EOR134" s="149"/>
      <c r="EOS134" s="149"/>
      <c r="EOT134" s="149"/>
      <c r="EOU134" s="149"/>
      <c r="EOV134" s="149"/>
      <c r="EOW134" s="149"/>
      <c r="EOX134" s="149"/>
      <c r="EOY134" s="149"/>
      <c r="EOZ134" s="149"/>
      <c r="EPA134" s="149"/>
      <c r="EPB134" s="149"/>
      <c r="EPC134" s="149"/>
      <c r="EPD134" s="149"/>
      <c r="EPE134" s="149"/>
      <c r="EPF134" s="149"/>
      <c r="EPG134" s="149"/>
      <c r="EPH134" s="149"/>
      <c r="EPI134" s="149"/>
      <c r="EPJ134" s="149"/>
      <c r="EPK134" s="149"/>
      <c r="EPL134" s="149"/>
      <c r="EPM134" s="149"/>
      <c r="EPN134" s="149"/>
      <c r="EPO134" s="149"/>
      <c r="EPP134" s="149"/>
      <c r="EPQ134" s="149"/>
      <c r="EPR134" s="149"/>
      <c r="EPS134" s="149"/>
      <c r="EPT134" s="149"/>
      <c r="EPU134" s="149"/>
      <c r="EPV134" s="149"/>
      <c r="EPW134" s="149"/>
      <c r="EPX134" s="149"/>
      <c r="EPY134" s="149"/>
      <c r="EPZ134" s="149"/>
      <c r="EQA134" s="149"/>
      <c r="EQB134" s="149"/>
      <c r="EQC134" s="149"/>
      <c r="EQD134" s="149"/>
      <c r="EQE134" s="149"/>
      <c r="EQF134" s="149"/>
      <c r="EQG134" s="149"/>
      <c r="EQH134" s="149"/>
      <c r="EQI134" s="149"/>
      <c r="EQJ134" s="149"/>
      <c r="EQK134" s="149"/>
      <c r="EQL134" s="149"/>
      <c r="EQM134" s="149"/>
      <c r="EQN134" s="149"/>
      <c r="EQO134" s="149"/>
      <c r="EQP134" s="149"/>
      <c r="EQQ134" s="149"/>
      <c r="EQR134" s="149"/>
      <c r="EQS134" s="149"/>
      <c r="EQT134" s="149"/>
      <c r="EQU134" s="149"/>
      <c r="EQV134" s="149"/>
      <c r="EQW134" s="149"/>
      <c r="EQX134" s="149"/>
      <c r="EQY134" s="149"/>
      <c r="EQZ134" s="149"/>
      <c r="ERA134" s="149"/>
      <c r="ERB134" s="149"/>
      <c r="ERC134" s="149"/>
      <c r="ERD134" s="149"/>
      <c r="ERE134" s="149"/>
      <c r="ERF134" s="149"/>
      <c r="ERG134" s="149"/>
      <c r="ERH134" s="149"/>
      <c r="ERI134" s="149"/>
      <c r="ERJ134" s="149"/>
      <c r="ERK134" s="149"/>
      <c r="ERL134" s="149"/>
      <c r="ERM134" s="149"/>
      <c r="ERN134" s="149"/>
      <c r="ERO134" s="149"/>
      <c r="ERP134" s="149"/>
      <c r="ERQ134" s="149"/>
      <c r="ERR134" s="149"/>
      <c r="ERS134" s="149"/>
      <c r="ERT134" s="149"/>
      <c r="ERU134" s="149"/>
      <c r="ERV134" s="149"/>
      <c r="ERW134" s="149"/>
      <c r="ERX134" s="149"/>
      <c r="ERY134" s="149"/>
      <c r="ERZ134" s="149"/>
      <c r="ESA134" s="149"/>
      <c r="ESB134" s="149"/>
      <c r="ESC134" s="149"/>
      <c r="ESD134" s="149"/>
      <c r="ESE134" s="149"/>
      <c r="ESF134" s="149"/>
      <c r="ESG134" s="149"/>
      <c r="ESH134" s="149"/>
      <c r="ESI134" s="149"/>
      <c r="ESJ134" s="149"/>
      <c r="ESK134" s="149"/>
      <c r="ESL134" s="149"/>
      <c r="ESM134" s="149"/>
      <c r="ESN134" s="149"/>
      <c r="ESO134" s="149"/>
      <c r="ESP134" s="149"/>
      <c r="ESQ134" s="149"/>
      <c r="ESR134" s="149"/>
      <c r="ESS134" s="149"/>
      <c r="EST134" s="149"/>
      <c r="ESU134" s="149"/>
      <c r="ESV134" s="149"/>
      <c r="ESW134" s="149"/>
      <c r="ESX134" s="149"/>
      <c r="ESY134" s="149"/>
      <c r="ESZ134" s="149"/>
      <c r="ETA134" s="149"/>
      <c r="ETB134" s="149"/>
      <c r="ETC134" s="149"/>
      <c r="ETD134" s="149"/>
      <c r="ETE134" s="149"/>
      <c r="ETF134" s="149"/>
      <c r="ETG134" s="149"/>
      <c r="ETH134" s="149"/>
      <c r="ETI134" s="149"/>
      <c r="ETJ134" s="149"/>
      <c r="ETK134" s="149"/>
      <c r="ETL134" s="149"/>
      <c r="ETM134" s="149"/>
      <c r="ETN134" s="149"/>
      <c r="ETO134" s="149"/>
      <c r="ETP134" s="149"/>
      <c r="ETQ134" s="149"/>
      <c r="ETR134" s="149"/>
      <c r="ETS134" s="149"/>
      <c r="ETT134" s="149"/>
      <c r="ETU134" s="149"/>
      <c r="ETV134" s="149"/>
      <c r="ETW134" s="149"/>
      <c r="ETX134" s="149"/>
      <c r="ETY134" s="149"/>
      <c r="ETZ134" s="149"/>
      <c r="EUA134" s="149"/>
      <c r="EUB134" s="149"/>
      <c r="EUC134" s="149"/>
      <c r="EUD134" s="149"/>
      <c r="EUE134" s="149"/>
      <c r="EUF134" s="149"/>
      <c r="EUG134" s="149"/>
      <c r="EUH134" s="149"/>
      <c r="EUI134" s="149"/>
      <c r="EUJ134" s="149"/>
      <c r="EUK134" s="149"/>
      <c r="EUL134" s="149"/>
      <c r="EUM134" s="149"/>
      <c r="EUN134" s="149"/>
      <c r="EUO134" s="149"/>
      <c r="EUP134" s="149"/>
      <c r="EUQ134" s="149"/>
      <c r="EUR134" s="149"/>
      <c r="EUS134" s="149"/>
      <c r="EUT134" s="149"/>
      <c r="EUU134" s="149"/>
      <c r="EUV134" s="149"/>
      <c r="EUW134" s="149"/>
      <c r="EUX134" s="149"/>
      <c r="EUY134" s="149"/>
      <c r="EUZ134" s="149"/>
      <c r="EVA134" s="149"/>
      <c r="EVB134" s="149"/>
      <c r="EVC134" s="149"/>
      <c r="EVD134" s="149"/>
      <c r="EVE134" s="149"/>
      <c r="EVF134" s="149"/>
      <c r="EVG134" s="149"/>
      <c r="EVH134" s="149"/>
      <c r="EVI134" s="149"/>
      <c r="EVJ134" s="149"/>
      <c r="EVK134" s="149"/>
      <c r="EVL134" s="149"/>
      <c r="EVM134" s="149"/>
      <c r="EVN134" s="149"/>
      <c r="EVO134" s="149"/>
      <c r="EVP134" s="149"/>
      <c r="EVQ134" s="149"/>
      <c r="EVR134" s="149"/>
      <c r="EVS134" s="149"/>
      <c r="EVT134" s="149"/>
      <c r="EVU134" s="149"/>
      <c r="EVV134" s="149"/>
      <c r="EVW134" s="149"/>
      <c r="EVX134" s="149"/>
      <c r="EVY134" s="149"/>
      <c r="EVZ134" s="149"/>
      <c r="EWA134" s="149"/>
      <c r="EWB134" s="149"/>
      <c r="EWC134" s="149"/>
      <c r="EWD134" s="149"/>
      <c r="EWE134" s="149"/>
      <c r="EWF134" s="149"/>
      <c r="EWG134" s="149"/>
      <c r="EWH134" s="149"/>
      <c r="EWI134" s="149"/>
      <c r="EWJ134" s="149"/>
      <c r="EWK134" s="149"/>
      <c r="EWL134" s="149"/>
      <c r="EWM134" s="149"/>
      <c r="EWN134" s="149"/>
      <c r="EWO134" s="149"/>
      <c r="EWP134" s="149"/>
      <c r="EWQ134" s="149"/>
      <c r="EWR134" s="149"/>
      <c r="EWS134" s="149"/>
      <c r="EWT134" s="149"/>
      <c r="EWU134" s="149"/>
      <c r="EWV134" s="149"/>
      <c r="EWW134" s="149"/>
      <c r="EWX134" s="149"/>
      <c r="EWY134" s="149"/>
      <c r="EWZ134" s="149"/>
      <c r="EXA134" s="149"/>
      <c r="EXB134" s="149"/>
      <c r="EXC134" s="149"/>
      <c r="EXD134" s="149"/>
      <c r="EXE134" s="149"/>
      <c r="EXF134" s="149"/>
      <c r="EXG134" s="149"/>
      <c r="EXH134" s="149"/>
      <c r="EXI134" s="149"/>
      <c r="EXJ134" s="149"/>
      <c r="EXK134" s="149"/>
      <c r="EXL134" s="149"/>
      <c r="EXM134" s="149"/>
      <c r="EXN134" s="149"/>
      <c r="EXO134" s="149"/>
      <c r="EXP134" s="149"/>
      <c r="EXQ134" s="149"/>
      <c r="EXR134" s="149"/>
      <c r="EXS134" s="149"/>
      <c r="EXT134" s="149"/>
      <c r="EXU134" s="149"/>
      <c r="EXV134" s="149"/>
      <c r="EXW134" s="149"/>
      <c r="EXX134" s="149"/>
      <c r="EXY134" s="149"/>
      <c r="EXZ134" s="149"/>
      <c r="EYA134" s="149"/>
      <c r="EYB134" s="149"/>
      <c r="EYC134" s="149"/>
      <c r="EYD134" s="149"/>
      <c r="EYE134" s="149"/>
      <c r="EYF134" s="149"/>
      <c r="EYG134" s="149"/>
      <c r="EYH134" s="149"/>
      <c r="EYI134" s="149"/>
      <c r="EYJ134" s="149"/>
      <c r="EYK134" s="149"/>
      <c r="EYL134" s="149"/>
      <c r="EYM134" s="149"/>
      <c r="EYN134" s="149"/>
      <c r="EYO134" s="149"/>
      <c r="EYP134" s="149"/>
      <c r="EYQ134" s="149"/>
      <c r="EYR134" s="149"/>
      <c r="EYS134" s="149"/>
      <c r="EYT134" s="149"/>
      <c r="EYU134" s="149"/>
      <c r="EYV134" s="149"/>
      <c r="EYW134" s="149"/>
      <c r="EYX134" s="149"/>
      <c r="EYY134" s="149"/>
      <c r="EYZ134" s="149"/>
      <c r="EZA134" s="149"/>
      <c r="EZB134" s="149"/>
      <c r="EZC134" s="149"/>
      <c r="EZD134" s="149"/>
      <c r="EZE134" s="149"/>
      <c r="EZF134" s="149"/>
      <c r="EZG134" s="149"/>
      <c r="EZH134" s="149"/>
      <c r="EZI134" s="149"/>
      <c r="EZJ134" s="149"/>
      <c r="EZK134" s="149"/>
      <c r="EZL134" s="149"/>
      <c r="EZM134" s="149"/>
      <c r="EZN134" s="149"/>
      <c r="EZO134" s="149"/>
      <c r="EZP134" s="149"/>
      <c r="EZQ134" s="149"/>
      <c r="EZR134" s="149"/>
      <c r="EZS134" s="149"/>
      <c r="EZT134" s="149"/>
      <c r="EZU134" s="149"/>
      <c r="EZV134" s="149"/>
      <c r="EZW134" s="149"/>
      <c r="EZX134" s="149"/>
      <c r="EZY134" s="149"/>
      <c r="EZZ134" s="149"/>
      <c r="FAA134" s="149"/>
      <c r="FAB134" s="149"/>
      <c r="FAC134" s="149"/>
      <c r="FAD134" s="149"/>
      <c r="FAE134" s="149"/>
      <c r="FAF134" s="149"/>
      <c r="FAG134" s="149"/>
      <c r="FAH134" s="149"/>
      <c r="FAI134" s="149"/>
      <c r="FAJ134" s="149"/>
      <c r="FAK134" s="149"/>
      <c r="FAL134" s="149"/>
      <c r="FAM134" s="149"/>
      <c r="FAN134" s="149"/>
      <c r="FAO134" s="149"/>
      <c r="FAP134" s="149"/>
      <c r="FAQ134" s="149"/>
      <c r="FAR134" s="149"/>
      <c r="FAS134" s="149"/>
      <c r="FAT134" s="149"/>
      <c r="FAU134" s="149"/>
      <c r="FAV134" s="149"/>
      <c r="FAW134" s="149"/>
      <c r="FAX134" s="149"/>
      <c r="FAY134" s="149"/>
      <c r="FAZ134" s="149"/>
      <c r="FBA134" s="149"/>
      <c r="FBB134" s="149"/>
      <c r="FBC134" s="149"/>
      <c r="FBD134" s="149"/>
      <c r="FBE134" s="149"/>
      <c r="FBF134" s="149"/>
      <c r="FBG134" s="149"/>
      <c r="FBH134" s="149"/>
      <c r="FBI134" s="149"/>
      <c r="FBJ134" s="149"/>
      <c r="FBK134" s="149"/>
      <c r="FBL134" s="149"/>
      <c r="FBM134" s="149"/>
      <c r="FBN134" s="149"/>
      <c r="FBO134" s="149"/>
      <c r="FBP134" s="149"/>
      <c r="FBQ134" s="149"/>
      <c r="FBR134" s="149"/>
      <c r="FBS134" s="149"/>
      <c r="FBT134" s="149"/>
      <c r="FBU134" s="149"/>
      <c r="FBV134" s="149"/>
      <c r="FBW134" s="149"/>
      <c r="FBX134" s="149"/>
      <c r="FBY134" s="149"/>
      <c r="FBZ134" s="149"/>
      <c r="FCA134" s="149"/>
      <c r="FCB134" s="149"/>
      <c r="FCC134" s="149"/>
      <c r="FCD134" s="149"/>
      <c r="FCE134" s="149"/>
      <c r="FCF134" s="149"/>
      <c r="FCG134" s="149"/>
      <c r="FCH134" s="149"/>
      <c r="FCI134" s="149"/>
      <c r="FCJ134" s="149"/>
      <c r="FCK134" s="149"/>
      <c r="FCL134" s="149"/>
      <c r="FCM134" s="149"/>
      <c r="FCN134" s="149"/>
      <c r="FCO134" s="149"/>
      <c r="FCP134" s="149"/>
      <c r="FCQ134" s="149"/>
      <c r="FCR134" s="149"/>
      <c r="FCS134" s="149"/>
      <c r="FCT134" s="149"/>
      <c r="FCU134" s="149"/>
      <c r="FCV134" s="149"/>
      <c r="FCW134" s="149"/>
      <c r="FCX134" s="149"/>
      <c r="FCY134" s="149"/>
      <c r="FCZ134" s="149"/>
      <c r="FDA134" s="149"/>
      <c r="FDB134" s="149"/>
      <c r="FDC134" s="149"/>
      <c r="FDD134" s="149"/>
      <c r="FDE134" s="149"/>
      <c r="FDF134" s="149"/>
      <c r="FDG134" s="149"/>
      <c r="FDH134" s="149"/>
      <c r="FDI134" s="149"/>
      <c r="FDJ134" s="149"/>
      <c r="FDK134" s="149"/>
      <c r="FDL134" s="149"/>
      <c r="FDM134" s="149"/>
      <c r="FDN134" s="149"/>
      <c r="FDO134" s="149"/>
      <c r="FDP134" s="149"/>
      <c r="FDQ134" s="149"/>
      <c r="FDR134" s="149"/>
      <c r="FDS134" s="149"/>
      <c r="FDT134" s="149"/>
      <c r="FDU134" s="149"/>
      <c r="FDV134" s="149"/>
      <c r="FDW134" s="149"/>
      <c r="FDX134" s="149"/>
      <c r="FDY134" s="149"/>
      <c r="FDZ134" s="149"/>
      <c r="FEA134" s="149"/>
      <c r="FEB134" s="149"/>
      <c r="FEC134" s="149"/>
      <c r="FED134" s="149"/>
      <c r="FEE134" s="149"/>
      <c r="FEF134" s="149"/>
      <c r="FEG134" s="149"/>
      <c r="FEH134" s="149"/>
      <c r="FEI134" s="149"/>
      <c r="FEJ134" s="149"/>
      <c r="FEK134" s="149"/>
      <c r="FEL134" s="149"/>
      <c r="FEM134" s="149"/>
      <c r="FEN134" s="149"/>
      <c r="FEO134" s="149"/>
      <c r="FEP134" s="149"/>
      <c r="FEQ134" s="149"/>
      <c r="FER134" s="149"/>
      <c r="FES134" s="149"/>
      <c r="FET134" s="149"/>
      <c r="FEU134" s="149"/>
      <c r="FEV134" s="149"/>
      <c r="FEW134" s="149"/>
      <c r="FEX134" s="149"/>
      <c r="FEY134" s="149"/>
      <c r="FEZ134" s="149"/>
      <c r="FFA134" s="149"/>
      <c r="FFB134" s="149"/>
      <c r="FFC134" s="149"/>
      <c r="FFD134" s="149"/>
      <c r="FFE134" s="149"/>
      <c r="FFF134" s="149"/>
      <c r="FFG134" s="149"/>
      <c r="FFH134" s="149"/>
      <c r="FFI134" s="149"/>
      <c r="FFJ134" s="149"/>
      <c r="FFK134" s="149"/>
      <c r="FFL134" s="149"/>
      <c r="FFM134" s="149"/>
      <c r="FFN134" s="149"/>
      <c r="FFO134" s="149"/>
      <c r="FFP134" s="149"/>
      <c r="FFQ134" s="149"/>
      <c r="FFR134" s="149"/>
      <c r="FFS134" s="149"/>
      <c r="FFT134" s="149"/>
      <c r="FFU134" s="149"/>
      <c r="FFV134" s="149"/>
      <c r="FFW134" s="149"/>
      <c r="FFX134" s="149"/>
      <c r="FFY134" s="149"/>
      <c r="FFZ134" s="149"/>
      <c r="FGA134" s="149"/>
      <c r="FGB134" s="149"/>
      <c r="FGC134" s="149"/>
      <c r="FGD134" s="149"/>
      <c r="FGE134" s="149"/>
      <c r="FGF134" s="149"/>
      <c r="FGG134" s="149"/>
      <c r="FGH134" s="149"/>
      <c r="FGI134" s="149"/>
      <c r="FGJ134" s="149"/>
      <c r="FGK134" s="149"/>
      <c r="FGL134" s="149"/>
      <c r="FGM134" s="149"/>
      <c r="FGN134" s="149"/>
      <c r="FGO134" s="149"/>
      <c r="FGP134" s="149"/>
      <c r="FGQ134" s="149"/>
      <c r="FGR134" s="149"/>
      <c r="FGS134" s="149"/>
      <c r="FGT134" s="149"/>
      <c r="FGU134" s="149"/>
      <c r="FGV134" s="149"/>
      <c r="FGW134" s="149"/>
      <c r="FGX134" s="149"/>
      <c r="FGY134" s="149"/>
      <c r="FGZ134" s="149"/>
      <c r="FHA134" s="149"/>
      <c r="FHB134" s="149"/>
      <c r="FHC134" s="149"/>
      <c r="FHD134" s="149"/>
      <c r="FHE134" s="149"/>
      <c r="FHF134" s="149"/>
      <c r="FHG134" s="149"/>
      <c r="FHH134" s="149"/>
      <c r="FHI134" s="149"/>
      <c r="FHJ134" s="149"/>
      <c r="FHK134" s="149"/>
      <c r="FHL134" s="149"/>
      <c r="FHM134" s="149"/>
      <c r="FHN134" s="149"/>
      <c r="FHO134" s="149"/>
      <c r="FHP134" s="149"/>
      <c r="FHQ134" s="149"/>
      <c r="FHR134" s="149"/>
      <c r="FHS134" s="149"/>
      <c r="FHT134" s="149"/>
      <c r="FHU134" s="149"/>
      <c r="FHV134" s="149"/>
      <c r="FHW134" s="149"/>
      <c r="FHX134" s="149"/>
      <c r="FHY134" s="149"/>
      <c r="FHZ134" s="149"/>
      <c r="FIA134" s="149"/>
      <c r="FIB134" s="149"/>
      <c r="FIC134" s="149"/>
      <c r="FID134" s="149"/>
      <c r="FIE134" s="149"/>
      <c r="FIF134" s="149"/>
      <c r="FIG134" s="149"/>
      <c r="FIH134" s="149"/>
      <c r="FII134" s="149"/>
      <c r="FIJ134" s="149"/>
      <c r="FIK134" s="149"/>
      <c r="FIL134" s="149"/>
      <c r="FIM134" s="149"/>
      <c r="FIN134" s="149"/>
      <c r="FIO134" s="149"/>
      <c r="FIP134" s="149"/>
      <c r="FIQ134" s="149"/>
      <c r="FIR134" s="149"/>
      <c r="FIS134" s="149"/>
      <c r="FIT134" s="149"/>
      <c r="FIU134" s="149"/>
      <c r="FIV134" s="149"/>
      <c r="FIW134" s="149"/>
      <c r="FIX134" s="149"/>
      <c r="FIY134" s="149"/>
      <c r="FIZ134" s="149"/>
      <c r="FJA134" s="149"/>
      <c r="FJB134" s="149"/>
      <c r="FJC134" s="149"/>
      <c r="FJD134" s="149"/>
      <c r="FJE134" s="149"/>
      <c r="FJF134" s="149"/>
      <c r="FJG134" s="149"/>
      <c r="FJH134" s="149"/>
      <c r="FJI134" s="149"/>
      <c r="FJJ134" s="149"/>
      <c r="FJK134" s="149"/>
      <c r="FJL134" s="149"/>
      <c r="FJM134" s="149"/>
      <c r="FJN134" s="149"/>
      <c r="FJO134" s="149"/>
      <c r="FJP134" s="149"/>
      <c r="FJQ134" s="149"/>
      <c r="FJR134" s="149"/>
      <c r="FJS134" s="149"/>
      <c r="FJT134" s="149"/>
      <c r="FJU134" s="149"/>
      <c r="FJV134" s="149"/>
      <c r="FJW134" s="149"/>
      <c r="FJX134" s="149"/>
      <c r="FJY134" s="149"/>
      <c r="FJZ134" s="149"/>
      <c r="FKA134" s="149"/>
      <c r="FKB134" s="149"/>
      <c r="FKC134" s="149"/>
      <c r="FKD134" s="149"/>
      <c r="FKE134" s="149"/>
      <c r="FKF134" s="149"/>
      <c r="FKG134" s="149"/>
      <c r="FKH134" s="149"/>
      <c r="FKI134" s="149"/>
      <c r="FKJ134" s="149"/>
      <c r="FKK134" s="149"/>
      <c r="FKL134" s="149"/>
      <c r="FKM134" s="149"/>
      <c r="FKN134" s="149"/>
      <c r="FKO134" s="149"/>
      <c r="FKP134" s="149"/>
      <c r="FKQ134" s="149"/>
      <c r="FKR134" s="149"/>
      <c r="FKS134" s="149"/>
      <c r="FKT134" s="149"/>
      <c r="FKU134" s="149"/>
      <c r="FKV134" s="149"/>
      <c r="FKW134" s="149"/>
      <c r="FKX134" s="149"/>
      <c r="FKY134" s="149"/>
      <c r="FKZ134" s="149"/>
      <c r="FLA134" s="149"/>
      <c r="FLB134" s="149"/>
      <c r="FLC134" s="149"/>
      <c r="FLD134" s="149"/>
      <c r="FLE134" s="149"/>
      <c r="FLF134" s="149"/>
      <c r="FLG134" s="149"/>
      <c r="FLH134" s="149"/>
      <c r="FLI134" s="149"/>
      <c r="FLJ134" s="149"/>
      <c r="FLK134" s="149"/>
      <c r="FLL134" s="149"/>
      <c r="FLM134" s="149"/>
      <c r="FLN134" s="149"/>
      <c r="FLO134" s="149"/>
      <c r="FLP134" s="149"/>
      <c r="FLQ134" s="149"/>
      <c r="FLR134" s="149"/>
      <c r="FLS134" s="149"/>
      <c r="FLT134" s="149"/>
      <c r="FLU134" s="149"/>
      <c r="FLV134" s="149"/>
      <c r="FLW134" s="149"/>
      <c r="FLX134" s="149"/>
      <c r="FLY134" s="149"/>
      <c r="FLZ134" s="149"/>
      <c r="FMA134" s="149"/>
      <c r="FMB134" s="149"/>
      <c r="FMC134" s="149"/>
      <c r="FMD134" s="149"/>
      <c r="FME134" s="149"/>
      <c r="FMF134" s="149"/>
      <c r="FMG134" s="149"/>
      <c r="FMH134" s="149"/>
      <c r="FMI134" s="149"/>
      <c r="FMJ134" s="149"/>
      <c r="FMK134" s="149"/>
      <c r="FML134" s="149"/>
      <c r="FMM134" s="149"/>
      <c r="FMN134" s="149"/>
      <c r="FMO134" s="149"/>
      <c r="FMP134" s="149"/>
      <c r="FMQ134" s="149"/>
      <c r="FMR134" s="149"/>
      <c r="FMS134" s="149"/>
      <c r="FMT134" s="149"/>
      <c r="FMU134" s="149"/>
      <c r="FMV134" s="149"/>
      <c r="FMW134" s="149"/>
      <c r="FMX134" s="149"/>
      <c r="FMY134" s="149"/>
      <c r="FMZ134" s="149"/>
      <c r="FNA134" s="149"/>
      <c r="FNB134" s="149"/>
      <c r="FNC134" s="149"/>
      <c r="FND134" s="149"/>
      <c r="FNE134" s="149"/>
      <c r="FNF134" s="149"/>
      <c r="FNG134" s="149"/>
      <c r="FNH134" s="149"/>
      <c r="FNI134" s="149"/>
      <c r="FNJ134" s="149"/>
      <c r="FNK134" s="149"/>
      <c r="FNL134" s="149"/>
      <c r="FNM134" s="149"/>
      <c r="FNN134" s="149"/>
      <c r="FNO134" s="149"/>
      <c r="FNP134" s="149"/>
      <c r="FNQ134" s="149"/>
      <c r="FNR134" s="149"/>
      <c r="FNS134" s="149"/>
      <c r="FNT134" s="149"/>
      <c r="FNU134" s="149"/>
      <c r="FNV134" s="149"/>
      <c r="FNW134" s="149"/>
      <c r="FNX134" s="149"/>
      <c r="FNY134" s="149"/>
      <c r="FNZ134" s="149"/>
      <c r="FOA134" s="149"/>
      <c r="FOB134" s="149"/>
      <c r="FOC134" s="149"/>
      <c r="FOD134" s="149"/>
      <c r="FOE134" s="149"/>
      <c r="FOF134" s="149"/>
      <c r="FOG134" s="149"/>
      <c r="FOH134" s="149"/>
      <c r="FOI134" s="149"/>
      <c r="FOJ134" s="149"/>
      <c r="FOK134" s="149"/>
      <c r="FOL134" s="149"/>
      <c r="FOM134" s="149"/>
      <c r="FON134" s="149"/>
      <c r="FOO134" s="149"/>
      <c r="FOP134" s="149"/>
      <c r="FOQ134" s="149"/>
      <c r="FOR134" s="149"/>
      <c r="FOS134" s="149"/>
      <c r="FOT134" s="149"/>
      <c r="FOU134" s="149"/>
      <c r="FOV134" s="149"/>
      <c r="FOW134" s="149"/>
      <c r="FOX134" s="149"/>
      <c r="FOY134" s="149"/>
      <c r="FOZ134" s="149"/>
      <c r="FPA134" s="149"/>
      <c r="FPB134" s="149"/>
      <c r="FPC134" s="149"/>
      <c r="FPD134" s="149"/>
      <c r="FPE134" s="149"/>
      <c r="FPF134" s="149"/>
      <c r="FPG134" s="149"/>
      <c r="FPH134" s="149"/>
      <c r="FPI134" s="149"/>
      <c r="FPJ134" s="149"/>
      <c r="FPK134" s="149"/>
      <c r="FPL134" s="149"/>
      <c r="FPM134" s="149"/>
      <c r="FPN134" s="149"/>
      <c r="FPO134" s="149"/>
      <c r="FPP134" s="149"/>
      <c r="FPQ134" s="149"/>
      <c r="FPR134" s="149"/>
      <c r="FPS134" s="149"/>
      <c r="FPT134" s="149"/>
      <c r="FPU134" s="149"/>
      <c r="FPV134" s="149"/>
      <c r="FPW134" s="149"/>
      <c r="FPX134" s="149"/>
      <c r="FPY134" s="149"/>
      <c r="FPZ134" s="149"/>
      <c r="FQA134" s="149"/>
      <c r="FQB134" s="149"/>
      <c r="FQC134" s="149"/>
      <c r="FQD134" s="149"/>
      <c r="FQE134" s="149"/>
      <c r="FQF134" s="149"/>
      <c r="FQG134" s="149"/>
      <c r="FQH134" s="149"/>
      <c r="FQI134" s="149"/>
      <c r="FQJ134" s="149"/>
      <c r="FQK134" s="149"/>
      <c r="FQL134" s="149"/>
      <c r="FQM134" s="149"/>
      <c r="FQN134" s="149"/>
      <c r="FQO134" s="149"/>
      <c r="FQP134" s="149"/>
      <c r="FQQ134" s="149"/>
      <c r="FQR134" s="149"/>
      <c r="FQS134" s="149"/>
      <c r="FQT134" s="149"/>
      <c r="FQU134" s="149"/>
      <c r="FQV134" s="149"/>
      <c r="FQW134" s="149"/>
      <c r="FQX134" s="149"/>
      <c r="FQY134" s="149"/>
      <c r="FQZ134" s="149"/>
      <c r="FRA134" s="149"/>
      <c r="FRB134" s="149"/>
      <c r="FRC134" s="149"/>
      <c r="FRD134" s="149"/>
      <c r="FRE134" s="149"/>
      <c r="FRF134" s="149"/>
      <c r="FRG134" s="149"/>
      <c r="FRH134" s="149"/>
      <c r="FRI134" s="149"/>
      <c r="FRJ134" s="149"/>
      <c r="FRK134" s="149"/>
      <c r="FRL134" s="149"/>
      <c r="FRM134" s="149"/>
      <c r="FRN134" s="149"/>
      <c r="FRO134" s="149"/>
      <c r="FRP134" s="149"/>
      <c r="FRQ134" s="149"/>
      <c r="FRR134" s="149"/>
      <c r="FRS134" s="149"/>
      <c r="FRT134" s="149"/>
      <c r="FRU134" s="149"/>
      <c r="FRV134" s="149"/>
      <c r="FRW134" s="149"/>
      <c r="FRX134" s="149"/>
      <c r="FRY134" s="149"/>
      <c r="FRZ134" s="149"/>
      <c r="FSA134" s="149"/>
      <c r="FSB134" s="149"/>
      <c r="FSC134" s="149"/>
      <c r="FSD134" s="149"/>
      <c r="FSE134" s="149"/>
      <c r="FSF134" s="149"/>
      <c r="FSG134" s="149"/>
      <c r="FSH134" s="149"/>
      <c r="FSI134" s="149"/>
      <c r="FSJ134" s="149"/>
      <c r="FSK134" s="149"/>
      <c r="FSL134" s="149"/>
      <c r="FSM134" s="149"/>
      <c r="FSN134" s="149"/>
      <c r="FSO134" s="149"/>
      <c r="FSP134" s="149"/>
      <c r="FSQ134" s="149"/>
      <c r="FSR134" s="149"/>
      <c r="FSS134" s="149"/>
      <c r="FST134" s="149"/>
      <c r="FSU134" s="149"/>
      <c r="FSV134" s="149"/>
      <c r="FSW134" s="149"/>
      <c r="FSX134" s="149"/>
      <c r="FSY134" s="149"/>
      <c r="FSZ134" s="149"/>
      <c r="FTA134" s="149"/>
      <c r="FTB134" s="149"/>
      <c r="FTC134" s="149"/>
      <c r="FTD134" s="149"/>
      <c r="FTE134" s="149"/>
      <c r="FTF134" s="149"/>
      <c r="FTG134" s="149"/>
      <c r="FTH134" s="149"/>
      <c r="FTI134" s="149"/>
      <c r="FTJ134" s="149"/>
      <c r="FTK134" s="149"/>
      <c r="FTL134" s="149"/>
      <c r="FTM134" s="149"/>
      <c r="FTN134" s="149"/>
      <c r="FTO134" s="149"/>
      <c r="FTP134" s="149"/>
      <c r="FTQ134" s="149"/>
      <c r="FTR134" s="149"/>
      <c r="FTS134" s="149"/>
      <c r="FTT134" s="149"/>
      <c r="FTU134" s="149"/>
      <c r="FTV134" s="149"/>
      <c r="FTW134" s="149"/>
      <c r="FTX134" s="149"/>
      <c r="FTY134" s="149"/>
      <c r="FTZ134" s="149"/>
      <c r="FUA134" s="149"/>
      <c r="FUB134" s="149"/>
      <c r="FUC134" s="149"/>
      <c r="FUD134" s="149"/>
      <c r="FUE134" s="149"/>
      <c r="FUF134" s="149"/>
      <c r="FUG134" s="149"/>
      <c r="FUH134" s="149"/>
      <c r="FUI134" s="149"/>
      <c r="FUJ134" s="149"/>
      <c r="FUK134" s="149"/>
      <c r="FUL134" s="149"/>
      <c r="FUM134" s="149"/>
      <c r="FUN134" s="149"/>
      <c r="FUO134" s="149"/>
      <c r="FUP134" s="149"/>
      <c r="FUQ134" s="149"/>
      <c r="FUR134" s="149"/>
      <c r="FUS134" s="149"/>
      <c r="FUT134" s="149"/>
      <c r="FUU134" s="149"/>
      <c r="FUV134" s="149"/>
      <c r="FUW134" s="149"/>
      <c r="FUX134" s="149"/>
      <c r="FUY134" s="149"/>
      <c r="FUZ134" s="149"/>
      <c r="FVA134" s="149"/>
      <c r="FVB134" s="149"/>
      <c r="FVC134" s="149"/>
      <c r="FVD134" s="149"/>
      <c r="FVE134" s="149"/>
      <c r="FVF134" s="149"/>
      <c r="FVG134" s="149"/>
      <c r="FVH134" s="149"/>
      <c r="FVI134" s="149"/>
      <c r="FVJ134" s="149"/>
      <c r="FVK134" s="149"/>
      <c r="FVL134" s="149"/>
      <c r="FVM134" s="149"/>
      <c r="FVN134" s="149"/>
      <c r="FVO134" s="149"/>
      <c r="FVP134" s="149"/>
      <c r="FVQ134" s="149"/>
      <c r="FVR134" s="149"/>
      <c r="FVS134" s="149"/>
      <c r="FVT134" s="149"/>
      <c r="FVU134" s="149"/>
      <c r="FVV134" s="149"/>
      <c r="FVW134" s="149"/>
      <c r="FVX134" s="149"/>
      <c r="FVY134" s="149"/>
      <c r="FVZ134" s="149"/>
      <c r="FWA134" s="149"/>
      <c r="FWB134" s="149"/>
      <c r="FWC134" s="149"/>
      <c r="FWD134" s="149"/>
      <c r="FWE134" s="149"/>
      <c r="FWF134" s="149"/>
      <c r="FWG134" s="149"/>
      <c r="FWH134" s="149"/>
      <c r="FWI134" s="149"/>
      <c r="FWJ134" s="149"/>
      <c r="FWK134" s="149"/>
      <c r="FWL134" s="149"/>
      <c r="FWM134" s="149"/>
      <c r="FWN134" s="149"/>
      <c r="FWO134" s="149"/>
      <c r="FWP134" s="149"/>
      <c r="FWQ134" s="149"/>
      <c r="FWR134" s="149"/>
      <c r="FWS134" s="149"/>
      <c r="FWT134" s="149"/>
      <c r="FWU134" s="149"/>
      <c r="FWV134" s="149"/>
      <c r="FWW134" s="149"/>
      <c r="FWX134" s="149"/>
      <c r="FWY134" s="149"/>
      <c r="FWZ134" s="149"/>
      <c r="FXA134" s="149"/>
      <c r="FXB134" s="149"/>
      <c r="FXC134" s="149"/>
      <c r="FXD134" s="149"/>
      <c r="FXE134" s="149"/>
      <c r="FXF134" s="149"/>
      <c r="FXG134" s="149"/>
      <c r="FXH134" s="149"/>
      <c r="FXI134" s="149"/>
      <c r="FXJ134" s="149"/>
      <c r="FXK134" s="149"/>
      <c r="FXL134" s="149"/>
      <c r="FXM134" s="149"/>
      <c r="FXN134" s="149"/>
      <c r="FXO134" s="149"/>
      <c r="FXP134" s="149"/>
      <c r="FXQ134" s="149"/>
      <c r="FXR134" s="149"/>
      <c r="FXS134" s="149"/>
      <c r="FXT134" s="149"/>
      <c r="FXU134" s="149"/>
      <c r="FXV134" s="149"/>
      <c r="FXW134" s="149"/>
      <c r="FXX134" s="149"/>
      <c r="FXY134" s="149"/>
      <c r="FXZ134" s="149"/>
      <c r="FYA134" s="149"/>
      <c r="FYB134" s="149"/>
      <c r="FYC134" s="149"/>
      <c r="FYD134" s="149"/>
      <c r="FYE134" s="149"/>
      <c r="FYF134" s="149"/>
      <c r="FYG134" s="149"/>
      <c r="FYH134" s="149"/>
      <c r="FYI134" s="149"/>
      <c r="FYJ134" s="149"/>
      <c r="FYK134" s="149"/>
      <c r="FYL134" s="149"/>
      <c r="FYM134" s="149"/>
      <c r="FYN134" s="149"/>
      <c r="FYO134" s="149"/>
      <c r="FYP134" s="149"/>
      <c r="FYQ134" s="149"/>
      <c r="FYR134" s="149"/>
      <c r="FYS134" s="149"/>
      <c r="FYT134" s="149"/>
      <c r="FYU134" s="149"/>
      <c r="FYV134" s="149"/>
      <c r="FYW134" s="149"/>
      <c r="FYX134" s="149"/>
      <c r="FYY134" s="149"/>
      <c r="FYZ134" s="149"/>
      <c r="FZA134" s="149"/>
      <c r="FZB134" s="149"/>
      <c r="FZC134" s="149"/>
      <c r="FZD134" s="149"/>
      <c r="FZE134" s="149"/>
      <c r="FZF134" s="149"/>
      <c r="FZG134" s="149"/>
      <c r="FZH134" s="149"/>
      <c r="FZI134" s="149"/>
      <c r="FZJ134" s="149"/>
      <c r="FZK134" s="149"/>
      <c r="FZL134" s="149"/>
      <c r="FZM134" s="149"/>
      <c r="FZN134" s="149"/>
      <c r="FZO134" s="149"/>
      <c r="FZP134" s="149"/>
      <c r="FZQ134" s="149"/>
      <c r="FZR134" s="149"/>
      <c r="FZS134" s="149"/>
      <c r="FZT134" s="149"/>
      <c r="FZU134" s="149"/>
      <c r="FZV134" s="149"/>
      <c r="FZW134" s="149"/>
      <c r="FZX134" s="149"/>
      <c r="FZY134" s="149"/>
      <c r="FZZ134" s="149"/>
      <c r="GAA134" s="149"/>
      <c r="GAB134" s="149"/>
      <c r="GAC134" s="149"/>
      <c r="GAD134" s="149"/>
      <c r="GAE134" s="149"/>
      <c r="GAF134" s="149"/>
      <c r="GAG134" s="149"/>
      <c r="GAH134" s="149"/>
      <c r="GAI134" s="149"/>
      <c r="GAJ134" s="149"/>
      <c r="GAK134" s="149"/>
      <c r="GAL134" s="149"/>
      <c r="GAM134" s="149"/>
      <c r="GAN134" s="149"/>
      <c r="GAO134" s="149"/>
      <c r="GAP134" s="149"/>
      <c r="GAQ134" s="149"/>
      <c r="GAR134" s="149"/>
      <c r="GAS134" s="149"/>
      <c r="GAT134" s="149"/>
      <c r="GAU134" s="149"/>
      <c r="GAV134" s="149"/>
      <c r="GAW134" s="149"/>
      <c r="GAX134" s="149"/>
      <c r="GAY134" s="149"/>
      <c r="GAZ134" s="149"/>
      <c r="GBA134" s="149"/>
      <c r="GBB134" s="149"/>
      <c r="GBC134" s="149"/>
      <c r="GBD134" s="149"/>
      <c r="GBE134" s="149"/>
      <c r="GBF134" s="149"/>
      <c r="GBG134" s="149"/>
      <c r="GBH134" s="149"/>
      <c r="GBI134" s="149"/>
      <c r="GBJ134" s="149"/>
      <c r="GBK134" s="149"/>
      <c r="GBL134" s="149"/>
      <c r="GBM134" s="149"/>
      <c r="GBN134" s="149"/>
      <c r="GBO134" s="149"/>
      <c r="GBP134" s="149"/>
      <c r="GBQ134" s="149"/>
      <c r="GBR134" s="149"/>
      <c r="GBS134" s="149"/>
      <c r="GBT134" s="149"/>
      <c r="GBU134" s="149"/>
      <c r="GBV134" s="149"/>
      <c r="GBW134" s="149"/>
      <c r="GBX134" s="149"/>
      <c r="GBY134" s="149"/>
      <c r="GBZ134" s="149"/>
      <c r="GCA134" s="149"/>
      <c r="GCB134" s="149"/>
      <c r="GCC134" s="149"/>
      <c r="GCD134" s="149"/>
      <c r="GCE134" s="149"/>
      <c r="GCF134" s="149"/>
      <c r="GCG134" s="149"/>
      <c r="GCH134" s="149"/>
      <c r="GCI134" s="149"/>
      <c r="GCJ134" s="149"/>
      <c r="GCK134" s="149"/>
      <c r="GCL134" s="149"/>
      <c r="GCM134" s="149"/>
      <c r="GCN134" s="149"/>
      <c r="GCO134" s="149"/>
      <c r="GCP134" s="149"/>
      <c r="GCQ134" s="149"/>
      <c r="GCR134" s="149"/>
      <c r="GCS134" s="149"/>
      <c r="GCT134" s="149"/>
      <c r="GCU134" s="149"/>
      <c r="GCV134" s="149"/>
      <c r="GCW134" s="149"/>
      <c r="GCX134" s="149"/>
      <c r="GCY134" s="149"/>
      <c r="GCZ134" s="149"/>
      <c r="GDA134" s="149"/>
      <c r="GDB134" s="149"/>
      <c r="GDC134" s="149"/>
      <c r="GDD134" s="149"/>
      <c r="GDE134" s="149"/>
      <c r="GDF134" s="149"/>
      <c r="GDG134" s="149"/>
      <c r="GDH134" s="149"/>
      <c r="GDI134" s="149"/>
      <c r="GDJ134" s="149"/>
      <c r="GDK134" s="149"/>
      <c r="GDL134" s="149"/>
      <c r="GDM134" s="149"/>
      <c r="GDN134" s="149"/>
      <c r="GDO134" s="149"/>
      <c r="GDP134" s="149"/>
      <c r="GDQ134" s="149"/>
      <c r="GDR134" s="149"/>
      <c r="GDS134" s="149"/>
      <c r="GDT134" s="149"/>
      <c r="GDU134" s="149"/>
      <c r="GDV134" s="149"/>
      <c r="GDW134" s="149"/>
      <c r="GDX134" s="149"/>
      <c r="GDY134" s="149"/>
      <c r="GDZ134" s="149"/>
      <c r="GEA134" s="149"/>
      <c r="GEB134" s="149"/>
      <c r="GEC134" s="149"/>
      <c r="GED134" s="149"/>
      <c r="GEE134" s="149"/>
      <c r="GEF134" s="149"/>
      <c r="GEG134" s="149"/>
      <c r="GEH134" s="149"/>
      <c r="GEI134" s="149"/>
      <c r="GEJ134" s="149"/>
      <c r="GEK134" s="149"/>
      <c r="GEL134" s="149"/>
      <c r="GEM134" s="149"/>
      <c r="GEN134" s="149"/>
      <c r="GEO134" s="149"/>
      <c r="GEP134" s="149"/>
      <c r="GEQ134" s="149"/>
      <c r="GER134" s="149"/>
      <c r="GES134" s="149"/>
      <c r="GET134" s="149"/>
      <c r="GEU134" s="149"/>
      <c r="GEV134" s="149"/>
      <c r="GEW134" s="149"/>
      <c r="GEX134" s="149"/>
      <c r="GEY134" s="149"/>
      <c r="GEZ134" s="149"/>
      <c r="GFA134" s="149"/>
      <c r="GFB134" s="149"/>
      <c r="GFC134" s="149"/>
      <c r="GFD134" s="149"/>
      <c r="GFE134" s="149"/>
      <c r="GFF134" s="149"/>
      <c r="GFG134" s="149"/>
      <c r="GFH134" s="149"/>
      <c r="GFI134" s="149"/>
      <c r="GFJ134" s="149"/>
      <c r="GFK134" s="149"/>
      <c r="GFL134" s="149"/>
      <c r="GFM134" s="149"/>
      <c r="GFN134" s="149"/>
      <c r="GFO134" s="149"/>
      <c r="GFP134" s="149"/>
      <c r="GFQ134" s="149"/>
      <c r="GFR134" s="149"/>
      <c r="GFS134" s="149"/>
      <c r="GFT134" s="149"/>
      <c r="GFU134" s="149"/>
      <c r="GFV134" s="149"/>
      <c r="GFW134" s="149"/>
      <c r="GFX134" s="149"/>
      <c r="GFY134" s="149"/>
      <c r="GFZ134" s="149"/>
      <c r="GGA134" s="149"/>
      <c r="GGB134" s="149"/>
      <c r="GGC134" s="149"/>
      <c r="GGD134" s="149"/>
      <c r="GGE134" s="149"/>
      <c r="GGF134" s="149"/>
      <c r="GGG134" s="149"/>
      <c r="GGH134" s="149"/>
      <c r="GGI134" s="149"/>
      <c r="GGJ134" s="149"/>
      <c r="GGK134" s="149"/>
      <c r="GGL134" s="149"/>
      <c r="GGM134" s="149"/>
      <c r="GGN134" s="149"/>
      <c r="GGO134" s="149"/>
      <c r="GGP134" s="149"/>
      <c r="GGQ134" s="149"/>
      <c r="GGR134" s="149"/>
      <c r="GGS134" s="149"/>
      <c r="GGT134" s="149"/>
      <c r="GGU134" s="149"/>
      <c r="GGV134" s="149"/>
      <c r="GGW134" s="149"/>
      <c r="GGX134" s="149"/>
      <c r="GGY134" s="149"/>
      <c r="GGZ134" s="149"/>
      <c r="GHA134" s="149"/>
      <c r="GHB134" s="149"/>
      <c r="GHC134" s="149"/>
      <c r="GHD134" s="149"/>
      <c r="GHE134" s="149"/>
      <c r="GHF134" s="149"/>
      <c r="GHG134" s="149"/>
      <c r="GHH134" s="149"/>
      <c r="GHI134" s="149"/>
      <c r="GHJ134" s="149"/>
      <c r="GHK134" s="149"/>
      <c r="GHL134" s="149"/>
      <c r="GHM134" s="149"/>
      <c r="GHN134" s="149"/>
      <c r="GHO134" s="149"/>
      <c r="GHP134" s="149"/>
      <c r="GHQ134" s="149"/>
      <c r="GHR134" s="149"/>
      <c r="GHS134" s="149"/>
      <c r="GHT134" s="149"/>
      <c r="GHU134" s="149"/>
      <c r="GHV134" s="149"/>
      <c r="GHW134" s="149"/>
      <c r="GHX134" s="149"/>
      <c r="GHY134" s="149"/>
      <c r="GHZ134" s="149"/>
      <c r="GIA134" s="149"/>
      <c r="GIB134" s="149"/>
      <c r="GIC134" s="149"/>
      <c r="GID134" s="149"/>
      <c r="GIE134" s="149"/>
      <c r="GIF134" s="149"/>
      <c r="GIG134" s="149"/>
      <c r="GIH134" s="149"/>
      <c r="GII134" s="149"/>
      <c r="GIJ134" s="149"/>
      <c r="GIK134" s="149"/>
      <c r="GIL134" s="149"/>
      <c r="GIM134" s="149"/>
      <c r="GIN134" s="149"/>
      <c r="GIO134" s="149"/>
      <c r="GIP134" s="149"/>
      <c r="GIQ134" s="149"/>
      <c r="GIR134" s="149"/>
      <c r="GIS134" s="149"/>
      <c r="GIT134" s="149"/>
      <c r="GIU134" s="149"/>
      <c r="GIV134" s="149"/>
      <c r="GIW134" s="149"/>
      <c r="GIX134" s="149"/>
      <c r="GIY134" s="149"/>
      <c r="GIZ134" s="149"/>
      <c r="GJA134" s="149"/>
      <c r="GJB134" s="149"/>
      <c r="GJC134" s="149"/>
      <c r="GJD134" s="149"/>
      <c r="GJE134" s="149"/>
      <c r="GJF134" s="149"/>
      <c r="GJG134" s="149"/>
      <c r="GJH134" s="149"/>
      <c r="GJI134" s="149"/>
      <c r="GJJ134" s="149"/>
      <c r="GJK134" s="149"/>
      <c r="GJL134" s="149"/>
      <c r="GJM134" s="149"/>
      <c r="GJN134" s="149"/>
      <c r="GJO134" s="149"/>
      <c r="GJP134" s="149"/>
      <c r="GJQ134" s="149"/>
      <c r="GJR134" s="149"/>
      <c r="GJS134" s="149"/>
      <c r="GJT134" s="149"/>
      <c r="GJU134" s="149"/>
      <c r="GJV134" s="149"/>
      <c r="GJW134" s="149"/>
      <c r="GJX134" s="149"/>
      <c r="GJY134" s="149"/>
      <c r="GJZ134" s="149"/>
      <c r="GKA134" s="149"/>
      <c r="GKB134" s="149"/>
      <c r="GKC134" s="149"/>
      <c r="GKD134" s="149"/>
      <c r="GKE134" s="149"/>
      <c r="GKF134" s="149"/>
      <c r="GKG134" s="149"/>
      <c r="GKH134" s="149"/>
      <c r="GKI134" s="149"/>
      <c r="GKJ134" s="149"/>
      <c r="GKK134" s="149"/>
      <c r="GKL134" s="149"/>
      <c r="GKM134" s="149"/>
      <c r="GKN134" s="149"/>
      <c r="GKO134" s="149"/>
      <c r="GKP134" s="149"/>
      <c r="GKQ134" s="149"/>
      <c r="GKR134" s="149"/>
      <c r="GKS134" s="149"/>
      <c r="GKT134" s="149"/>
      <c r="GKU134" s="149"/>
      <c r="GKV134" s="149"/>
      <c r="GKW134" s="149"/>
      <c r="GKX134" s="149"/>
      <c r="GKY134" s="149"/>
      <c r="GKZ134" s="149"/>
      <c r="GLA134" s="149"/>
      <c r="GLB134" s="149"/>
      <c r="GLC134" s="149"/>
      <c r="GLD134" s="149"/>
      <c r="GLE134" s="149"/>
      <c r="GLF134" s="149"/>
      <c r="GLG134" s="149"/>
      <c r="GLH134" s="149"/>
      <c r="GLI134" s="149"/>
      <c r="GLJ134" s="149"/>
      <c r="GLK134" s="149"/>
      <c r="GLL134" s="149"/>
      <c r="GLM134" s="149"/>
      <c r="GLN134" s="149"/>
      <c r="GLO134" s="149"/>
      <c r="GLP134" s="149"/>
      <c r="GLQ134" s="149"/>
      <c r="GLR134" s="149"/>
      <c r="GLS134" s="149"/>
      <c r="GLT134" s="149"/>
      <c r="GLU134" s="149"/>
      <c r="GLV134" s="149"/>
      <c r="GLW134" s="149"/>
      <c r="GLX134" s="149"/>
      <c r="GLY134" s="149"/>
      <c r="GLZ134" s="149"/>
      <c r="GMA134" s="149"/>
      <c r="GMB134" s="149"/>
      <c r="GMC134" s="149"/>
      <c r="GMD134" s="149"/>
      <c r="GME134" s="149"/>
      <c r="GMF134" s="149"/>
      <c r="GMG134" s="149"/>
      <c r="GMH134" s="149"/>
      <c r="GMI134" s="149"/>
      <c r="GMJ134" s="149"/>
      <c r="GMK134" s="149"/>
      <c r="GML134" s="149"/>
      <c r="GMM134" s="149"/>
      <c r="GMN134" s="149"/>
      <c r="GMO134" s="149"/>
      <c r="GMP134" s="149"/>
      <c r="GMQ134" s="149"/>
      <c r="GMR134" s="149"/>
      <c r="GMS134" s="149"/>
      <c r="GMT134" s="149"/>
      <c r="GMU134" s="149"/>
      <c r="GMV134" s="149"/>
      <c r="GMW134" s="149"/>
      <c r="GMX134" s="149"/>
      <c r="GMY134" s="149"/>
      <c r="GMZ134" s="149"/>
      <c r="GNA134" s="149"/>
      <c r="GNB134" s="149"/>
      <c r="GNC134" s="149"/>
      <c r="GND134" s="149"/>
      <c r="GNE134" s="149"/>
      <c r="GNF134" s="149"/>
      <c r="GNG134" s="149"/>
      <c r="GNH134" s="149"/>
      <c r="GNI134" s="149"/>
      <c r="GNJ134" s="149"/>
      <c r="GNK134" s="149"/>
      <c r="GNL134" s="149"/>
      <c r="GNM134" s="149"/>
      <c r="GNN134" s="149"/>
      <c r="GNO134" s="149"/>
      <c r="GNP134" s="149"/>
      <c r="GNQ134" s="149"/>
      <c r="GNR134" s="149"/>
      <c r="GNS134" s="149"/>
      <c r="GNT134" s="149"/>
      <c r="GNU134" s="149"/>
      <c r="GNV134" s="149"/>
      <c r="GNW134" s="149"/>
      <c r="GNX134" s="149"/>
      <c r="GNY134" s="149"/>
      <c r="GNZ134" s="149"/>
      <c r="GOA134" s="149"/>
      <c r="GOB134" s="149"/>
      <c r="GOC134" s="149"/>
      <c r="GOD134" s="149"/>
      <c r="GOE134" s="149"/>
      <c r="GOF134" s="149"/>
      <c r="GOG134" s="149"/>
      <c r="GOH134" s="149"/>
      <c r="GOI134" s="149"/>
      <c r="GOJ134" s="149"/>
      <c r="GOK134" s="149"/>
      <c r="GOL134" s="149"/>
      <c r="GOM134" s="149"/>
      <c r="GON134" s="149"/>
      <c r="GOO134" s="149"/>
      <c r="GOP134" s="149"/>
      <c r="GOQ134" s="149"/>
      <c r="GOR134" s="149"/>
      <c r="GOS134" s="149"/>
      <c r="GOT134" s="149"/>
      <c r="GOU134" s="149"/>
      <c r="GOV134" s="149"/>
      <c r="GOW134" s="149"/>
      <c r="GOX134" s="149"/>
      <c r="GOY134" s="149"/>
      <c r="GOZ134" s="149"/>
      <c r="GPA134" s="149"/>
      <c r="GPB134" s="149"/>
      <c r="GPC134" s="149"/>
      <c r="GPD134" s="149"/>
      <c r="GPE134" s="149"/>
      <c r="GPF134" s="149"/>
      <c r="GPG134" s="149"/>
      <c r="GPH134" s="149"/>
      <c r="GPI134" s="149"/>
      <c r="GPJ134" s="149"/>
      <c r="GPK134" s="149"/>
      <c r="GPL134" s="149"/>
      <c r="GPM134" s="149"/>
      <c r="GPN134" s="149"/>
      <c r="GPO134" s="149"/>
      <c r="GPP134" s="149"/>
      <c r="GPQ134" s="149"/>
      <c r="GPR134" s="149"/>
      <c r="GPS134" s="149"/>
      <c r="GPT134" s="149"/>
      <c r="GPU134" s="149"/>
      <c r="GPV134" s="149"/>
      <c r="GPW134" s="149"/>
      <c r="GPX134" s="149"/>
      <c r="GPY134" s="149"/>
      <c r="GPZ134" s="149"/>
      <c r="GQA134" s="149"/>
      <c r="GQB134" s="149"/>
      <c r="GQC134" s="149"/>
      <c r="GQD134" s="149"/>
      <c r="GQE134" s="149"/>
      <c r="GQF134" s="149"/>
      <c r="GQG134" s="149"/>
      <c r="GQH134" s="149"/>
      <c r="GQI134" s="149"/>
      <c r="GQJ134" s="149"/>
      <c r="GQK134" s="149"/>
      <c r="GQL134" s="149"/>
      <c r="GQM134" s="149"/>
      <c r="GQN134" s="149"/>
      <c r="GQO134" s="149"/>
      <c r="GQP134" s="149"/>
      <c r="GQQ134" s="149"/>
      <c r="GQR134" s="149"/>
      <c r="GQS134" s="149"/>
      <c r="GQT134" s="149"/>
      <c r="GQU134" s="149"/>
      <c r="GQV134" s="149"/>
      <c r="GQW134" s="149"/>
      <c r="GQX134" s="149"/>
      <c r="GQY134" s="149"/>
      <c r="GQZ134" s="149"/>
      <c r="GRA134" s="149"/>
      <c r="GRB134" s="149"/>
      <c r="GRC134" s="149"/>
      <c r="GRD134" s="149"/>
      <c r="GRE134" s="149"/>
      <c r="GRF134" s="149"/>
      <c r="GRG134" s="149"/>
      <c r="GRH134" s="149"/>
      <c r="GRI134" s="149"/>
      <c r="GRJ134" s="149"/>
      <c r="GRK134" s="149"/>
      <c r="GRL134" s="149"/>
      <c r="GRM134" s="149"/>
      <c r="GRN134" s="149"/>
      <c r="GRO134" s="149"/>
      <c r="GRP134" s="149"/>
      <c r="GRQ134" s="149"/>
      <c r="GRR134" s="149"/>
      <c r="GRS134" s="149"/>
      <c r="GRT134" s="149"/>
      <c r="GRU134" s="149"/>
      <c r="GRV134" s="149"/>
      <c r="GRW134" s="149"/>
      <c r="GRX134" s="149"/>
      <c r="GRY134" s="149"/>
      <c r="GRZ134" s="149"/>
      <c r="GSA134" s="149"/>
      <c r="GSB134" s="149"/>
      <c r="GSC134" s="149"/>
      <c r="GSD134" s="149"/>
      <c r="GSE134" s="149"/>
      <c r="GSF134" s="149"/>
      <c r="GSG134" s="149"/>
      <c r="GSH134" s="149"/>
      <c r="GSI134" s="149"/>
      <c r="GSJ134" s="149"/>
      <c r="GSK134" s="149"/>
      <c r="GSL134" s="149"/>
      <c r="GSM134" s="149"/>
      <c r="GSN134" s="149"/>
      <c r="GSO134" s="149"/>
      <c r="GSP134" s="149"/>
      <c r="GSQ134" s="149"/>
      <c r="GSR134" s="149"/>
      <c r="GSS134" s="149"/>
      <c r="GST134" s="149"/>
      <c r="GSU134" s="149"/>
      <c r="GSV134" s="149"/>
      <c r="GSW134" s="149"/>
      <c r="GSX134" s="149"/>
      <c r="GSY134" s="149"/>
      <c r="GSZ134" s="149"/>
      <c r="GTA134" s="149"/>
      <c r="GTB134" s="149"/>
      <c r="GTC134" s="149"/>
      <c r="GTD134" s="149"/>
      <c r="GTE134" s="149"/>
      <c r="GTF134" s="149"/>
      <c r="GTG134" s="149"/>
      <c r="GTH134" s="149"/>
      <c r="GTI134" s="149"/>
      <c r="GTJ134" s="149"/>
      <c r="GTK134" s="149"/>
      <c r="GTL134" s="149"/>
      <c r="GTM134" s="149"/>
      <c r="GTN134" s="149"/>
      <c r="GTO134" s="149"/>
      <c r="GTP134" s="149"/>
      <c r="GTQ134" s="149"/>
      <c r="GTR134" s="149"/>
      <c r="GTS134" s="149"/>
      <c r="GTT134" s="149"/>
      <c r="GTU134" s="149"/>
      <c r="GTV134" s="149"/>
      <c r="GTW134" s="149"/>
      <c r="GTX134" s="149"/>
      <c r="GTY134" s="149"/>
      <c r="GTZ134" s="149"/>
      <c r="GUA134" s="149"/>
      <c r="GUB134" s="149"/>
      <c r="GUC134" s="149"/>
      <c r="GUD134" s="149"/>
      <c r="GUE134" s="149"/>
      <c r="GUF134" s="149"/>
      <c r="GUG134" s="149"/>
      <c r="GUH134" s="149"/>
      <c r="GUI134" s="149"/>
      <c r="GUJ134" s="149"/>
      <c r="GUK134" s="149"/>
      <c r="GUL134" s="149"/>
      <c r="GUM134" s="149"/>
      <c r="GUN134" s="149"/>
      <c r="GUO134" s="149"/>
      <c r="GUP134" s="149"/>
      <c r="GUQ134" s="149"/>
      <c r="GUR134" s="149"/>
      <c r="GUS134" s="149"/>
      <c r="GUT134" s="149"/>
      <c r="GUU134" s="149"/>
      <c r="GUV134" s="149"/>
      <c r="GUW134" s="149"/>
      <c r="GUX134" s="149"/>
      <c r="GUY134" s="149"/>
      <c r="GUZ134" s="149"/>
      <c r="GVA134" s="149"/>
      <c r="GVB134" s="149"/>
      <c r="GVC134" s="149"/>
      <c r="GVD134" s="149"/>
      <c r="GVE134" s="149"/>
      <c r="GVF134" s="149"/>
      <c r="GVG134" s="149"/>
      <c r="GVH134" s="149"/>
      <c r="GVI134" s="149"/>
      <c r="GVJ134" s="149"/>
      <c r="GVK134" s="149"/>
      <c r="GVL134" s="149"/>
      <c r="GVM134" s="149"/>
      <c r="GVN134" s="149"/>
      <c r="GVO134" s="149"/>
      <c r="GVP134" s="149"/>
      <c r="GVQ134" s="149"/>
      <c r="GVR134" s="149"/>
      <c r="GVS134" s="149"/>
      <c r="GVT134" s="149"/>
      <c r="GVU134" s="149"/>
      <c r="GVV134" s="149"/>
      <c r="GVW134" s="149"/>
      <c r="GVX134" s="149"/>
      <c r="GVY134" s="149"/>
      <c r="GVZ134" s="149"/>
      <c r="GWA134" s="149"/>
      <c r="GWB134" s="149"/>
      <c r="GWC134" s="149"/>
      <c r="GWD134" s="149"/>
      <c r="GWE134" s="149"/>
      <c r="GWF134" s="149"/>
      <c r="GWG134" s="149"/>
      <c r="GWH134" s="149"/>
      <c r="GWI134" s="149"/>
      <c r="GWJ134" s="149"/>
      <c r="GWK134" s="149"/>
      <c r="GWL134" s="149"/>
      <c r="GWM134" s="149"/>
      <c r="GWN134" s="149"/>
      <c r="GWO134" s="149"/>
      <c r="GWP134" s="149"/>
      <c r="GWQ134" s="149"/>
      <c r="GWR134" s="149"/>
      <c r="GWS134" s="149"/>
      <c r="GWT134" s="149"/>
      <c r="GWU134" s="149"/>
      <c r="GWV134" s="149"/>
      <c r="GWW134" s="149"/>
      <c r="GWX134" s="149"/>
      <c r="GWY134" s="149"/>
      <c r="GWZ134" s="149"/>
      <c r="GXA134" s="149"/>
      <c r="GXB134" s="149"/>
      <c r="GXC134" s="149"/>
      <c r="GXD134" s="149"/>
      <c r="GXE134" s="149"/>
      <c r="GXF134" s="149"/>
      <c r="GXG134" s="149"/>
      <c r="GXH134" s="149"/>
      <c r="GXI134" s="149"/>
      <c r="GXJ134" s="149"/>
      <c r="GXK134" s="149"/>
      <c r="GXL134" s="149"/>
      <c r="GXM134" s="149"/>
      <c r="GXN134" s="149"/>
      <c r="GXO134" s="149"/>
      <c r="GXP134" s="149"/>
      <c r="GXQ134" s="149"/>
      <c r="GXR134" s="149"/>
      <c r="GXS134" s="149"/>
      <c r="GXT134" s="149"/>
      <c r="GXU134" s="149"/>
      <c r="GXV134" s="149"/>
      <c r="GXW134" s="149"/>
      <c r="GXX134" s="149"/>
      <c r="GXY134" s="149"/>
      <c r="GXZ134" s="149"/>
      <c r="GYA134" s="149"/>
      <c r="GYB134" s="149"/>
      <c r="GYC134" s="149"/>
      <c r="GYD134" s="149"/>
      <c r="GYE134" s="149"/>
      <c r="GYF134" s="149"/>
      <c r="GYG134" s="149"/>
      <c r="GYH134" s="149"/>
      <c r="GYI134" s="149"/>
      <c r="GYJ134" s="149"/>
      <c r="GYK134" s="149"/>
      <c r="GYL134" s="149"/>
      <c r="GYM134" s="149"/>
      <c r="GYN134" s="149"/>
      <c r="GYO134" s="149"/>
      <c r="GYP134" s="149"/>
      <c r="GYQ134" s="149"/>
      <c r="GYR134" s="149"/>
      <c r="GYS134" s="149"/>
      <c r="GYT134" s="149"/>
      <c r="GYU134" s="149"/>
      <c r="GYV134" s="149"/>
      <c r="GYW134" s="149"/>
      <c r="GYX134" s="149"/>
      <c r="GYY134" s="149"/>
      <c r="GYZ134" s="149"/>
      <c r="GZA134" s="149"/>
      <c r="GZB134" s="149"/>
      <c r="GZC134" s="149"/>
      <c r="GZD134" s="149"/>
      <c r="GZE134" s="149"/>
      <c r="GZF134" s="149"/>
      <c r="GZG134" s="149"/>
      <c r="GZH134" s="149"/>
      <c r="GZI134" s="149"/>
      <c r="GZJ134" s="149"/>
      <c r="GZK134" s="149"/>
      <c r="GZL134" s="149"/>
      <c r="GZM134" s="149"/>
      <c r="GZN134" s="149"/>
      <c r="GZO134" s="149"/>
      <c r="GZP134" s="149"/>
      <c r="GZQ134" s="149"/>
      <c r="GZR134" s="149"/>
      <c r="GZS134" s="149"/>
      <c r="GZT134" s="149"/>
      <c r="GZU134" s="149"/>
      <c r="GZV134" s="149"/>
      <c r="GZW134" s="149"/>
      <c r="GZX134" s="149"/>
      <c r="GZY134" s="149"/>
      <c r="GZZ134" s="149"/>
      <c r="HAA134" s="149"/>
      <c r="HAB134" s="149"/>
      <c r="HAC134" s="149"/>
      <c r="HAD134" s="149"/>
      <c r="HAE134" s="149"/>
      <c r="HAF134" s="149"/>
      <c r="HAG134" s="149"/>
      <c r="HAH134" s="149"/>
      <c r="HAI134" s="149"/>
      <c r="HAJ134" s="149"/>
      <c r="HAK134" s="149"/>
      <c r="HAL134" s="149"/>
      <c r="HAM134" s="149"/>
      <c r="HAN134" s="149"/>
      <c r="HAO134" s="149"/>
      <c r="HAP134" s="149"/>
      <c r="HAQ134" s="149"/>
      <c r="HAR134" s="149"/>
      <c r="HAS134" s="149"/>
      <c r="HAT134" s="149"/>
      <c r="HAU134" s="149"/>
      <c r="HAV134" s="149"/>
      <c r="HAW134" s="149"/>
      <c r="HAX134" s="149"/>
      <c r="HAY134" s="149"/>
      <c r="HAZ134" s="149"/>
      <c r="HBA134" s="149"/>
      <c r="HBB134" s="149"/>
      <c r="HBC134" s="149"/>
      <c r="HBD134" s="149"/>
      <c r="HBE134" s="149"/>
      <c r="HBF134" s="149"/>
      <c r="HBG134" s="149"/>
      <c r="HBH134" s="149"/>
      <c r="HBI134" s="149"/>
      <c r="HBJ134" s="149"/>
      <c r="HBK134" s="149"/>
      <c r="HBL134" s="149"/>
      <c r="HBM134" s="149"/>
      <c r="HBN134" s="149"/>
      <c r="HBO134" s="149"/>
      <c r="HBP134" s="149"/>
      <c r="HBQ134" s="149"/>
      <c r="HBR134" s="149"/>
      <c r="HBS134" s="149"/>
      <c r="HBT134" s="149"/>
      <c r="HBU134" s="149"/>
      <c r="HBV134" s="149"/>
      <c r="HBW134" s="149"/>
      <c r="HBX134" s="149"/>
      <c r="HBY134" s="149"/>
      <c r="HBZ134" s="149"/>
      <c r="HCA134" s="149"/>
      <c r="HCB134" s="149"/>
      <c r="HCC134" s="149"/>
      <c r="HCD134" s="149"/>
      <c r="HCE134" s="149"/>
      <c r="HCF134" s="149"/>
      <c r="HCG134" s="149"/>
      <c r="HCH134" s="149"/>
      <c r="HCI134" s="149"/>
      <c r="HCJ134" s="149"/>
      <c r="HCK134" s="149"/>
      <c r="HCL134" s="149"/>
      <c r="HCM134" s="149"/>
      <c r="HCN134" s="149"/>
      <c r="HCO134" s="149"/>
      <c r="HCP134" s="149"/>
      <c r="HCQ134" s="149"/>
      <c r="HCR134" s="149"/>
      <c r="HCS134" s="149"/>
      <c r="HCT134" s="149"/>
      <c r="HCU134" s="149"/>
      <c r="HCV134" s="149"/>
      <c r="HCW134" s="149"/>
      <c r="HCX134" s="149"/>
      <c r="HCY134" s="149"/>
      <c r="HCZ134" s="149"/>
      <c r="HDA134" s="149"/>
      <c r="HDB134" s="149"/>
      <c r="HDC134" s="149"/>
      <c r="HDD134" s="149"/>
      <c r="HDE134" s="149"/>
      <c r="HDF134" s="149"/>
      <c r="HDG134" s="149"/>
      <c r="HDH134" s="149"/>
      <c r="HDI134" s="149"/>
      <c r="HDJ134" s="149"/>
      <c r="HDK134" s="149"/>
      <c r="HDL134" s="149"/>
      <c r="HDM134" s="149"/>
      <c r="HDN134" s="149"/>
      <c r="HDO134" s="149"/>
      <c r="HDP134" s="149"/>
      <c r="HDQ134" s="149"/>
      <c r="HDR134" s="149"/>
      <c r="HDS134" s="149"/>
      <c r="HDT134" s="149"/>
      <c r="HDU134" s="149"/>
      <c r="HDV134" s="149"/>
      <c r="HDW134" s="149"/>
      <c r="HDX134" s="149"/>
      <c r="HDY134" s="149"/>
      <c r="HDZ134" s="149"/>
      <c r="HEA134" s="149"/>
      <c r="HEB134" s="149"/>
      <c r="HEC134" s="149"/>
      <c r="HED134" s="149"/>
      <c r="HEE134" s="149"/>
      <c r="HEF134" s="149"/>
      <c r="HEG134" s="149"/>
      <c r="HEH134" s="149"/>
      <c r="HEI134" s="149"/>
      <c r="HEJ134" s="149"/>
      <c r="HEK134" s="149"/>
      <c r="HEL134" s="149"/>
      <c r="HEM134" s="149"/>
      <c r="HEN134" s="149"/>
      <c r="HEO134" s="149"/>
      <c r="HEP134" s="149"/>
      <c r="HEQ134" s="149"/>
      <c r="HER134" s="149"/>
      <c r="HES134" s="149"/>
      <c r="HET134" s="149"/>
      <c r="HEU134" s="149"/>
      <c r="HEV134" s="149"/>
      <c r="HEW134" s="149"/>
      <c r="HEX134" s="149"/>
      <c r="HEY134" s="149"/>
      <c r="HEZ134" s="149"/>
      <c r="HFA134" s="149"/>
      <c r="HFB134" s="149"/>
      <c r="HFC134" s="149"/>
      <c r="HFD134" s="149"/>
      <c r="HFE134" s="149"/>
      <c r="HFF134" s="149"/>
      <c r="HFG134" s="149"/>
      <c r="HFH134" s="149"/>
      <c r="HFI134" s="149"/>
      <c r="HFJ134" s="149"/>
      <c r="HFK134" s="149"/>
      <c r="HFL134" s="149"/>
      <c r="HFM134" s="149"/>
      <c r="HFN134" s="149"/>
      <c r="HFO134" s="149"/>
      <c r="HFP134" s="149"/>
      <c r="HFQ134" s="149"/>
      <c r="HFR134" s="149"/>
      <c r="HFS134" s="149"/>
      <c r="HFT134" s="149"/>
      <c r="HFU134" s="149"/>
      <c r="HFV134" s="149"/>
      <c r="HFW134" s="149"/>
      <c r="HFX134" s="149"/>
      <c r="HFY134" s="149"/>
      <c r="HFZ134" s="149"/>
      <c r="HGA134" s="149"/>
      <c r="HGB134" s="149"/>
      <c r="HGC134" s="149"/>
      <c r="HGD134" s="149"/>
      <c r="HGE134" s="149"/>
      <c r="HGF134" s="149"/>
      <c r="HGG134" s="149"/>
      <c r="HGH134" s="149"/>
      <c r="HGI134" s="149"/>
      <c r="HGJ134" s="149"/>
      <c r="HGK134" s="149"/>
      <c r="HGL134" s="149"/>
      <c r="HGM134" s="149"/>
      <c r="HGN134" s="149"/>
      <c r="HGO134" s="149"/>
      <c r="HGP134" s="149"/>
      <c r="HGQ134" s="149"/>
      <c r="HGR134" s="149"/>
      <c r="HGS134" s="149"/>
      <c r="HGT134" s="149"/>
      <c r="HGU134" s="149"/>
      <c r="HGV134" s="149"/>
      <c r="HGW134" s="149"/>
      <c r="HGX134" s="149"/>
      <c r="HGY134" s="149"/>
      <c r="HGZ134" s="149"/>
      <c r="HHA134" s="149"/>
      <c r="HHB134" s="149"/>
      <c r="HHC134" s="149"/>
      <c r="HHD134" s="149"/>
      <c r="HHE134" s="149"/>
      <c r="HHF134" s="149"/>
      <c r="HHG134" s="149"/>
      <c r="HHH134" s="149"/>
      <c r="HHI134" s="149"/>
      <c r="HHJ134" s="149"/>
      <c r="HHK134" s="149"/>
      <c r="HHL134" s="149"/>
      <c r="HHM134" s="149"/>
      <c r="HHN134" s="149"/>
      <c r="HHO134" s="149"/>
      <c r="HHP134" s="149"/>
      <c r="HHQ134" s="149"/>
      <c r="HHR134" s="149"/>
      <c r="HHS134" s="149"/>
      <c r="HHT134" s="149"/>
      <c r="HHU134" s="149"/>
      <c r="HHV134" s="149"/>
      <c r="HHW134" s="149"/>
      <c r="HHX134" s="149"/>
      <c r="HHY134" s="149"/>
      <c r="HHZ134" s="149"/>
      <c r="HIA134" s="149"/>
      <c r="HIB134" s="149"/>
      <c r="HIC134" s="149"/>
      <c r="HID134" s="149"/>
      <c r="HIE134" s="149"/>
      <c r="HIF134" s="149"/>
      <c r="HIG134" s="149"/>
      <c r="HIH134" s="149"/>
      <c r="HII134" s="149"/>
      <c r="HIJ134" s="149"/>
      <c r="HIK134" s="149"/>
      <c r="HIL134" s="149"/>
      <c r="HIM134" s="149"/>
      <c r="HIN134" s="149"/>
      <c r="HIO134" s="149"/>
      <c r="HIP134" s="149"/>
      <c r="HIQ134" s="149"/>
      <c r="HIR134" s="149"/>
      <c r="HIS134" s="149"/>
      <c r="HIT134" s="149"/>
      <c r="HIU134" s="149"/>
      <c r="HIV134" s="149"/>
      <c r="HIW134" s="149"/>
      <c r="HIX134" s="149"/>
      <c r="HIY134" s="149"/>
      <c r="HIZ134" s="149"/>
      <c r="HJA134" s="149"/>
      <c r="HJB134" s="149"/>
      <c r="HJC134" s="149"/>
      <c r="HJD134" s="149"/>
      <c r="HJE134" s="149"/>
      <c r="HJF134" s="149"/>
      <c r="HJG134" s="149"/>
      <c r="HJH134" s="149"/>
      <c r="HJI134" s="149"/>
      <c r="HJJ134" s="149"/>
      <c r="HJK134" s="149"/>
      <c r="HJL134" s="149"/>
      <c r="HJM134" s="149"/>
      <c r="HJN134" s="149"/>
      <c r="HJO134" s="149"/>
      <c r="HJP134" s="149"/>
      <c r="HJQ134" s="149"/>
      <c r="HJR134" s="149"/>
      <c r="HJS134" s="149"/>
      <c r="HJT134" s="149"/>
      <c r="HJU134" s="149"/>
      <c r="HJV134" s="149"/>
      <c r="HJW134" s="149"/>
      <c r="HJX134" s="149"/>
      <c r="HJY134" s="149"/>
      <c r="HJZ134" s="149"/>
      <c r="HKA134" s="149"/>
      <c r="HKB134" s="149"/>
      <c r="HKC134" s="149"/>
      <c r="HKD134" s="149"/>
      <c r="HKE134" s="149"/>
      <c r="HKF134" s="149"/>
      <c r="HKG134" s="149"/>
      <c r="HKH134" s="149"/>
      <c r="HKI134" s="149"/>
      <c r="HKJ134" s="149"/>
      <c r="HKK134" s="149"/>
      <c r="HKL134" s="149"/>
      <c r="HKM134" s="149"/>
      <c r="HKN134" s="149"/>
      <c r="HKO134" s="149"/>
      <c r="HKP134" s="149"/>
      <c r="HKQ134" s="149"/>
      <c r="HKR134" s="149"/>
      <c r="HKS134" s="149"/>
      <c r="HKT134" s="149"/>
      <c r="HKU134" s="149"/>
      <c r="HKV134" s="149"/>
      <c r="HKW134" s="149"/>
      <c r="HKX134" s="149"/>
      <c r="HKY134" s="149"/>
      <c r="HKZ134" s="149"/>
      <c r="HLA134" s="149"/>
      <c r="HLB134" s="149"/>
      <c r="HLC134" s="149"/>
      <c r="HLD134" s="149"/>
      <c r="HLE134" s="149"/>
      <c r="HLF134" s="149"/>
      <c r="HLG134" s="149"/>
      <c r="HLH134" s="149"/>
      <c r="HLI134" s="149"/>
      <c r="HLJ134" s="149"/>
      <c r="HLK134" s="149"/>
      <c r="HLL134" s="149"/>
      <c r="HLM134" s="149"/>
      <c r="HLN134" s="149"/>
      <c r="HLO134" s="149"/>
      <c r="HLP134" s="149"/>
      <c r="HLQ134" s="149"/>
      <c r="HLR134" s="149"/>
      <c r="HLS134" s="149"/>
      <c r="HLT134" s="149"/>
      <c r="HLU134" s="149"/>
      <c r="HLV134" s="149"/>
      <c r="HLW134" s="149"/>
      <c r="HLX134" s="149"/>
      <c r="HLY134" s="149"/>
      <c r="HLZ134" s="149"/>
      <c r="HMA134" s="149"/>
      <c r="HMB134" s="149"/>
      <c r="HMC134" s="149"/>
      <c r="HMD134" s="149"/>
      <c r="HME134" s="149"/>
      <c r="HMF134" s="149"/>
      <c r="HMG134" s="149"/>
      <c r="HMH134" s="149"/>
      <c r="HMI134" s="149"/>
      <c r="HMJ134" s="149"/>
      <c r="HMK134" s="149"/>
      <c r="HML134" s="149"/>
      <c r="HMM134" s="149"/>
      <c r="HMN134" s="149"/>
      <c r="HMO134" s="149"/>
      <c r="HMP134" s="149"/>
      <c r="HMQ134" s="149"/>
      <c r="HMR134" s="149"/>
      <c r="HMS134" s="149"/>
      <c r="HMT134" s="149"/>
      <c r="HMU134" s="149"/>
      <c r="HMV134" s="149"/>
      <c r="HMW134" s="149"/>
      <c r="HMX134" s="149"/>
      <c r="HMY134" s="149"/>
      <c r="HMZ134" s="149"/>
      <c r="HNA134" s="149"/>
      <c r="HNB134" s="149"/>
      <c r="HNC134" s="149"/>
      <c r="HND134" s="149"/>
      <c r="HNE134" s="149"/>
      <c r="HNF134" s="149"/>
      <c r="HNG134" s="149"/>
      <c r="HNH134" s="149"/>
      <c r="HNI134" s="149"/>
      <c r="HNJ134" s="149"/>
      <c r="HNK134" s="149"/>
      <c r="HNL134" s="149"/>
      <c r="HNM134" s="149"/>
      <c r="HNN134" s="149"/>
      <c r="HNO134" s="149"/>
      <c r="HNP134" s="149"/>
      <c r="HNQ134" s="149"/>
      <c r="HNR134" s="149"/>
      <c r="HNS134" s="149"/>
      <c r="HNT134" s="149"/>
      <c r="HNU134" s="149"/>
      <c r="HNV134" s="149"/>
      <c r="HNW134" s="149"/>
      <c r="HNX134" s="149"/>
      <c r="HNY134" s="149"/>
      <c r="HNZ134" s="149"/>
      <c r="HOA134" s="149"/>
      <c r="HOB134" s="149"/>
      <c r="HOC134" s="149"/>
      <c r="HOD134" s="149"/>
      <c r="HOE134" s="149"/>
      <c r="HOF134" s="149"/>
      <c r="HOG134" s="149"/>
      <c r="HOH134" s="149"/>
      <c r="HOI134" s="149"/>
      <c r="HOJ134" s="149"/>
      <c r="HOK134" s="149"/>
      <c r="HOL134" s="149"/>
      <c r="HOM134" s="149"/>
      <c r="HON134" s="149"/>
      <c r="HOO134" s="149"/>
      <c r="HOP134" s="149"/>
      <c r="HOQ134" s="149"/>
      <c r="HOR134" s="149"/>
      <c r="HOS134" s="149"/>
      <c r="HOT134" s="149"/>
      <c r="HOU134" s="149"/>
      <c r="HOV134" s="149"/>
      <c r="HOW134" s="149"/>
      <c r="HOX134" s="149"/>
      <c r="HOY134" s="149"/>
      <c r="HOZ134" s="149"/>
      <c r="HPA134" s="149"/>
      <c r="HPB134" s="149"/>
      <c r="HPC134" s="149"/>
      <c r="HPD134" s="149"/>
      <c r="HPE134" s="149"/>
      <c r="HPF134" s="149"/>
      <c r="HPG134" s="149"/>
      <c r="HPH134" s="149"/>
      <c r="HPI134" s="149"/>
      <c r="HPJ134" s="149"/>
      <c r="HPK134" s="149"/>
      <c r="HPL134" s="149"/>
      <c r="HPM134" s="149"/>
      <c r="HPN134" s="149"/>
      <c r="HPO134" s="149"/>
      <c r="HPP134" s="149"/>
      <c r="HPQ134" s="149"/>
      <c r="HPR134" s="149"/>
      <c r="HPS134" s="149"/>
      <c r="HPT134" s="149"/>
      <c r="HPU134" s="149"/>
      <c r="HPV134" s="149"/>
      <c r="HPW134" s="149"/>
      <c r="HPX134" s="149"/>
      <c r="HPY134" s="149"/>
      <c r="HPZ134" s="149"/>
      <c r="HQA134" s="149"/>
      <c r="HQB134" s="149"/>
      <c r="HQC134" s="149"/>
      <c r="HQD134" s="149"/>
      <c r="HQE134" s="149"/>
      <c r="HQF134" s="149"/>
      <c r="HQG134" s="149"/>
      <c r="HQH134" s="149"/>
      <c r="HQI134" s="149"/>
      <c r="HQJ134" s="149"/>
      <c r="HQK134" s="149"/>
      <c r="HQL134" s="149"/>
      <c r="HQM134" s="149"/>
      <c r="HQN134" s="149"/>
      <c r="HQO134" s="149"/>
      <c r="HQP134" s="149"/>
      <c r="HQQ134" s="149"/>
      <c r="HQR134" s="149"/>
      <c r="HQS134" s="149"/>
      <c r="HQT134" s="149"/>
      <c r="HQU134" s="149"/>
      <c r="HQV134" s="149"/>
      <c r="HQW134" s="149"/>
      <c r="HQX134" s="149"/>
      <c r="HQY134" s="149"/>
      <c r="HQZ134" s="149"/>
      <c r="HRA134" s="149"/>
      <c r="HRB134" s="149"/>
      <c r="HRC134" s="149"/>
      <c r="HRD134" s="149"/>
      <c r="HRE134" s="149"/>
      <c r="HRF134" s="149"/>
      <c r="HRG134" s="149"/>
      <c r="HRH134" s="149"/>
      <c r="HRI134" s="149"/>
      <c r="HRJ134" s="149"/>
      <c r="HRK134" s="149"/>
      <c r="HRL134" s="149"/>
      <c r="HRM134" s="149"/>
      <c r="HRN134" s="149"/>
      <c r="HRO134" s="149"/>
      <c r="HRP134" s="149"/>
      <c r="HRQ134" s="149"/>
      <c r="HRR134" s="149"/>
      <c r="HRS134" s="149"/>
      <c r="HRT134" s="149"/>
      <c r="HRU134" s="149"/>
      <c r="HRV134" s="149"/>
      <c r="HRW134" s="149"/>
      <c r="HRX134" s="149"/>
      <c r="HRY134" s="149"/>
      <c r="HRZ134" s="149"/>
      <c r="HSA134" s="149"/>
      <c r="HSB134" s="149"/>
      <c r="HSC134" s="149"/>
      <c r="HSD134" s="149"/>
      <c r="HSE134" s="149"/>
      <c r="HSF134" s="149"/>
      <c r="HSG134" s="149"/>
      <c r="HSH134" s="149"/>
      <c r="HSI134" s="149"/>
      <c r="HSJ134" s="149"/>
      <c r="HSK134" s="149"/>
      <c r="HSL134" s="149"/>
      <c r="HSM134" s="149"/>
      <c r="HSN134" s="149"/>
      <c r="HSO134" s="149"/>
      <c r="HSP134" s="149"/>
      <c r="HSQ134" s="149"/>
      <c r="HSR134" s="149"/>
      <c r="HSS134" s="149"/>
      <c r="HST134" s="149"/>
      <c r="HSU134" s="149"/>
      <c r="HSV134" s="149"/>
      <c r="HSW134" s="149"/>
      <c r="HSX134" s="149"/>
      <c r="HSY134" s="149"/>
      <c r="HSZ134" s="149"/>
      <c r="HTA134" s="149"/>
      <c r="HTB134" s="149"/>
      <c r="HTC134" s="149"/>
      <c r="HTD134" s="149"/>
      <c r="HTE134" s="149"/>
      <c r="HTF134" s="149"/>
      <c r="HTG134" s="149"/>
      <c r="HTH134" s="149"/>
      <c r="HTI134" s="149"/>
      <c r="HTJ134" s="149"/>
      <c r="HTK134" s="149"/>
      <c r="HTL134" s="149"/>
      <c r="HTM134" s="149"/>
      <c r="HTN134" s="149"/>
      <c r="HTO134" s="149"/>
      <c r="HTP134" s="149"/>
      <c r="HTQ134" s="149"/>
      <c r="HTR134" s="149"/>
      <c r="HTS134" s="149"/>
      <c r="HTT134" s="149"/>
      <c r="HTU134" s="149"/>
      <c r="HTV134" s="149"/>
      <c r="HTW134" s="149"/>
      <c r="HTX134" s="149"/>
      <c r="HTY134" s="149"/>
      <c r="HTZ134" s="149"/>
      <c r="HUA134" s="149"/>
      <c r="HUB134" s="149"/>
      <c r="HUC134" s="149"/>
      <c r="HUD134" s="149"/>
      <c r="HUE134" s="149"/>
      <c r="HUF134" s="149"/>
      <c r="HUG134" s="149"/>
      <c r="HUH134" s="149"/>
      <c r="HUI134" s="149"/>
      <c r="HUJ134" s="149"/>
      <c r="HUK134" s="149"/>
      <c r="HUL134" s="149"/>
      <c r="HUM134" s="149"/>
      <c r="HUN134" s="149"/>
      <c r="HUO134" s="149"/>
      <c r="HUP134" s="149"/>
      <c r="HUQ134" s="149"/>
      <c r="HUR134" s="149"/>
      <c r="HUS134" s="149"/>
      <c r="HUT134" s="149"/>
      <c r="HUU134" s="149"/>
      <c r="HUV134" s="149"/>
      <c r="HUW134" s="149"/>
      <c r="HUX134" s="149"/>
      <c r="HUY134" s="149"/>
      <c r="HUZ134" s="149"/>
      <c r="HVA134" s="149"/>
      <c r="HVB134" s="149"/>
      <c r="HVC134" s="149"/>
      <c r="HVD134" s="149"/>
      <c r="HVE134" s="149"/>
      <c r="HVF134" s="149"/>
      <c r="HVG134" s="149"/>
      <c r="HVH134" s="149"/>
      <c r="HVI134" s="149"/>
      <c r="HVJ134" s="149"/>
      <c r="HVK134" s="149"/>
      <c r="HVL134" s="149"/>
      <c r="HVM134" s="149"/>
      <c r="HVN134" s="149"/>
      <c r="HVO134" s="149"/>
      <c r="HVP134" s="149"/>
      <c r="HVQ134" s="149"/>
      <c r="HVR134" s="149"/>
      <c r="HVS134" s="149"/>
      <c r="HVT134" s="149"/>
      <c r="HVU134" s="149"/>
      <c r="HVV134" s="149"/>
      <c r="HVW134" s="149"/>
      <c r="HVX134" s="149"/>
      <c r="HVY134" s="149"/>
      <c r="HVZ134" s="149"/>
      <c r="HWA134" s="149"/>
      <c r="HWB134" s="149"/>
      <c r="HWC134" s="149"/>
      <c r="HWD134" s="149"/>
      <c r="HWE134" s="149"/>
      <c r="HWF134" s="149"/>
      <c r="HWG134" s="149"/>
      <c r="HWH134" s="149"/>
      <c r="HWI134" s="149"/>
      <c r="HWJ134" s="149"/>
      <c r="HWK134" s="149"/>
      <c r="HWL134" s="149"/>
      <c r="HWM134" s="149"/>
      <c r="HWN134" s="149"/>
      <c r="HWO134" s="149"/>
      <c r="HWP134" s="149"/>
      <c r="HWQ134" s="149"/>
      <c r="HWR134" s="149"/>
      <c r="HWS134" s="149"/>
      <c r="HWT134" s="149"/>
      <c r="HWU134" s="149"/>
      <c r="HWV134" s="149"/>
      <c r="HWW134" s="149"/>
      <c r="HWX134" s="149"/>
      <c r="HWY134" s="149"/>
      <c r="HWZ134" s="149"/>
      <c r="HXA134" s="149"/>
      <c r="HXB134" s="149"/>
      <c r="HXC134" s="149"/>
      <c r="HXD134" s="149"/>
      <c r="HXE134" s="149"/>
      <c r="HXF134" s="149"/>
      <c r="HXG134" s="149"/>
      <c r="HXH134" s="149"/>
      <c r="HXI134" s="149"/>
      <c r="HXJ134" s="149"/>
      <c r="HXK134" s="149"/>
      <c r="HXL134" s="149"/>
      <c r="HXM134" s="149"/>
      <c r="HXN134" s="149"/>
      <c r="HXO134" s="149"/>
      <c r="HXP134" s="149"/>
      <c r="HXQ134" s="149"/>
      <c r="HXR134" s="149"/>
      <c r="HXS134" s="149"/>
      <c r="HXT134" s="149"/>
      <c r="HXU134" s="149"/>
      <c r="HXV134" s="149"/>
      <c r="HXW134" s="149"/>
      <c r="HXX134" s="149"/>
      <c r="HXY134" s="149"/>
      <c r="HXZ134" s="149"/>
      <c r="HYA134" s="149"/>
      <c r="HYB134" s="149"/>
      <c r="HYC134" s="149"/>
      <c r="HYD134" s="149"/>
      <c r="HYE134" s="149"/>
      <c r="HYF134" s="149"/>
      <c r="HYG134" s="149"/>
      <c r="HYH134" s="149"/>
      <c r="HYI134" s="149"/>
      <c r="HYJ134" s="149"/>
      <c r="HYK134" s="149"/>
      <c r="HYL134" s="149"/>
      <c r="HYM134" s="149"/>
      <c r="HYN134" s="149"/>
      <c r="HYO134" s="149"/>
      <c r="HYP134" s="149"/>
      <c r="HYQ134" s="149"/>
      <c r="HYR134" s="149"/>
      <c r="HYS134" s="149"/>
      <c r="HYT134" s="149"/>
      <c r="HYU134" s="149"/>
      <c r="HYV134" s="149"/>
      <c r="HYW134" s="149"/>
      <c r="HYX134" s="149"/>
      <c r="HYY134" s="149"/>
      <c r="HYZ134" s="149"/>
      <c r="HZA134" s="149"/>
      <c r="HZB134" s="149"/>
      <c r="HZC134" s="149"/>
      <c r="HZD134" s="149"/>
      <c r="HZE134" s="149"/>
      <c r="HZF134" s="149"/>
      <c r="HZG134" s="149"/>
      <c r="HZH134" s="149"/>
      <c r="HZI134" s="149"/>
      <c r="HZJ134" s="149"/>
      <c r="HZK134" s="149"/>
      <c r="HZL134" s="149"/>
      <c r="HZM134" s="149"/>
      <c r="HZN134" s="149"/>
      <c r="HZO134" s="149"/>
      <c r="HZP134" s="149"/>
      <c r="HZQ134" s="149"/>
      <c r="HZR134" s="149"/>
      <c r="HZS134" s="149"/>
      <c r="HZT134" s="149"/>
      <c r="HZU134" s="149"/>
      <c r="HZV134" s="149"/>
      <c r="HZW134" s="149"/>
      <c r="HZX134" s="149"/>
      <c r="HZY134" s="149"/>
      <c r="HZZ134" s="149"/>
      <c r="IAA134" s="149"/>
      <c r="IAB134" s="149"/>
      <c r="IAC134" s="149"/>
      <c r="IAD134" s="149"/>
      <c r="IAE134" s="149"/>
      <c r="IAF134" s="149"/>
      <c r="IAG134" s="149"/>
      <c r="IAH134" s="149"/>
      <c r="IAI134" s="149"/>
      <c r="IAJ134" s="149"/>
      <c r="IAK134" s="149"/>
      <c r="IAL134" s="149"/>
      <c r="IAM134" s="149"/>
      <c r="IAN134" s="149"/>
      <c r="IAO134" s="149"/>
      <c r="IAP134" s="149"/>
      <c r="IAQ134" s="149"/>
      <c r="IAR134" s="149"/>
      <c r="IAS134" s="149"/>
      <c r="IAT134" s="149"/>
      <c r="IAU134" s="149"/>
      <c r="IAV134" s="149"/>
      <c r="IAW134" s="149"/>
      <c r="IAX134" s="149"/>
      <c r="IAY134" s="149"/>
      <c r="IAZ134" s="149"/>
      <c r="IBA134" s="149"/>
      <c r="IBB134" s="149"/>
      <c r="IBC134" s="149"/>
      <c r="IBD134" s="149"/>
      <c r="IBE134" s="149"/>
      <c r="IBF134" s="149"/>
      <c r="IBG134" s="149"/>
      <c r="IBH134" s="149"/>
      <c r="IBI134" s="149"/>
      <c r="IBJ134" s="149"/>
      <c r="IBK134" s="149"/>
      <c r="IBL134" s="149"/>
      <c r="IBM134" s="149"/>
      <c r="IBN134" s="149"/>
      <c r="IBO134" s="149"/>
      <c r="IBP134" s="149"/>
      <c r="IBQ134" s="149"/>
      <c r="IBR134" s="149"/>
      <c r="IBS134" s="149"/>
      <c r="IBT134" s="149"/>
      <c r="IBU134" s="149"/>
      <c r="IBV134" s="149"/>
      <c r="IBW134" s="149"/>
      <c r="IBX134" s="149"/>
      <c r="IBY134" s="149"/>
      <c r="IBZ134" s="149"/>
      <c r="ICA134" s="149"/>
      <c r="ICB134" s="149"/>
      <c r="ICC134" s="149"/>
      <c r="ICD134" s="149"/>
      <c r="ICE134" s="149"/>
      <c r="ICF134" s="149"/>
      <c r="ICG134" s="149"/>
      <c r="ICH134" s="149"/>
      <c r="ICI134" s="149"/>
      <c r="ICJ134" s="149"/>
      <c r="ICK134" s="149"/>
      <c r="ICL134" s="149"/>
      <c r="ICM134" s="149"/>
      <c r="ICN134" s="149"/>
      <c r="ICO134" s="149"/>
      <c r="ICP134" s="149"/>
      <c r="ICQ134" s="149"/>
      <c r="ICR134" s="149"/>
      <c r="ICS134" s="149"/>
      <c r="ICT134" s="149"/>
      <c r="ICU134" s="149"/>
      <c r="ICV134" s="149"/>
      <c r="ICW134" s="149"/>
      <c r="ICX134" s="149"/>
      <c r="ICY134" s="149"/>
      <c r="ICZ134" s="149"/>
      <c r="IDA134" s="149"/>
      <c r="IDB134" s="149"/>
      <c r="IDC134" s="149"/>
      <c r="IDD134" s="149"/>
      <c r="IDE134" s="149"/>
      <c r="IDF134" s="149"/>
      <c r="IDG134" s="149"/>
      <c r="IDH134" s="149"/>
      <c r="IDI134" s="149"/>
      <c r="IDJ134" s="149"/>
      <c r="IDK134" s="149"/>
      <c r="IDL134" s="149"/>
      <c r="IDM134" s="149"/>
      <c r="IDN134" s="149"/>
      <c r="IDO134" s="149"/>
      <c r="IDP134" s="149"/>
      <c r="IDQ134" s="149"/>
      <c r="IDR134" s="149"/>
      <c r="IDS134" s="149"/>
      <c r="IDT134" s="149"/>
      <c r="IDU134" s="149"/>
      <c r="IDV134" s="149"/>
      <c r="IDW134" s="149"/>
      <c r="IDX134" s="149"/>
      <c r="IDY134" s="149"/>
      <c r="IDZ134" s="149"/>
      <c r="IEA134" s="149"/>
      <c r="IEB134" s="149"/>
      <c r="IEC134" s="149"/>
      <c r="IED134" s="149"/>
      <c r="IEE134" s="149"/>
      <c r="IEF134" s="149"/>
      <c r="IEG134" s="149"/>
      <c r="IEH134" s="149"/>
      <c r="IEI134" s="149"/>
      <c r="IEJ134" s="149"/>
      <c r="IEK134" s="149"/>
      <c r="IEL134" s="149"/>
      <c r="IEM134" s="149"/>
      <c r="IEN134" s="149"/>
      <c r="IEO134" s="149"/>
      <c r="IEP134" s="149"/>
      <c r="IEQ134" s="149"/>
      <c r="IER134" s="149"/>
      <c r="IES134" s="149"/>
      <c r="IET134" s="149"/>
      <c r="IEU134" s="149"/>
      <c r="IEV134" s="149"/>
      <c r="IEW134" s="149"/>
      <c r="IEX134" s="149"/>
      <c r="IEY134" s="149"/>
      <c r="IEZ134" s="149"/>
      <c r="IFA134" s="149"/>
      <c r="IFB134" s="149"/>
      <c r="IFC134" s="149"/>
      <c r="IFD134" s="149"/>
      <c r="IFE134" s="149"/>
      <c r="IFF134" s="149"/>
      <c r="IFG134" s="149"/>
      <c r="IFH134" s="149"/>
      <c r="IFI134" s="149"/>
      <c r="IFJ134" s="149"/>
      <c r="IFK134" s="149"/>
      <c r="IFL134" s="149"/>
      <c r="IFM134" s="149"/>
      <c r="IFN134" s="149"/>
      <c r="IFO134" s="149"/>
      <c r="IFP134" s="149"/>
      <c r="IFQ134" s="149"/>
      <c r="IFR134" s="149"/>
      <c r="IFS134" s="149"/>
      <c r="IFT134" s="149"/>
      <c r="IFU134" s="149"/>
      <c r="IFV134" s="149"/>
      <c r="IFW134" s="149"/>
      <c r="IFX134" s="149"/>
      <c r="IFY134" s="149"/>
      <c r="IFZ134" s="149"/>
      <c r="IGA134" s="149"/>
      <c r="IGB134" s="149"/>
      <c r="IGC134" s="149"/>
      <c r="IGD134" s="149"/>
      <c r="IGE134" s="149"/>
      <c r="IGF134" s="149"/>
      <c r="IGG134" s="149"/>
      <c r="IGH134" s="149"/>
      <c r="IGI134" s="149"/>
      <c r="IGJ134" s="149"/>
      <c r="IGK134" s="149"/>
      <c r="IGL134" s="149"/>
      <c r="IGM134" s="149"/>
      <c r="IGN134" s="149"/>
      <c r="IGO134" s="149"/>
      <c r="IGP134" s="149"/>
      <c r="IGQ134" s="149"/>
      <c r="IGR134" s="149"/>
      <c r="IGS134" s="149"/>
      <c r="IGT134" s="149"/>
      <c r="IGU134" s="149"/>
      <c r="IGV134" s="149"/>
      <c r="IGW134" s="149"/>
      <c r="IGX134" s="149"/>
      <c r="IGY134" s="149"/>
      <c r="IGZ134" s="149"/>
      <c r="IHA134" s="149"/>
      <c r="IHB134" s="149"/>
      <c r="IHC134" s="149"/>
      <c r="IHD134" s="149"/>
      <c r="IHE134" s="149"/>
      <c r="IHF134" s="149"/>
      <c r="IHG134" s="149"/>
      <c r="IHH134" s="149"/>
      <c r="IHI134" s="149"/>
      <c r="IHJ134" s="149"/>
      <c r="IHK134" s="149"/>
      <c r="IHL134" s="149"/>
      <c r="IHM134" s="149"/>
      <c r="IHN134" s="149"/>
      <c r="IHO134" s="149"/>
      <c r="IHP134" s="149"/>
      <c r="IHQ134" s="149"/>
      <c r="IHR134" s="149"/>
      <c r="IHS134" s="149"/>
      <c r="IHT134" s="149"/>
      <c r="IHU134" s="149"/>
      <c r="IHV134" s="149"/>
      <c r="IHW134" s="149"/>
      <c r="IHX134" s="149"/>
      <c r="IHY134" s="149"/>
      <c r="IHZ134" s="149"/>
      <c r="IIA134" s="149"/>
      <c r="IIB134" s="149"/>
      <c r="IIC134" s="149"/>
      <c r="IID134" s="149"/>
      <c r="IIE134" s="149"/>
      <c r="IIF134" s="149"/>
      <c r="IIG134" s="149"/>
      <c r="IIH134" s="149"/>
      <c r="III134" s="149"/>
      <c r="IIJ134" s="149"/>
      <c r="IIK134" s="149"/>
      <c r="IIL134" s="149"/>
      <c r="IIM134" s="149"/>
      <c r="IIN134" s="149"/>
      <c r="IIO134" s="149"/>
      <c r="IIP134" s="149"/>
      <c r="IIQ134" s="149"/>
      <c r="IIR134" s="149"/>
      <c r="IIS134" s="149"/>
      <c r="IIT134" s="149"/>
      <c r="IIU134" s="149"/>
      <c r="IIV134" s="149"/>
      <c r="IIW134" s="149"/>
      <c r="IIX134" s="149"/>
      <c r="IIY134" s="149"/>
      <c r="IIZ134" s="149"/>
      <c r="IJA134" s="149"/>
      <c r="IJB134" s="149"/>
      <c r="IJC134" s="149"/>
      <c r="IJD134" s="149"/>
      <c r="IJE134" s="149"/>
      <c r="IJF134" s="149"/>
      <c r="IJG134" s="149"/>
      <c r="IJH134" s="149"/>
      <c r="IJI134" s="149"/>
      <c r="IJJ134" s="149"/>
      <c r="IJK134" s="149"/>
      <c r="IJL134" s="149"/>
      <c r="IJM134" s="149"/>
      <c r="IJN134" s="149"/>
      <c r="IJO134" s="149"/>
      <c r="IJP134" s="149"/>
      <c r="IJQ134" s="149"/>
      <c r="IJR134" s="149"/>
      <c r="IJS134" s="149"/>
      <c r="IJT134" s="149"/>
      <c r="IJU134" s="149"/>
      <c r="IJV134" s="149"/>
      <c r="IJW134" s="149"/>
      <c r="IJX134" s="149"/>
      <c r="IJY134" s="149"/>
      <c r="IJZ134" s="149"/>
      <c r="IKA134" s="149"/>
      <c r="IKB134" s="149"/>
      <c r="IKC134" s="149"/>
      <c r="IKD134" s="149"/>
      <c r="IKE134" s="149"/>
      <c r="IKF134" s="149"/>
      <c r="IKG134" s="149"/>
      <c r="IKH134" s="149"/>
      <c r="IKI134" s="149"/>
      <c r="IKJ134" s="149"/>
      <c r="IKK134" s="149"/>
      <c r="IKL134" s="149"/>
      <c r="IKM134" s="149"/>
      <c r="IKN134" s="149"/>
      <c r="IKO134" s="149"/>
      <c r="IKP134" s="149"/>
      <c r="IKQ134" s="149"/>
      <c r="IKR134" s="149"/>
      <c r="IKS134" s="149"/>
      <c r="IKT134" s="149"/>
      <c r="IKU134" s="149"/>
      <c r="IKV134" s="149"/>
      <c r="IKW134" s="149"/>
      <c r="IKX134" s="149"/>
      <c r="IKY134" s="149"/>
      <c r="IKZ134" s="149"/>
      <c r="ILA134" s="149"/>
      <c r="ILB134" s="149"/>
      <c r="ILC134" s="149"/>
      <c r="ILD134" s="149"/>
      <c r="ILE134" s="149"/>
      <c r="ILF134" s="149"/>
      <c r="ILG134" s="149"/>
      <c r="ILH134" s="149"/>
      <c r="ILI134" s="149"/>
      <c r="ILJ134" s="149"/>
      <c r="ILK134" s="149"/>
      <c r="ILL134" s="149"/>
      <c r="ILM134" s="149"/>
      <c r="ILN134" s="149"/>
      <c r="ILO134" s="149"/>
      <c r="ILP134" s="149"/>
      <c r="ILQ134" s="149"/>
      <c r="ILR134" s="149"/>
      <c r="ILS134" s="149"/>
      <c r="ILT134" s="149"/>
      <c r="ILU134" s="149"/>
      <c r="ILV134" s="149"/>
      <c r="ILW134" s="149"/>
      <c r="ILX134" s="149"/>
      <c r="ILY134" s="149"/>
      <c r="ILZ134" s="149"/>
      <c r="IMA134" s="149"/>
      <c r="IMB134" s="149"/>
      <c r="IMC134" s="149"/>
      <c r="IMD134" s="149"/>
      <c r="IME134" s="149"/>
      <c r="IMF134" s="149"/>
      <c r="IMG134" s="149"/>
      <c r="IMH134" s="149"/>
      <c r="IMI134" s="149"/>
      <c r="IMJ134" s="149"/>
      <c r="IMK134" s="149"/>
      <c r="IML134" s="149"/>
      <c r="IMM134" s="149"/>
      <c r="IMN134" s="149"/>
      <c r="IMO134" s="149"/>
      <c r="IMP134" s="149"/>
      <c r="IMQ134" s="149"/>
      <c r="IMR134" s="149"/>
      <c r="IMS134" s="149"/>
      <c r="IMT134" s="149"/>
      <c r="IMU134" s="149"/>
      <c r="IMV134" s="149"/>
      <c r="IMW134" s="149"/>
      <c r="IMX134" s="149"/>
      <c r="IMY134" s="149"/>
      <c r="IMZ134" s="149"/>
      <c r="INA134" s="149"/>
      <c r="INB134" s="149"/>
      <c r="INC134" s="149"/>
      <c r="IND134" s="149"/>
      <c r="INE134" s="149"/>
      <c r="INF134" s="149"/>
      <c r="ING134" s="149"/>
      <c r="INH134" s="149"/>
      <c r="INI134" s="149"/>
      <c r="INJ134" s="149"/>
      <c r="INK134" s="149"/>
      <c r="INL134" s="149"/>
      <c r="INM134" s="149"/>
      <c r="INN134" s="149"/>
      <c r="INO134" s="149"/>
      <c r="INP134" s="149"/>
      <c r="INQ134" s="149"/>
      <c r="INR134" s="149"/>
      <c r="INS134" s="149"/>
      <c r="INT134" s="149"/>
      <c r="INU134" s="149"/>
      <c r="INV134" s="149"/>
      <c r="INW134" s="149"/>
      <c r="INX134" s="149"/>
      <c r="INY134" s="149"/>
      <c r="INZ134" s="149"/>
      <c r="IOA134" s="149"/>
      <c r="IOB134" s="149"/>
      <c r="IOC134" s="149"/>
      <c r="IOD134" s="149"/>
      <c r="IOE134" s="149"/>
      <c r="IOF134" s="149"/>
      <c r="IOG134" s="149"/>
      <c r="IOH134" s="149"/>
      <c r="IOI134" s="149"/>
      <c r="IOJ134" s="149"/>
      <c r="IOK134" s="149"/>
      <c r="IOL134" s="149"/>
      <c r="IOM134" s="149"/>
      <c r="ION134" s="149"/>
      <c r="IOO134" s="149"/>
      <c r="IOP134" s="149"/>
      <c r="IOQ134" s="149"/>
      <c r="IOR134" s="149"/>
      <c r="IOS134" s="149"/>
      <c r="IOT134" s="149"/>
      <c r="IOU134" s="149"/>
      <c r="IOV134" s="149"/>
      <c r="IOW134" s="149"/>
      <c r="IOX134" s="149"/>
      <c r="IOY134" s="149"/>
      <c r="IOZ134" s="149"/>
      <c r="IPA134" s="149"/>
      <c r="IPB134" s="149"/>
      <c r="IPC134" s="149"/>
      <c r="IPD134" s="149"/>
      <c r="IPE134" s="149"/>
      <c r="IPF134" s="149"/>
      <c r="IPG134" s="149"/>
      <c r="IPH134" s="149"/>
      <c r="IPI134" s="149"/>
      <c r="IPJ134" s="149"/>
      <c r="IPK134" s="149"/>
      <c r="IPL134" s="149"/>
      <c r="IPM134" s="149"/>
      <c r="IPN134" s="149"/>
      <c r="IPO134" s="149"/>
      <c r="IPP134" s="149"/>
      <c r="IPQ134" s="149"/>
      <c r="IPR134" s="149"/>
      <c r="IPS134" s="149"/>
      <c r="IPT134" s="149"/>
      <c r="IPU134" s="149"/>
      <c r="IPV134" s="149"/>
      <c r="IPW134" s="149"/>
      <c r="IPX134" s="149"/>
      <c r="IPY134" s="149"/>
      <c r="IPZ134" s="149"/>
      <c r="IQA134" s="149"/>
      <c r="IQB134" s="149"/>
      <c r="IQC134" s="149"/>
      <c r="IQD134" s="149"/>
      <c r="IQE134" s="149"/>
      <c r="IQF134" s="149"/>
      <c r="IQG134" s="149"/>
      <c r="IQH134" s="149"/>
      <c r="IQI134" s="149"/>
      <c r="IQJ134" s="149"/>
      <c r="IQK134" s="149"/>
      <c r="IQL134" s="149"/>
      <c r="IQM134" s="149"/>
      <c r="IQN134" s="149"/>
      <c r="IQO134" s="149"/>
      <c r="IQP134" s="149"/>
      <c r="IQQ134" s="149"/>
      <c r="IQR134" s="149"/>
      <c r="IQS134" s="149"/>
      <c r="IQT134" s="149"/>
      <c r="IQU134" s="149"/>
      <c r="IQV134" s="149"/>
      <c r="IQW134" s="149"/>
      <c r="IQX134" s="149"/>
      <c r="IQY134" s="149"/>
      <c r="IQZ134" s="149"/>
      <c r="IRA134" s="149"/>
      <c r="IRB134" s="149"/>
      <c r="IRC134" s="149"/>
      <c r="IRD134" s="149"/>
      <c r="IRE134" s="149"/>
      <c r="IRF134" s="149"/>
      <c r="IRG134" s="149"/>
      <c r="IRH134" s="149"/>
      <c r="IRI134" s="149"/>
      <c r="IRJ134" s="149"/>
      <c r="IRK134" s="149"/>
      <c r="IRL134" s="149"/>
      <c r="IRM134" s="149"/>
      <c r="IRN134" s="149"/>
      <c r="IRO134" s="149"/>
      <c r="IRP134" s="149"/>
      <c r="IRQ134" s="149"/>
      <c r="IRR134" s="149"/>
      <c r="IRS134" s="149"/>
      <c r="IRT134" s="149"/>
      <c r="IRU134" s="149"/>
      <c r="IRV134" s="149"/>
      <c r="IRW134" s="149"/>
      <c r="IRX134" s="149"/>
      <c r="IRY134" s="149"/>
      <c r="IRZ134" s="149"/>
      <c r="ISA134" s="149"/>
      <c r="ISB134" s="149"/>
      <c r="ISC134" s="149"/>
      <c r="ISD134" s="149"/>
      <c r="ISE134" s="149"/>
      <c r="ISF134" s="149"/>
      <c r="ISG134" s="149"/>
      <c r="ISH134" s="149"/>
      <c r="ISI134" s="149"/>
      <c r="ISJ134" s="149"/>
      <c r="ISK134" s="149"/>
      <c r="ISL134" s="149"/>
      <c r="ISM134" s="149"/>
      <c r="ISN134" s="149"/>
      <c r="ISO134" s="149"/>
      <c r="ISP134" s="149"/>
      <c r="ISQ134" s="149"/>
      <c r="ISR134" s="149"/>
      <c r="ISS134" s="149"/>
      <c r="IST134" s="149"/>
      <c r="ISU134" s="149"/>
      <c r="ISV134" s="149"/>
      <c r="ISW134" s="149"/>
      <c r="ISX134" s="149"/>
      <c r="ISY134" s="149"/>
      <c r="ISZ134" s="149"/>
      <c r="ITA134" s="149"/>
      <c r="ITB134" s="149"/>
      <c r="ITC134" s="149"/>
      <c r="ITD134" s="149"/>
      <c r="ITE134" s="149"/>
      <c r="ITF134" s="149"/>
      <c r="ITG134" s="149"/>
      <c r="ITH134" s="149"/>
      <c r="ITI134" s="149"/>
      <c r="ITJ134" s="149"/>
      <c r="ITK134" s="149"/>
      <c r="ITL134" s="149"/>
      <c r="ITM134" s="149"/>
      <c r="ITN134" s="149"/>
      <c r="ITO134" s="149"/>
      <c r="ITP134" s="149"/>
      <c r="ITQ134" s="149"/>
      <c r="ITR134" s="149"/>
      <c r="ITS134" s="149"/>
      <c r="ITT134" s="149"/>
      <c r="ITU134" s="149"/>
      <c r="ITV134" s="149"/>
      <c r="ITW134" s="149"/>
      <c r="ITX134" s="149"/>
      <c r="ITY134" s="149"/>
      <c r="ITZ134" s="149"/>
      <c r="IUA134" s="149"/>
      <c r="IUB134" s="149"/>
      <c r="IUC134" s="149"/>
      <c r="IUD134" s="149"/>
      <c r="IUE134" s="149"/>
      <c r="IUF134" s="149"/>
      <c r="IUG134" s="149"/>
      <c r="IUH134" s="149"/>
      <c r="IUI134" s="149"/>
      <c r="IUJ134" s="149"/>
      <c r="IUK134" s="149"/>
      <c r="IUL134" s="149"/>
      <c r="IUM134" s="149"/>
      <c r="IUN134" s="149"/>
      <c r="IUO134" s="149"/>
      <c r="IUP134" s="149"/>
      <c r="IUQ134" s="149"/>
      <c r="IUR134" s="149"/>
      <c r="IUS134" s="149"/>
      <c r="IUT134" s="149"/>
      <c r="IUU134" s="149"/>
      <c r="IUV134" s="149"/>
      <c r="IUW134" s="149"/>
      <c r="IUX134" s="149"/>
      <c r="IUY134" s="149"/>
      <c r="IUZ134" s="149"/>
      <c r="IVA134" s="149"/>
      <c r="IVB134" s="149"/>
      <c r="IVC134" s="149"/>
      <c r="IVD134" s="149"/>
      <c r="IVE134" s="149"/>
      <c r="IVF134" s="149"/>
      <c r="IVG134" s="149"/>
      <c r="IVH134" s="149"/>
      <c r="IVI134" s="149"/>
      <c r="IVJ134" s="149"/>
      <c r="IVK134" s="149"/>
      <c r="IVL134" s="149"/>
      <c r="IVM134" s="149"/>
      <c r="IVN134" s="149"/>
      <c r="IVO134" s="149"/>
      <c r="IVP134" s="149"/>
      <c r="IVQ134" s="149"/>
      <c r="IVR134" s="149"/>
      <c r="IVS134" s="149"/>
      <c r="IVT134" s="149"/>
      <c r="IVU134" s="149"/>
      <c r="IVV134" s="149"/>
      <c r="IVW134" s="149"/>
      <c r="IVX134" s="149"/>
      <c r="IVY134" s="149"/>
      <c r="IVZ134" s="149"/>
      <c r="IWA134" s="149"/>
      <c r="IWB134" s="149"/>
      <c r="IWC134" s="149"/>
      <c r="IWD134" s="149"/>
      <c r="IWE134" s="149"/>
      <c r="IWF134" s="149"/>
      <c r="IWG134" s="149"/>
      <c r="IWH134" s="149"/>
      <c r="IWI134" s="149"/>
      <c r="IWJ134" s="149"/>
      <c r="IWK134" s="149"/>
      <c r="IWL134" s="149"/>
      <c r="IWM134" s="149"/>
      <c r="IWN134" s="149"/>
      <c r="IWO134" s="149"/>
      <c r="IWP134" s="149"/>
      <c r="IWQ134" s="149"/>
      <c r="IWR134" s="149"/>
      <c r="IWS134" s="149"/>
      <c r="IWT134" s="149"/>
      <c r="IWU134" s="149"/>
      <c r="IWV134" s="149"/>
      <c r="IWW134" s="149"/>
      <c r="IWX134" s="149"/>
      <c r="IWY134" s="149"/>
      <c r="IWZ134" s="149"/>
      <c r="IXA134" s="149"/>
      <c r="IXB134" s="149"/>
      <c r="IXC134" s="149"/>
      <c r="IXD134" s="149"/>
      <c r="IXE134" s="149"/>
      <c r="IXF134" s="149"/>
      <c r="IXG134" s="149"/>
      <c r="IXH134" s="149"/>
      <c r="IXI134" s="149"/>
      <c r="IXJ134" s="149"/>
      <c r="IXK134" s="149"/>
      <c r="IXL134" s="149"/>
      <c r="IXM134" s="149"/>
      <c r="IXN134" s="149"/>
      <c r="IXO134" s="149"/>
      <c r="IXP134" s="149"/>
      <c r="IXQ134" s="149"/>
      <c r="IXR134" s="149"/>
      <c r="IXS134" s="149"/>
      <c r="IXT134" s="149"/>
      <c r="IXU134" s="149"/>
      <c r="IXV134" s="149"/>
      <c r="IXW134" s="149"/>
      <c r="IXX134" s="149"/>
      <c r="IXY134" s="149"/>
      <c r="IXZ134" s="149"/>
      <c r="IYA134" s="149"/>
      <c r="IYB134" s="149"/>
      <c r="IYC134" s="149"/>
      <c r="IYD134" s="149"/>
      <c r="IYE134" s="149"/>
      <c r="IYF134" s="149"/>
      <c r="IYG134" s="149"/>
      <c r="IYH134" s="149"/>
      <c r="IYI134" s="149"/>
      <c r="IYJ134" s="149"/>
      <c r="IYK134" s="149"/>
      <c r="IYL134" s="149"/>
      <c r="IYM134" s="149"/>
      <c r="IYN134" s="149"/>
      <c r="IYO134" s="149"/>
      <c r="IYP134" s="149"/>
      <c r="IYQ134" s="149"/>
      <c r="IYR134" s="149"/>
      <c r="IYS134" s="149"/>
      <c r="IYT134" s="149"/>
      <c r="IYU134" s="149"/>
      <c r="IYV134" s="149"/>
      <c r="IYW134" s="149"/>
      <c r="IYX134" s="149"/>
      <c r="IYY134" s="149"/>
      <c r="IYZ134" s="149"/>
      <c r="IZA134" s="149"/>
      <c r="IZB134" s="149"/>
      <c r="IZC134" s="149"/>
      <c r="IZD134" s="149"/>
      <c r="IZE134" s="149"/>
      <c r="IZF134" s="149"/>
      <c r="IZG134" s="149"/>
      <c r="IZH134" s="149"/>
      <c r="IZI134" s="149"/>
      <c r="IZJ134" s="149"/>
      <c r="IZK134" s="149"/>
      <c r="IZL134" s="149"/>
      <c r="IZM134" s="149"/>
      <c r="IZN134" s="149"/>
      <c r="IZO134" s="149"/>
      <c r="IZP134" s="149"/>
      <c r="IZQ134" s="149"/>
      <c r="IZR134" s="149"/>
      <c r="IZS134" s="149"/>
      <c r="IZT134" s="149"/>
      <c r="IZU134" s="149"/>
      <c r="IZV134" s="149"/>
      <c r="IZW134" s="149"/>
      <c r="IZX134" s="149"/>
      <c r="IZY134" s="149"/>
      <c r="IZZ134" s="149"/>
      <c r="JAA134" s="149"/>
      <c r="JAB134" s="149"/>
      <c r="JAC134" s="149"/>
      <c r="JAD134" s="149"/>
      <c r="JAE134" s="149"/>
      <c r="JAF134" s="149"/>
      <c r="JAG134" s="149"/>
      <c r="JAH134" s="149"/>
      <c r="JAI134" s="149"/>
      <c r="JAJ134" s="149"/>
      <c r="JAK134" s="149"/>
      <c r="JAL134" s="149"/>
      <c r="JAM134" s="149"/>
      <c r="JAN134" s="149"/>
      <c r="JAO134" s="149"/>
      <c r="JAP134" s="149"/>
      <c r="JAQ134" s="149"/>
      <c r="JAR134" s="149"/>
      <c r="JAS134" s="149"/>
      <c r="JAT134" s="149"/>
      <c r="JAU134" s="149"/>
      <c r="JAV134" s="149"/>
      <c r="JAW134" s="149"/>
      <c r="JAX134" s="149"/>
      <c r="JAY134" s="149"/>
      <c r="JAZ134" s="149"/>
      <c r="JBA134" s="149"/>
      <c r="JBB134" s="149"/>
      <c r="JBC134" s="149"/>
      <c r="JBD134" s="149"/>
      <c r="JBE134" s="149"/>
      <c r="JBF134" s="149"/>
      <c r="JBG134" s="149"/>
      <c r="JBH134" s="149"/>
      <c r="JBI134" s="149"/>
      <c r="JBJ134" s="149"/>
      <c r="JBK134" s="149"/>
      <c r="JBL134" s="149"/>
      <c r="JBM134" s="149"/>
      <c r="JBN134" s="149"/>
      <c r="JBO134" s="149"/>
      <c r="JBP134" s="149"/>
      <c r="JBQ134" s="149"/>
      <c r="JBR134" s="149"/>
      <c r="JBS134" s="149"/>
      <c r="JBT134" s="149"/>
      <c r="JBU134" s="149"/>
      <c r="JBV134" s="149"/>
      <c r="JBW134" s="149"/>
      <c r="JBX134" s="149"/>
      <c r="JBY134" s="149"/>
      <c r="JBZ134" s="149"/>
      <c r="JCA134" s="149"/>
      <c r="JCB134" s="149"/>
      <c r="JCC134" s="149"/>
      <c r="JCD134" s="149"/>
      <c r="JCE134" s="149"/>
      <c r="JCF134" s="149"/>
      <c r="JCG134" s="149"/>
      <c r="JCH134" s="149"/>
      <c r="JCI134" s="149"/>
      <c r="JCJ134" s="149"/>
      <c r="JCK134" s="149"/>
      <c r="JCL134" s="149"/>
      <c r="JCM134" s="149"/>
      <c r="JCN134" s="149"/>
      <c r="JCO134" s="149"/>
      <c r="JCP134" s="149"/>
      <c r="JCQ134" s="149"/>
      <c r="JCR134" s="149"/>
      <c r="JCS134" s="149"/>
      <c r="JCT134" s="149"/>
      <c r="JCU134" s="149"/>
      <c r="JCV134" s="149"/>
      <c r="JCW134" s="149"/>
      <c r="JCX134" s="149"/>
      <c r="JCY134" s="149"/>
      <c r="JCZ134" s="149"/>
      <c r="JDA134" s="149"/>
      <c r="JDB134" s="149"/>
      <c r="JDC134" s="149"/>
      <c r="JDD134" s="149"/>
      <c r="JDE134" s="149"/>
      <c r="JDF134" s="149"/>
      <c r="JDG134" s="149"/>
      <c r="JDH134" s="149"/>
      <c r="JDI134" s="149"/>
      <c r="JDJ134" s="149"/>
      <c r="JDK134" s="149"/>
      <c r="JDL134" s="149"/>
      <c r="JDM134" s="149"/>
      <c r="JDN134" s="149"/>
      <c r="JDO134" s="149"/>
      <c r="JDP134" s="149"/>
      <c r="JDQ134" s="149"/>
      <c r="JDR134" s="149"/>
      <c r="JDS134" s="149"/>
      <c r="JDT134" s="149"/>
      <c r="JDU134" s="149"/>
      <c r="JDV134" s="149"/>
      <c r="JDW134" s="149"/>
      <c r="JDX134" s="149"/>
      <c r="JDY134" s="149"/>
      <c r="JDZ134" s="149"/>
      <c r="JEA134" s="149"/>
      <c r="JEB134" s="149"/>
      <c r="JEC134" s="149"/>
      <c r="JED134" s="149"/>
      <c r="JEE134" s="149"/>
      <c r="JEF134" s="149"/>
      <c r="JEG134" s="149"/>
      <c r="JEH134" s="149"/>
      <c r="JEI134" s="149"/>
      <c r="JEJ134" s="149"/>
      <c r="JEK134" s="149"/>
      <c r="JEL134" s="149"/>
      <c r="JEM134" s="149"/>
      <c r="JEN134" s="149"/>
      <c r="JEO134" s="149"/>
      <c r="JEP134" s="149"/>
      <c r="JEQ134" s="149"/>
      <c r="JER134" s="149"/>
      <c r="JES134" s="149"/>
      <c r="JET134" s="149"/>
      <c r="JEU134" s="149"/>
      <c r="JEV134" s="149"/>
      <c r="JEW134" s="149"/>
      <c r="JEX134" s="149"/>
      <c r="JEY134" s="149"/>
      <c r="JEZ134" s="149"/>
      <c r="JFA134" s="149"/>
      <c r="JFB134" s="149"/>
      <c r="JFC134" s="149"/>
      <c r="JFD134" s="149"/>
      <c r="JFE134" s="149"/>
      <c r="JFF134" s="149"/>
      <c r="JFG134" s="149"/>
      <c r="JFH134" s="149"/>
      <c r="JFI134" s="149"/>
      <c r="JFJ134" s="149"/>
      <c r="JFK134" s="149"/>
      <c r="JFL134" s="149"/>
      <c r="JFM134" s="149"/>
      <c r="JFN134" s="149"/>
      <c r="JFO134" s="149"/>
      <c r="JFP134" s="149"/>
      <c r="JFQ134" s="149"/>
      <c r="JFR134" s="149"/>
      <c r="JFS134" s="149"/>
      <c r="JFT134" s="149"/>
      <c r="JFU134" s="149"/>
      <c r="JFV134" s="149"/>
      <c r="JFW134" s="149"/>
      <c r="JFX134" s="149"/>
      <c r="JFY134" s="149"/>
      <c r="JFZ134" s="149"/>
      <c r="JGA134" s="149"/>
      <c r="JGB134" s="149"/>
      <c r="JGC134" s="149"/>
      <c r="JGD134" s="149"/>
      <c r="JGE134" s="149"/>
      <c r="JGF134" s="149"/>
      <c r="JGG134" s="149"/>
      <c r="JGH134" s="149"/>
      <c r="JGI134" s="149"/>
      <c r="JGJ134" s="149"/>
      <c r="JGK134" s="149"/>
      <c r="JGL134" s="149"/>
      <c r="JGM134" s="149"/>
      <c r="JGN134" s="149"/>
      <c r="JGO134" s="149"/>
      <c r="JGP134" s="149"/>
      <c r="JGQ134" s="149"/>
      <c r="JGR134" s="149"/>
      <c r="JGS134" s="149"/>
      <c r="JGT134" s="149"/>
      <c r="JGU134" s="149"/>
      <c r="JGV134" s="149"/>
      <c r="JGW134" s="149"/>
      <c r="JGX134" s="149"/>
      <c r="JGY134" s="149"/>
      <c r="JGZ134" s="149"/>
      <c r="JHA134" s="149"/>
      <c r="JHB134" s="149"/>
      <c r="JHC134" s="149"/>
      <c r="JHD134" s="149"/>
      <c r="JHE134" s="149"/>
      <c r="JHF134" s="149"/>
      <c r="JHG134" s="149"/>
      <c r="JHH134" s="149"/>
      <c r="JHI134" s="149"/>
      <c r="JHJ134" s="149"/>
      <c r="JHK134" s="149"/>
      <c r="JHL134" s="149"/>
      <c r="JHM134" s="149"/>
      <c r="JHN134" s="149"/>
      <c r="JHO134" s="149"/>
      <c r="JHP134" s="149"/>
      <c r="JHQ134" s="149"/>
      <c r="JHR134" s="149"/>
      <c r="JHS134" s="149"/>
      <c r="JHT134" s="149"/>
      <c r="JHU134" s="149"/>
      <c r="JHV134" s="149"/>
      <c r="JHW134" s="149"/>
      <c r="JHX134" s="149"/>
      <c r="JHY134" s="149"/>
      <c r="JHZ134" s="149"/>
      <c r="JIA134" s="149"/>
      <c r="JIB134" s="149"/>
      <c r="JIC134" s="149"/>
      <c r="JID134" s="149"/>
      <c r="JIE134" s="149"/>
      <c r="JIF134" s="149"/>
      <c r="JIG134" s="149"/>
      <c r="JIH134" s="149"/>
      <c r="JII134" s="149"/>
      <c r="JIJ134" s="149"/>
      <c r="JIK134" s="149"/>
      <c r="JIL134" s="149"/>
      <c r="JIM134" s="149"/>
      <c r="JIN134" s="149"/>
      <c r="JIO134" s="149"/>
      <c r="JIP134" s="149"/>
      <c r="JIQ134" s="149"/>
      <c r="JIR134" s="149"/>
      <c r="JIS134" s="149"/>
      <c r="JIT134" s="149"/>
      <c r="JIU134" s="149"/>
      <c r="JIV134" s="149"/>
      <c r="JIW134" s="149"/>
      <c r="JIX134" s="149"/>
      <c r="JIY134" s="149"/>
      <c r="JIZ134" s="149"/>
      <c r="JJA134" s="149"/>
      <c r="JJB134" s="149"/>
      <c r="JJC134" s="149"/>
      <c r="JJD134" s="149"/>
      <c r="JJE134" s="149"/>
      <c r="JJF134" s="149"/>
      <c r="JJG134" s="149"/>
      <c r="JJH134" s="149"/>
      <c r="JJI134" s="149"/>
      <c r="JJJ134" s="149"/>
      <c r="JJK134" s="149"/>
      <c r="JJL134" s="149"/>
      <c r="JJM134" s="149"/>
      <c r="JJN134" s="149"/>
      <c r="JJO134" s="149"/>
      <c r="JJP134" s="149"/>
      <c r="JJQ134" s="149"/>
      <c r="JJR134" s="149"/>
      <c r="JJS134" s="149"/>
      <c r="JJT134" s="149"/>
      <c r="JJU134" s="149"/>
      <c r="JJV134" s="149"/>
      <c r="JJW134" s="149"/>
      <c r="JJX134" s="149"/>
      <c r="JJY134" s="149"/>
      <c r="JJZ134" s="149"/>
      <c r="JKA134" s="149"/>
      <c r="JKB134" s="149"/>
      <c r="JKC134" s="149"/>
      <c r="JKD134" s="149"/>
      <c r="JKE134" s="149"/>
      <c r="JKF134" s="149"/>
      <c r="JKG134" s="149"/>
      <c r="JKH134" s="149"/>
      <c r="JKI134" s="149"/>
      <c r="JKJ134" s="149"/>
      <c r="JKK134" s="149"/>
      <c r="JKL134" s="149"/>
      <c r="JKM134" s="149"/>
      <c r="JKN134" s="149"/>
      <c r="JKO134" s="149"/>
      <c r="JKP134" s="149"/>
      <c r="JKQ134" s="149"/>
      <c r="JKR134" s="149"/>
      <c r="JKS134" s="149"/>
      <c r="JKT134" s="149"/>
      <c r="JKU134" s="149"/>
      <c r="JKV134" s="149"/>
      <c r="JKW134" s="149"/>
      <c r="JKX134" s="149"/>
      <c r="JKY134" s="149"/>
      <c r="JKZ134" s="149"/>
      <c r="JLA134" s="149"/>
      <c r="JLB134" s="149"/>
      <c r="JLC134" s="149"/>
      <c r="JLD134" s="149"/>
      <c r="JLE134" s="149"/>
      <c r="JLF134" s="149"/>
      <c r="JLG134" s="149"/>
      <c r="JLH134" s="149"/>
      <c r="JLI134" s="149"/>
      <c r="JLJ134" s="149"/>
      <c r="JLK134" s="149"/>
      <c r="JLL134" s="149"/>
      <c r="JLM134" s="149"/>
      <c r="JLN134" s="149"/>
      <c r="JLO134" s="149"/>
      <c r="JLP134" s="149"/>
      <c r="JLQ134" s="149"/>
      <c r="JLR134" s="149"/>
      <c r="JLS134" s="149"/>
      <c r="JLT134" s="149"/>
      <c r="JLU134" s="149"/>
      <c r="JLV134" s="149"/>
      <c r="JLW134" s="149"/>
      <c r="JLX134" s="149"/>
      <c r="JLY134" s="149"/>
      <c r="JLZ134" s="149"/>
      <c r="JMA134" s="149"/>
      <c r="JMB134" s="149"/>
      <c r="JMC134" s="149"/>
      <c r="JMD134" s="149"/>
      <c r="JME134" s="149"/>
      <c r="JMF134" s="149"/>
      <c r="JMG134" s="149"/>
      <c r="JMH134" s="149"/>
      <c r="JMI134" s="149"/>
      <c r="JMJ134" s="149"/>
      <c r="JMK134" s="149"/>
      <c r="JML134" s="149"/>
      <c r="JMM134" s="149"/>
      <c r="JMN134" s="149"/>
      <c r="JMO134" s="149"/>
      <c r="JMP134" s="149"/>
      <c r="JMQ134" s="149"/>
      <c r="JMR134" s="149"/>
      <c r="JMS134" s="149"/>
      <c r="JMT134" s="149"/>
      <c r="JMU134" s="149"/>
      <c r="JMV134" s="149"/>
      <c r="JMW134" s="149"/>
      <c r="JMX134" s="149"/>
      <c r="JMY134" s="149"/>
      <c r="JMZ134" s="149"/>
      <c r="JNA134" s="149"/>
      <c r="JNB134" s="149"/>
      <c r="JNC134" s="149"/>
      <c r="JND134" s="149"/>
      <c r="JNE134" s="149"/>
      <c r="JNF134" s="149"/>
      <c r="JNG134" s="149"/>
      <c r="JNH134" s="149"/>
      <c r="JNI134" s="149"/>
      <c r="JNJ134" s="149"/>
      <c r="JNK134" s="149"/>
      <c r="JNL134" s="149"/>
      <c r="JNM134" s="149"/>
      <c r="JNN134" s="149"/>
      <c r="JNO134" s="149"/>
      <c r="JNP134" s="149"/>
      <c r="JNQ134" s="149"/>
      <c r="JNR134" s="149"/>
      <c r="JNS134" s="149"/>
      <c r="JNT134" s="149"/>
      <c r="JNU134" s="149"/>
      <c r="JNV134" s="149"/>
      <c r="JNW134" s="149"/>
      <c r="JNX134" s="149"/>
      <c r="JNY134" s="149"/>
      <c r="JNZ134" s="149"/>
      <c r="JOA134" s="149"/>
      <c r="JOB134" s="149"/>
      <c r="JOC134" s="149"/>
      <c r="JOD134" s="149"/>
      <c r="JOE134" s="149"/>
      <c r="JOF134" s="149"/>
      <c r="JOG134" s="149"/>
      <c r="JOH134" s="149"/>
      <c r="JOI134" s="149"/>
      <c r="JOJ134" s="149"/>
      <c r="JOK134" s="149"/>
      <c r="JOL134" s="149"/>
      <c r="JOM134" s="149"/>
      <c r="JON134" s="149"/>
      <c r="JOO134" s="149"/>
      <c r="JOP134" s="149"/>
      <c r="JOQ134" s="149"/>
      <c r="JOR134" s="149"/>
      <c r="JOS134" s="149"/>
      <c r="JOT134" s="149"/>
      <c r="JOU134" s="149"/>
      <c r="JOV134" s="149"/>
      <c r="JOW134" s="149"/>
      <c r="JOX134" s="149"/>
      <c r="JOY134" s="149"/>
      <c r="JOZ134" s="149"/>
      <c r="JPA134" s="149"/>
      <c r="JPB134" s="149"/>
      <c r="JPC134" s="149"/>
      <c r="JPD134" s="149"/>
      <c r="JPE134" s="149"/>
      <c r="JPF134" s="149"/>
      <c r="JPG134" s="149"/>
      <c r="JPH134" s="149"/>
      <c r="JPI134" s="149"/>
      <c r="JPJ134" s="149"/>
      <c r="JPK134" s="149"/>
      <c r="JPL134" s="149"/>
      <c r="JPM134" s="149"/>
      <c r="JPN134" s="149"/>
      <c r="JPO134" s="149"/>
      <c r="JPP134" s="149"/>
      <c r="JPQ134" s="149"/>
      <c r="JPR134" s="149"/>
      <c r="JPS134" s="149"/>
      <c r="JPT134" s="149"/>
      <c r="JPU134" s="149"/>
      <c r="JPV134" s="149"/>
      <c r="JPW134" s="149"/>
      <c r="JPX134" s="149"/>
      <c r="JPY134" s="149"/>
      <c r="JPZ134" s="149"/>
      <c r="JQA134" s="149"/>
      <c r="JQB134" s="149"/>
      <c r="JQC134" s="149"/>
      <c r="JQD134" s="149"/>
      <c r="JQE134" s="149"/>
      <c r="JQF134" s="149"/>
      <c r="JQG134" s="149"/>
      <c r="JQH134" s="149"/>
      <c r="JQI134" s="149"/>
      <c r="JQJ134" s="149"/>
      <c r="JQK134" s="149"/>
      <c r="JQL134" s="149"/>
      <c r="JQM134" s="149"/>
      <c r="JQN134" s="149"/>
      <c r="JQO134" s="149"/>
      <c r="JQP134" s="149"/>
      <c r="JQQ134" s="149"/>
      <c r="JQR134" s="149"/>
      <c r="JQS134" s="149"/>
      <c r="JQT134" s="149"/>
      <c r="JQU134" s="149"/>
      <c r="JQV134" s="149"/>
      <c r="JQW134" s="149"/>
      <c r="JQX134" s="149"/>
      <c r="JQY134" s="149"/>
      <c r="JQZ134" s="149"/>
      <c r="JRA134" s="149"/>
      <c r="JRB134" s="149"/>
      <c r="JRC134" s="149"/>
      <c r="JRD134" s="149"/>
      <c r="JRE134" s="149"/>
      <c r="JRF134" s="149"/>
      <c r="JRG134" s="149"/>
      <c r="JRH134" s="149"/>
      <c r="JRI134" s="149"/>
      <c r="JRJ134" s="149"/>
      <c r="JRK134" s="149"/>
      <c r="JRL134" s="149"/>
      <c r="JRM134" s="149"/>
      <c r="JRN134" s="149"/>
      <c r="JRO134" s="149"/>
      <c r="JRP134" s="149"/>
      <c r="JRQ134" s="149"/>
      <c r="JRR134" s="149"/>
      <c r="JRS134" s="149"/>
      <c r="JRT134" s="149"/>
      <c r="JRU134" s="149"/>
      <c r="JRV134" s="149"/>
      <c r="JRW134" s="149"/>
      <c r="JRX134" s="149"/>
      <c r="JRY134" s="149"/>
      <c r="JRZ134" s="149"/>
      <c r="JSA134" s="149"/>
      <c r="JSB134" s="149"/>
      <c r="JSC134" s="149"/>
      <c r="JSD134" s="149"/>
      <c r="JSE134" s="149"/>
      <c r="JSF134" s="149"/>
      <c r="JSG134" s="149"/>
      <c r="JSH134" s="149"/>
      <c r="JSI134" s="149"/>
      <c r="JSJ134" s="149"/>
      <c r="JSK134" s="149"/>
      <c r="JSL134" s="149"/>
      <c r="JSM134" s="149"/>
      <c r="JSN134" s="149"/>
      <c r="JSO134" s="149"/>
      <c r="JSP134" s="149"/>
      <c r="JSQ134" s="149"/>
      <c r="JSR134" s="149"/>
      <c r="JSS134" s="149"/>
      <c r="JST134" s="149"/>
      <c r="JSU134" s="149"/>
      <c r="JSV134" s="149"/>
      <c r="JSW134" s="149"/>
      <c r="JSX134" s="149"/>
      <c r="JSY134" s="149"/>
      <c r="JSZ134" s="149"/>
      <c r="JTA134" s="149"/>
      <c r="JTB134" s="149"/>
      <c r="JTC134" s="149"/>
      <c r="JTD134" s="149"/>
      <c r="JTE134" s="149"/>
      <c r="JTF134" s="149"/>
      <c r="JTG134" s="149"/>
      <c r="JTH134" s="149"/>
      <c r="JTI134" s="149"/>
      <c r="JTJ134" s="149"/>
      <c r="JTK134" s="149"/>
      <c r="JTL134" s="149"/>
      <c r="JTM134" s="149"/>
      <c r="JTN134" s="149"/>
      <c r="JTO134" s="149"/>
      <c r="JTP134" s="149"/>
      <c r="JTQ134" s="149"/>
      <c r="JTR134" s="149"/>
      <c r="JTS134" s="149"/>
      <c r="JTT134" s="149"/>
      <c r="JTU134" s="149"/>
      <c r="JTV134" s="149"/>
      <c r="JTW134" s="149"/>
      <c r="JTX134" s="149"/>
      <c r="JTY134" s="149"/>
      <c r="JTZ134" s="149"/>
      <c r="JUA134" s="149"/>
      <c r="JUB134" s="149"/>
      <c r="JUC134" s="149"/>
      <c r="JUD134" s="149"/>
      <c r="JUE134" s="149"/>
      <c r="JUF134" s="149"/>
      <c r="JUG134" s="149"/>
      <c r="JUH134" s="149"/>
      <c r="JUI134" s="149"/>
      <c r="JUJ134" s="149"/>
      <c r="JUK134" s="149"/>
      <c r="JUL134" s="149"/>
      <c r="JUM134" s="149"/>
      <c r="JUN134" s="149"/>
      <c r="JUO134" s="149"/>
      <c r="JUP134" s="149"/>
      <c r="JUQ134" s="149"/>
      <c r="JUR134" s="149"/>
      <c r="JUS134" s="149"/>
      <c r="JUT134" s="149"/>
      <c r="JUU134" s="149"/>
      <c r="JUV134" s="149"/>
      <c r="JUW134" s="149"/>
      <c r="JUX134" s="149"/>
      <c r="JUY134" s="149"/>
      <c r="JUZ134" s="149"/>
      <c r="JVA134" s="149"/>
      <c r="JVB134" s="149"/>
      <c r="JVC134" s="149"/>
      <c r="JVD134" s="149"/>
      <c r="JVE134" s="149"/>
      <c r="JVF134" s="149"/>
      <c r="JVG134" s="149"/>
      <c r="JVH134" s="149"/>
      <c r="JVI134" s="149"/>
      <c r="JVJ134" s="149"/>
      <c r="JVK134" s="149"/>
      <c r="JVL134" s="149"/>
      <c r="JVM134" s="149"/>
      <c r="JVN134" s="149"/>
      <c r="JVO134" s="149"/>
      <c r="JVP134" s="149"/>
      <c r="JVQ134" s="149"/>
      <c r="JVR134" s="149"/>
      <c r="JVS134" s="149"/>
      <c r="JVT134" s="149"/>
      <c r="JVU134" s="149"/>
      <c r="JVV134" s="149"/>
      <c r="JVW134" s="149"/>
      <c r="JVX134" s="149"/>
      <c r="JVY134" s="149"/>
      <c r="JVZ134" s="149"/>
      <c r="JWA134" s="149"/>
      <c r="JWB134" s="149"/>
      <c r="JWC134" s="149"/>
      <c r="JWD134" s="149"/>
      <c r="JWE134" s="149"/>
      <c r="JWF134" s="149"/>
      <c r="JWG134" s="149"/>
      <c r="JWH134" s="149"/>
      <c r="JWI134" s="149"/>
      <c r="JWJ134" s="149"/>
      <c r="JWK134" s="149"/>
      <c r="JWL134" s="149"/>
      <c r="JWM134" s="149"/>
      <c r="JWN134" s="149"/>
      <c r="JWO134" s="149"/>
      <c r="JWP134" s="149"/>
      <c r="JWQ134" s="149"/>
      <c r="JWR134" s="149"/>
      <c r="JWS134" s="149"/>
      <c r="JWT134" s="149"/>
      <c r="JWU134" s="149"/>
      <c r="JWV134" s="149"/>
      <c r="JWW134" s="149"/>
      <c r="JWX134" s="149"/>
      <c r="JWY134" s="149"/>
      <c r="JWZ134" s="149"/>
      <c r="JXA134" s="149"/>
      <c r="JXB134" s="149"/>
      <c r="JXC134" s="149"/>
      <c r="JXD134" s="149"/>
      <c r="JXE134" s="149"/>
      <c r="JXF134" s="149"/>
      <c r="JXG134" s="149"/>
      <c r="JXH134" s="149"/>
      <c r="JXI134" s="149"/>
      <c r="JXJ134" s="149"/>
      <c r="JXK134" s="149"/>
      <c r="JXL134" s="149"/>
      <c r="JXM134" s="149"/>
      <c r="JXN134" s="149"/>
      <c r="JXO134" s="149"/>
      <c r="JXP134" s="149"/>
      <c r="JXQ134" s="149"/>
      <c r="JXR134" s="149"/>
      <c r="JXS134" s="149"/>
      <c r="JXT134" s="149"/>
      <c r="JXU134" s="149"/>
      <c r="JXV134" s="149"/>
      <c r="JXW134" s="149"/>
      <c r="JXX134" s="149"/>
      <c r="JXY134" s="149"/>
      <c r="JXZ134" s="149"/>
      <c r="JYA134" s="149"/>
      <c r="JYB134" s="149"/>
      <c r="JYC134" s="149"/>
      <c r="JYD134" s="149"/>
      <c r="JYE134" s="149"/>
      <c r="JYF134" s="149"/>
      <c r="JYG134" s="149"/>
      <c r="JYH134" s="149"/>
      <c r="JYI134" s="149"/>
      <c r="JYJ134" s="149"/>
      <c r="JYK134" s="149"/>
      <c r="JYL134" s="149"/>
      <c r="JYM134" s="149"/>
      <c r="JYN134" s="149"/>
      <c r="JYO134" s="149"/>
      <c r="JYP134" s="149"/>
      <c r="JYQ134" s="149"/>
      <c r="JYR134" s="149"/>
      <c r="JYS134" s="149"/>
      <c r="JYT134" s="149"/>
      <c r="JYU134" s="149"/>
      <c r="JYV134" s="149"/>
      <c r="JYW134" s="149"/>
      <c r="JYX134" s="149"/>
      <c r="JYY134" s="149"/>
      <c r="JYZ134" s="149"/>
      <c r="JZA134" s="149"/>
      <c r="JZB134" s="149"/>
      <c r="JZC134" s="149"/>
      <c r="JZD134" s="149"/>
      <c r="JZE134" s="149"/>
      <c r="JZF134" s="149"/>
      <c r="JZG134" s="149"/>
      <c r="JZH134" s="149"/>
      <c r="JZI134" s="149"/>
      <c r="JZJ134" s="149"/>
      <c r="JZK134" s="149"/>
      <c r="JZL134" s="149"/>
      <c r="JZM134" s="149"/>
      <c r="JZN134" s="149"/>
      <c r="JZO134" s="149"/>
      <c r="JZP134" s="149"/>
      <c r="JZQ134" s="149"/>
      <c r="JZR134" s="149"/>
      <c r="JZS134" s="149"/>
      <c r="JZT134" s="149"/>
      <c r="JZU134" s="149"/>
      <c r="JZV134" s="149"/>
      <c r="JZW134" s="149"/>
      <c r="JZX134" s="149"/>
      <c r="JZY134" s="149"/>
      <c r="JZZ134" s="149"/>
      <c r="KAA134" s="149"/>
      <c r="KAB134" s="149"/>
      <c r="KAC134" s="149"/>
      <c r="KAD134" s="149"/>
      <c r="KAE134" s="149"/>
      <c r="KAF134" s="149"/>
      <c r="KAG134" s="149"/>
      <c r="KAH134" s="149"/>
      <c r="KAI134" s="149"/>
      <c r="KAJ134" s="149"/>
      <c r="KAK134" s="149"/>
      <c r="KAL134" s="149"/>
      <c r="KAM134" s="149"/>
      <c r="KAN134" s="149"/>
      <c r="KAO134" s="149"/>
      <c r="KAP134" s="149"/>
      <c r="KAQ134" s="149"/>
      <c r="KAR134" s="149"/>
      <c r="KAS134" s="149"/>
      <c r="KAT134" s="149"/>
      <c r="KAU134" s="149"/>
      <c r="KAV134" s="149"/>
      <c r="KAW134" s="149"/>
      <c r="KAX134" s="149"/>
      <c r="KAY134" s="149"/>
      <c r="KAZ134" s="149"/>
      <c r="KBA134" s="149"/>
      <c r="KBB134" s="149"/>
      <c r="KBC134" s="149"/>
      <c r="KBD134" s="149"/>
      <c r="KBE134" s="149"/>
      <c r="KBF134" s="149"/>
      <c r="KBG134" s="149"/>
      <c r="KBH134" s="149"/>
      <c r="KBI134" s="149"/>
      <c r="KBJ134" s="149"/>
      <c r="KBK134" s="149"/>
      <c r="KBL134" s="149"/>
      <c r="KBM134" s="149"/>
      <c r="KBN134" s="149"/>
      <c r="KBO134" s="149"/>
      <c r="KBP134" s="149"/>
      <c r="KBQ134" s="149"/>
      <c r="KBR134" s="149"/>
      <c r="KBS134" s="149"/>
      <c r="KBT134" s="149"/>
      <c r="KBU134" s="149"/>
      <c r="KBV134" s="149"/>
      <c r="KBW134" s="149"/>
      <c r="KBX134" s="149"/>
      <c r="KBY134" s="149"/>
      <c r="KBZ134" s="149"/>
      <c r="KCA134" s="149"/>
      <c r="KCB134" s="149"/>
      <c r="KCC134" s="149"/>
      <c r="KCD134" s="149"/>
      <c r="KCE134" s="149"/>
      <c r="KCF134" s="149"/>
      <c r="KCG134" s="149"/>
      <c r="KCH134" s="149"/>
      <c r="KCI134" s="149"/>
      <c r="KCJ134" s="149"/>
      <c r="KCK134" s="149"/>
      <c r="KCL134" s="149"/>
      <c r="KCM134" s="149"/>
      <c r="KCN134" s="149"/>
      <c r="KCO134" s="149"/>
      <c r="KCP134" s="149"/>
      <c r="KCQ134" s="149"/>
      <c r="KCR134" s="149"/>
      <c r="KCS134" s="149"/>
      <c r="KCT134" s="149"/>
      <c r="KCU134" s="149"/>
      <c r="KCV134" s="149"/>
      <c r="KCW134" s="149"/>
      <c r="KCX134" s="149"/>
      <c r="KCY134" s="149"/>
      <c r="KCZ134" s="149"/>
      <c r="KDA134" s="149"/>
      <c r="KDB134" s="149"/>
      <c r="KDC134" s="149"/>
      <c r="KDD134" s="149"/>
      <c r="KDE134" s="149"/>
      <c r="KDF134" s="149"/>
      <c r="KDG134" s="149"/>
      <c r="KDH134" s="149"/>
      <c r="KDI134" s="149"/>
      <c r="KDJ134" s="149"/>
      <c r="KDK134" s="149"/>
      <c r="KDL134" s="149"/>
      <c r="KDM134" s="149"/>
      <c r="KDN134" s="149"/>
      <c r="KDO134" s="149"/>
      <c r="KDP134" s="149"/>
      <c r="KDQ134" s="149"/>
      <c r="KDR134" s="149"/>
      <c r="KDS134" s="149"/>
      <c r="KDT134" s="149"/>
      <c r="KDU134" s="149"/>
      <c r="KDV134" s="149"/>
      <c r="KDW134" s="149"/>
      <c r="KDX134" s="149"/>
      <c r="KDY134" s="149"/>
      <c r="KDZ134" s="149"/>
      <c r="KEA134" s="149"/>
      <c r="KEB134" s="149"/>
      <c r="KEC134" s="149"/>
      <c r="KED134" s="149"/>
      <c r="KEE134" s="149"/>
      <c r="KEF134" s="149"/>
      <c r="KEG134" s="149"/>
      <c r="KEH134" s="149"/>
      <c r="KEI134" s="149"/>
      <c r="KEJ134" s="149"/>
      <c r="KEK134" s="149"/>
      <c r="KEL134" s="149"/>
      <c r="KEM134" s="149"/>
      <c r="KEN134" s="149"/>
      <c r="KEO134" s="149"/>
      <c r="KEP134" s="149"/>
      <c r="KEQ134" s="149"/>
      <c r="KER134" s="149"/>
      <c r="KES134" s="149"/>
      <c r="KET134" s="149"/>
      <c r="KEU134" s="149"/>
      <c r="KEV134" s="149"/>
      <c r="KEW134" s="149"/>
      <c r="KEX134" s="149"/>
      <c r="KEY134" s="149"/>
      <c r="KEZ134" s="149"/>
      <c r="KFA134" s="149"/>
      <c r="KFB134" s="149"/>
      <c r="KFC134" s="149"/>
      <c r="KFD134" s="149"/>
      <c r="KFE134" s="149"/>
      <c r="KFF134" s="149"/>
      <c r="KFG134" s="149"/>
      <c r="KFH134" s="149"/>
      <c r="KFI134" s="149"/>
      <c r="KFJ134" s="149"/>
      <c r="KFK134" s="149"/>
      <c r="KFL134" s="149"/>
      <c r="KFM134" s="149"/>
      <c r="KFN134" s="149"/>
      <c r="KFO134" s="149"/>
      <c r="KFP134" s="149"/>
      <c r="KFQ134" s="149"/>
      <c r="KFR134" s="149"/>
      <c r="KFS134" s="149"/>
      <c r="KFT134" s="149"/>
      <c r="KFU134" s="149"/>
      <c r="KFV134" s="149"/>
      <c r="KFW134" s="149"/>
      <c r="KFX134" s="149"/>
      <c r="KFY134" s="149"/>
      <c r="KFZ134" s="149"/>
      <c r="KGA134" s="149"/>
      <c r="KGB134" s="149"/>
      <c r="KGC134" s="149"/>
      <c r="KGD134" s="149"/>
      <c r="KGE134" s="149"/>
      <c r="KGF134" s="149"/>
      <c r="KGG134" s="149"/>
      <c r="KGH134" s="149"/>
      <c r="KGI134" s="149"/>
      <c r="KGJ134" s="149"/>
      <c r="KGK134" s="149"/>
      <c r="KGL134" s="149"/>
      <c r="KGM134" s="149"/>
      <c r="KGN134" s="149"/>
      <c r="KGO134" s="149"/>
      <c r="KGP134" s="149"/>
      <c r="KGQ134" s="149"/>
      <c r="KGR134" s="149"/>
      <c r="KGS134" s="149"/>
      <c r="KGT134" s="149"/>
      <c r="KGU134" s="149"/>
      <c r="KGV134" s="149"/>
      <c r="KGW134" s="149"/>
      <c r="KGX134" s="149"/>
      <c r="KGY134" s="149"/>
      <c r="KGZ134" s="149"/>
      <c r="KHA134" s="149"/>
      <c r="KHB134" s="149"/>
      <c r="KHC134" s="149"/>
      <c r="KHD134" s="149"/>
      <c r="KHE134" s="149"/>
      <c r="KHF134" s="149"/>
      <c r="KHG134" s="149"/>
      <c r="KHH134" s="149"/>
      <c r="KHI134" s="149"/>
      <c r="KHJ134" s="149"/>
      <c r="KHK134" s="149"/>
      <c r="KHL134" s="149"/>
      <c r="KHM134" s="149"/>
      <c r="KHN134" s="149"/>
      <c r="KHO134" s="149"/>
      <c r="KHP134" s="149"/>
      <c r="KHQ134" s="149"/>
      <c r="KHR134" s="149"/>
      <c r="KHS134" s="149"/>
      <c r="KHT134" s="149"/>
      <c r="KHU134" s="149"/>
      <c r="KHV134" s="149"/>
      <c r="KHW134" s="149"/>
      <c r="KHX134" s="149"/>
      <c r="KHY134" s="149"/>
      <c r="KHZ134" s="149"/>
      <c r="KIA134" s="149"/>
      <c r="KIB134" s="149"/>
      <c r="KIC134" s="149"/>
      <c r="KID134" s="149"/>
      <c r="KIE134" s="149"/>
      <c r="KIF134" s="149"/>
      <c r="KIG134" s="149"/>
      <c r="KIH134" s="149"/>
      <c r="KII134" s="149"/>
      <c r="KIJ134" s="149"/>
      <c r="KIK134" s="149"/>
      <c r="KIL134" s="149"/>
      <c r="KIM134" s="149"/>
      <c r="KIN134" s="149"/>
      <c r="KIO134" s="149"/>
      <c r="KIP134" s="149"/>
      <c r="KIQ134" s="149"/>
      <c r="KIR134" s="149"/>
      <c r="KIS134" s="149"/>
      <c r="KIT134" s="149"/>
      <c r="KIU134" s="149"/>
      <c r="KIV134" s="149"/>
      <c r="KIW134" s="149"/>
      <c r="KIX134" s="149"/>
      <c r="KIY134" s="149"/>
      <c r="KIZ134" s="149"/>
      <c r="KJA134" s="149"/>
      <c r="KJB134" s="149"/>
      <c r="KJC134" s="149"/>
      <c r="KJD134" s="149"/>
      <c r="KJE134" s="149"/>
      <c r="KJF134" s="149"/>
      <c r="KJG134" s="149"/>
      <c r="KJH134" s="149"/>
      <c r="KJI134" s="149"/>
      <c r="KJJ134" s="149"/>
      <c r="KJK134" s="149"/>
      <c r="KJL134" s="149"/>
      <c r="KJM134" s="149"/>
      <c r="KJN134" s="149"/>
      <c r="KJO134" s="149"/>
      <c r="KJP134" s="149"/>
      <c r="KJQ134" s="149"/>
      <c r="KJR134" s="149"/>
      <c r="KJS134" s="149"/>
      <c r="KJT134" s="149"/>
      <c r="KJU134" s="149"/>
      <c r="KJV134" s="149"/>
      <c r="KJW134" s="149"/>
      <c r="KJX134" s="149"/>
      <c r="KJY134" s="149"/>
      <c r="KJZ134" s="149"/>
      <c r="KKA134" s="149"/>
      <c r="KKB134" s="149"/>
      <c r="KKC134" s="149"/>
      <c r="KKD134" s="149"/>
      <c r="KKE134" s="149"/>
      <c r="KKF134" s="149"/>
      <c r="KKG134" s="149"/>
      <c r="KKH134" s="149"/>
      <c r="KKI134" s="149"/>
      <c r="KKJ134" s="149"/>
      <c r="KKK134" s="149"/>
      <c r="KKL134" s="149"/>
      <c r="KKM134" s="149"/>
      <c r="KKN134" s="149"/>
      <c r="KKO134" s="149"/>
      <c r="KKP134" s="149"/>
      <c r="KKQ134" s="149"/>
      <c r="KKR134" s="149"/>
      <c r="KKS134" s="149"/>
      <c r="KKT134" s="149"/>
      <c r="KKU134" s="149"/>
      <c r="KKV134" s="149"/>
      <c r="KKW134" s="149"/>
      <c r="KKX134" s="149"/>
      <c r="KKY134" s="149"/>
      <c r="KKZ134" s="149"/>
      <c r="KLA134" s="149"/>
      <c r="KLB134" s="149"/>
      <c r="KLC134" s="149"/>
      <c r="KLD134" s="149"/>
      <c r="KLE134" s="149"/>
      <c r="KLF134" s="149"/>
      <c r="KLG134" s="149"/>
      <c r="KLH134" s="149"/>
      <c r="KLI134" s="149"/>
      <c r="KLJ134" s="149"/>
      <c r="KLK134" s="149"/>
      <c r="KLL134" s="149"/>
      <c r="KLM134" s="149"/>
      <c r="KLN134" s="149"/>
      <c r="KLO134" s="149"/>
      <c r="KLP134" s="149"/>
      <c r="KLQ134" s="149"/>
      <c r="KLR134" s="149"/>
      <c r="KLS134" s="149"/>
      <c r="KLT134" s="149"/>
      <c r="KLU134" s="149"/>
      <c r="KLV134" s="149"/>
      <c r="KLW134" s="149"/>
      <c r="KLX134" s="149"/>
      <c r="KLY134" s="149"/>
      <c r="KLZ134" s="149"/>
      <c r="KMA134" s="149"/>
      <c r="KMB134" s="149"/>
      <c r="KMC134" s="149"/>
      <c r="KMD134" s="149"/>
      <c r="KME134" s="149"/>
      <c r="KMF134" s="149"/>
      <c r="KMG134" s="149"/>
      <c r="KMH134" s="149"/>
      <c r="KMI134" s="149"/>
      <c r="KMJ134" s="149"/>
      <c r="KMK134" s="149"/>
      <c r="KML134" s="149"/>
      <c r="KMM134" s="149"/>
      <c r="KMN134" s="149"/>
      <c r="KMO134" s="149"/>
      <c r="KMP134" s="149"/>
      <c r="KMQ134" s="149"/>
      <c r="KMR134" s="149"/>
      <c r="KMS134" s="149"/>
      <c r="KMT134" s="149"/>
      <c r="KMU134" s="149"/>
      <c r="KMV134" s="149"/>
      <c r="KMW134" s="149"/>
      <c r="KMX134" s="149"/>
      <c r="KMY134" s="149"/>
      <c r="KMZ134" s="149"/>
      <c r="KNA134" s="149"/>
      <c r="KNB134" s="149"/>
      <c r="KNC134" s="149"/>
      <c r="KND134" s="149"/>
      <c r="KNE134" s="149"/>
      <c r="KNF134" s="149"/>
      <c r="KNG134" s="149"/>
      <c r="KNH134" s="149"/>
      <c r="KNI134" s="149"/>
      <c r="KNJ134" s="149"/>
      <c r="KNK134" s="149"/>
      <c r="KNL134" s="149"/>
      <c r="KNM134" s="149"/>
      <c r="KNN134" s="149"/>
      <c r="KNO134" s="149"/>
      <c r="KNP134" s="149"/>
      <c r="KNQ134" s="149"/>
      <c r="KNR134" s="149"/>
      <c r="KNS134" s="149"/>
      <c r="KNT134" s="149"/>
      <c r="KNU134" s="149"/>
      <c r="KNV134" s="149"/>
      <c r="KNW134" s="149"/>
      <c r="KNX134" s="149"/>
      <c r="KNY134" s="149"/>
      <c r="KNZ134" s="149"/>
      <c r="KOA134" s="149"/>
      <c r="KOB134" s="149"/>
      <c r="KOC134" s="149"/>
      <c r="KOD134" s="149"/>
      <c r="KOE134" s="149"/>
      <c r="KOF134" s="149"/>
      <c r="KOG134" s="149"/>
      <c r="KOH134" s="149"/>
      <c r="KOI134" s="149"/>
      <c r="KOJ134" s="149"/>
      <c r="KOK134" s="149"/>
      <c r="KOL134" s="149"/>
      <c r="KOM134" s="149"/>
      <c r="KON134" s="149"/>
      <c r="KOO134" s="149"/>
      <c r="KOP134" s="149"/>
      <c r="KOQ134" s="149"/>
      <c r="KOR134" s="149"/>
      <c r="KOS134" s="149"/>
      <c r="KOT134" s="149"/>
      <c r="KOU134" s="149"/>
      <c r="KOV134" s="149"/>
      <c r="KOW134" s="149"/>
      <c r="KOX134" s="149"/>
      <c r="KOY134" s="149"/>
      <c r="KOZ134" s="149"/>
      <c r="KPA134" s="149"/>
      <c r="KPB134" s="149"/>
      <c r="KPC134" s="149"/>
      <c r="KPD134" s="149"/>
      <c r="KPE134" s="149"/>
      <c r="KPF134" s="149"/>
      <c r="KPG134" s="149"/>
      <c r="KPH134" s="149"/>
      <c r="KPI134" s="149"/>
      <c r="KPJ134" s="149"/>
      <c r="KPK134" s="149"/>
      <c r="KPL134" s="149"/>
      <c r="KPM134" s="149"/>
      <c r="KPN134" s="149"/>
      <c r="KPO134" s="149"/>
      <c r="KPP134" s="149"/>
      <c r="KPQ134" s="149"/>
      <c r="KPR134" s="149"/>
      <c r="KPS134" s="149"/>
      <c r="KPT134" s="149"/>
      <c r="KPU134" s="149"/>
      <c r="KPV134" s="149"/>
      <c r="KPW134" s="149"/>
      <c r="KPX134" s="149"/>
      <c r="KPY134" s="149"/>
      <c r="KPZ134" s="149"/>
      <c r="KQA134" s="149"/>
      <c r="KQB134" s="149"/>
      <c r="KQC134" s="149"/>
      <c r="KQD134" s="149"/>
      <c r="KQE134" s="149"/>
      <c r="KQF134" s="149"/>
      <c r="KQG134" s="149"/>
      <c r="KQH134" s="149"/>
      <c r="KQI134" s="149"/>
      <c r="KQJ134" s="149"/>
      <c r="KQK134" s="149"/>
      <c r="KQL134" s="149"/>
      <c r="KQM134" s="149"/>
      <c r="KQN134" s="149"/>
      <c r="KQO134" s="149"/>
      <c r="KQP134" s="149"/>
      <c r="KQQ134" s="149"/>
      <c r="KQR134" s="149"/>
      <c r="KQS134" s="149"/>
      <c r="KQT134" s="149"/>
      <c r="KQU134" s="149"/>
      <c r="KQV134" s="149"/>
      <c r="KQW134" s="149"/>
      <c r="KQX134" s="149"/>
      <c r="KQY134" s="149"/>
      <c r="KQZ134" s="149"/>
      <c r="KRA134" s="149"/>
      <c r="KRB134" s="149"/>
      <c r="KRC134" s="149"/>
      <c r="KRD134" s="149"/>
      <c r="KRE134" s="149"/>
      <c r="KRF134" s="149"/>
      <c r="KRG134" s="149"/>
      <c r="KRH134" s="149"/>
      <c r="KRI134" s="149"/>
      <c r="KRJ134" s="149"/>
      <c r="KRK134" s="149"/>
      <c r="KRL134" s="149"/>
      <c r="KRM134" s="149"/>
      <c r="KRN134" s="149"/>
      <c r="KRO134" s="149"/>
      <c r="KRP134" s="149"/>
      <c r="KRQ134" s="149"/>
      <c r="KRR134" s="149"/>
      <c r="KRS134" s="149"/>
      <c r="KRT134" s="149"/>
      <c r="KRU134" s="149"/>
      <c r="KRV134" s="149"/>
      <c r="KRW134" s="149"/>
      <c r="KRX134" s="149"/>
      <c r="KRY134" s="149"/>
      <c r="KRZ134" s="149"/>
      <c r="KSA134" s="149"/>
      <c r="KSB134" s="149"/>
      <c r="KSC134" s="149"/>
      <c r="KSD134" s="149"/>
      <c r="KSE134" s="149"/>
      <c r="KSF134" s="149"/>
      <c r="KSG134" s="149"/>
      <c r="KSH134" s="149"/>
      <c r="KSI134" s="149"/>
      <c r="KSJ134" s="149"/>
      <c r="KSK134" s="149"/>
      <c r="KSL134" s="149"/>
      <c r="KSM134" s="149"/>
      <c r="KSN134" s="149"/>
      <c r="KSO134" s="149"/>
      <c r="KSP134" s="149"/>
      <c r="KSQ134" s="149"/>
      <c r="KSR134" s="149"/>
      <c r="KSS134" s="149"/>
      <c r="KST134" s="149"/>
      <c r="KSU134" s="149"/>
      <c r="KSV134" s="149"/>
      <c r="KSW134" s="149"/>
      <c r="KSX134" s="149"/>
      <c r="KSY134" s="149"/>
      <c r="KSZ134" s="149"/>
      <c r="KTA134" s="149"/>
      <c r="KTB134" s="149"/>
      <c r="KTC134" s="149"/>
      <c r="KTD134" s="149"/>
      <c r="KTE134" s="149"/>
      <c r="KTF134" s="149"/>
      <c r="KTG134" s="149"/>
      <c r="KTH134" s="149"/>
      <c r="KTI134" s="149"/>
      <c r="KTJ134" s="149"/>
      <c r="KTK134" s="149"/>
      <c r="KTL134" s="149"/>
      <c r="KTM134" s="149"/>
      <c r="KTN134" s="149"/>
      <c r="KTO134" s="149"/>
      <c r="KTP134" s="149"/>
      <c r="KTQ134" s="149"/>
      <c r="KTR134" s="149"/>
      <c r="KTS134" s="149"/>
      <c r="KTT134" s="149"/>
      <c r="KTU134" s="149"/>
      <c r="KTV134" s="149"/>
      <c r="KTW134" s="149"/>
      <c r="KTX134" s="149"/>
      <c r="KTY134" s="149"/>
      <c r="KTZ134" s="149"/>
      <c r="KUA134" s="149"/>
      <c r="KUB134" s="149"/>
      <c r="KUC134" s="149"/>
      <c r="KUD134" s="149"/>
      <c r="KUE134" s="149"/>
      <c r="KUF134" s="149"/>
      <c r="KUG134" s="149"/>
      <c r="KUH134" s="149"/>
      <c r="KUI134" s="149"/>
      <c r="KUJ134" s="149"/>
      <c r="KUK134" s="149"/>
      <c r="KUL134" s="149"/>
      <c r="KUM134" s="149"/>
      <c r="KUN134" s="149"/>
      <c r="KUO134" s="149"/>
      <c r="KUP134" s="149"/>
      <c r="KUQ134" s="149"/>
      <c r="KUR134" s="149"/>
      <c r="KUS134" s="149"/>
      <c r="KUT134" s="149"/>
      <c r="KUU134" s="149"/>
      <c r="KUV134" s="149"/>
      <c r="KUW134" s="149"/>
      <c r="KUX134" s="149"/>
      <c r="KUY134" s="149"/>
      <c r="KUZ134" s="149"/>
      <c r="KVA134" s="149"/>
      <c r="KVB134" s="149"/>
      <c r="KVC134" s="149"/>
      <c r="KVD134" s="149"/>
      <c r="KVE134" s="149"/>
      <c r="KVF134" s="149"/>
      <c r="KVG134" s="149"/>
      <c r="KVH134" s="149"/>
      <c r="KVI134" s="149"/>
      <c r="KVJ134" s="149"/>
      <c r="KVK134" s="149"/>
      <c r="KVL134" s="149"/>
      <c r="KVM134" s="149"/>
      <c r="KVN134" s="149"/>
      <c r="KVO134" s="149"/>
      <c r="KVP134" s="149"/>
      <c r="KVQ134" s="149"/>
      <c r="KVR134" s="149"/>
      <c r="KVS134" s="149"/>
      <c r="KVT134" s="149"/>
      <c r="KVU134" s="149"/>
      <c r="KVV134" s="149"/>
      <c r="KVW134" s="149"/>
      <c r="KVX134" s="149"/>
      <c r="KVY134" s="149"/>
      <c r="KVZ134" s="149"/>
      <c r="KWA134" s="149"/>
      <c r="KWB134" s="149"/>
      <c r="KWC134" s="149"/>
      <c r="KWD134" s="149"/>
      <c r="KWE134" s="149"/>
      <c r="KWF134" s="149"/>
      <c r="KWG134" s="149"/>
      <c r="KWH134" s="149"/>
      <c r="KWI134" s="149"/>
      <c r="KWJ134" s="149"/>
      <c r="KWK134" s="149"/>
      <c r="KWL134" s="149"/>
      <c r="KWM134" s="149"/>
      <c r="KWN134" s="149"/>
      <c r="KWO134" s="149"/>
      <c r="KWP134" s="149"/>
      <c r="KWQ134" s="149"/>
      <c r="KWR134" s="149"/>
      <c r="KWS134" s="149"/>
      <c r="KWT134" s="149"/>
      <c r="KWU134" s="149"/>
      <c r="KWV134" s="149"/>
      <c r="KWW134" s="149"/>
      <c r="KWX134" s="149"/>
      <c r="KWY134" s="149"/>
      <c r="KWZ134" s="149"/>
      <c r="KXA134" s="149"/>
      <c r="KXB134" s="149"/>
      <c r="KXC134" s="149"/>
      <c r="KXD134" s="149"/>
      <c r="KXE134" s="149"/>
      <c r="KXF134" s="149"/>
      <c r="KXG134" s="149"/>
      <c r="KXH134" s="149"/>
      <c r="KXI134" s="149"/>
      <c r="KXJ134" s="149"/>
      <c r="KXK134" s="149"/>
      <c r="KXL134" s="149"/>
      <c r="KXM134" s="149"/>
      <c r="KXN134" s="149"/>
      <c r="KXO134" s="149"/>
      <c r="KXP134" s="149"/>
      <c r="KXQ134" s="149"/>
      <c r="KXR134" s="149"/>
      <c r="KXS134" s="149"/>
      <c r="KXT134" s="149"/>
      <c r="KXU134" s="149"/>
      <c r="KXV134" s="149"/>
      <c r="KXW134" s="149"/>
      <c r="KXX134" s="149"/>
      <c r="KXY134" s="149"/>
      <c r="KXZ134" s="149"/>
      <c r="KYA134" s="149"/>
      <c r="KYB134" s="149"/>
      <c r="KYC134" s="149"/>
      <c r="KYD134" s="149"/>
      <c r="KYE134" s="149"/>
      <c r="KYF134" s="149"/>
      <c r="KYG134" s="149"/>
      <c r="KYH134" s="149"/>
      <c r="KYI134" s="149"/>
      <c r="KYJ134" s="149"/>
      <c r="KYK134" s="149"/>
      <c r="KYL134" s="149"/>
      <c r="KYM134" s="149"/>
      <c r="KYN134" s="149"/>
      <c r="KYO134" s="149"/>
      <c r="KYP134" s="149"/>
      <c r="KYQ134" s="149"/>
      <c r="KYR134" s="149"/>
      <c r="KYS134" s="149"/>
      <c r="KYT134" s="149"/>
      <c r="KYU134" s="149"/>
      <c r="KYV134" s="149"/>
      <c r="KYW134" s="149"/>
      <c r="KYX134" s="149"/>
      <c r="KYY134" s="149"/>
      <c r="KYZ134" s="149"/>
      <c r="KZA134" s="149"/>
      <c r="KZB134" s="149"/>
      <c r="KZC134" s="149"/>
      <c r="KZD134" s="149"/>
      <c r="KZE134" s="149"/>
      <c r="KZF134" s="149"/>
      <c r="KZG134" s="149"/>
      <c r="KZH134" s="149"/>
      <c r="KZI134" s="149"/>
      <c r="KZJ134" s="149"/>
      <c r="KZK134" s="149"/>
      <c r="KZL134" s="149"/>
      <c r="KZM134" s="149"/>
      <c r="KZN134" s="149"/>
      <c r="KZO134" s="149"/>
      <c r="KZP134" s="149"/>
      <c r="KZQ134" s="149"/>
      <c r="KZR134" s="149"/>
      <c r="KZS134" s="149"/>
      <c r="KZT134" s="149"/>
      <c r="KZU134" s="149"/>
      <c r="KZV134" s="149"/>
      <c r="KZW134" s="149"/>
      <c r="KZX134" s="149"/>
      <c r="KZY134" s="149"/>
      <c r="KZZ134" s="149"/>
      <c r="LAA134" s="149"/>
      <c r="LAB134" s="149"/>
      <c r="LAC134" s="149"/>
      <c r="LAD134" s="149"/>
      <c r="LAE134" s="149"/>
      <c r="LAF134" s="149"/>
      <c r="LAG134" s="149"/>
      <c r="LAH134" s="149"/>
      <c r="LAI134" s="149"/>
      <c r="LAJ134" s="149"/>
      <c r="LAK134" s="149"/>
      <c r="LAL134" s="149"/>
      <c r="LAM134" s="149"/>
      <c r="LAN134" s="149"/>
      <c r="LAO134" s="149"/>
      <c r="LAP134" s="149"/>
      <c r="LAQ134" s="149"/>
      <c r="LAR134" s="149"/>
      <c r="LAS134" s="149"/>
      <c r="LAT134" s="149"/>
      <c r="LAU134" s="149"/>
      <c r="LAV134" s="149"/>
      <c r="LAW134" s="149"/>
      <c r="LAX134" s="149"/>
      <c r="LAY134" s="149"/>
      <c r="LAZ134" s="149"/>
      <c r="LBA134" s="149"/>
      <c r="LBB134" s="149"/>
      <c r="LBC134" s="149"/>
      <c r="LBD134" s="149"/>
      <c r="LBE134" s="149"/>
      <c r="LBF134" s="149"/>
      <c r="LBG134" s="149"/>
      <c r="LBH134" s="149"/>
      <c r="LBI134" s="149"/>
      <c r="LBJ134" s="149"/>
      <c r="LBK134" s="149"/>
      <c r="LBL134" s="149"/>
      <c r="LBM134" s="149"/>
      <c r="LBN134" s="149"/>
      <c r="LBO134" s="149"/>
      <c r="LBP134" s="149"/>
      <c r="LBQ134" s="149"/>
      <c r="LBR134" s="149"/>
      <c r="LBS134" s="149"/>
      <c r="LBT134" s="149"/>
      <c r="LBU134" s="149"/>
      <c r="LBV134" s="149"/>
      <c r="LBW134" s="149"/>
      <c r="LBX134" s="149"/>
      <c r="LBY134" s="149"/>
      <c r="LBZ134" s="149"/>
      <c r="LCA134" s="149"/>
      <c r="LCB134" s="149"/>
      <c r="LCC134" s="149"/>
      <c r="LCD134" s="149"/>
      <c r="LCE134" s="149"/>
      <c r="LCF134" s="149"/>
      <c r="LCG134" s="149"/>
      <c r="LCH134" s="149"/>
      <c r="LCI134" s="149"/>
      <c r="LCJ134" s="149"/>
      <c r="LCK134" s="149"/>
      <c r="LCL134" s="149"/>
      <c r="LCM134" s="149"/>
      <c r="LCN134" s="149"/>
      <c r="LCO134" s="149"/>
      <c r="LCP134" s="149"/>
      <c r="LCQ134" s="149"/>
      <c r="LCR134" s="149"/>
      <c r="LCS134" s="149"/>
      <c r="LCT134" s="149"/>
      <c r="LCU134" s="149"/>
      <c r="LCV134" s="149"/>
      <c r="LCW134" s="149"/>
      <c r="LCX134" s="149"/>
      <c r="LCY134" s="149"/>
      <c r="LCZ134" s="149"/>
      <c r="LDA134" s="149"/>
      <c r="LDB134" s="149"/>
      <c r="LDC134" s="149"/>
      <c r="LDD134" s="149"/>
      <c r="LDE134" s="149"/>
      <c r="LDF134" s="149"/>
      <c r="LDG134" s="149"/>
      <c r="LDH134" s="149"/>
      <c r="LDI134" s="149"/>
      <c r="LDJ134" s="149"/>
      <c r="LDK134" s="149"/>
      <c r="LDL134" s="149"/>
      <c r="LDM134" s="149"/>
      <c r="LDN134" s="149"/>
      <c r="LDO134" s="149"/>
      <c r="LDP134" s="149"/>
      <c r="LDQ134" s="149"/>
      <c r="LDR134" s="149"/>
      <c r="LDS134" s="149"/>
      <c r="LDT134" s="149"/>
      <c r="LDU134" s="149"/>
      <c r="LDV134" s="149"/>
      <c r="LDW134" s="149"/>
      <c r="LDX134" s="149"/>
      <c r="LDY134" s="149"/>
      <c r="LDZ134" s="149"/>
      <c r="LEA134" s="149"/>
      <c r="LEB134" s="149"/>
      <c r="LEC134" s="149"/>
      <c r="LED134" s="149"/>
      <c r="LEE134" s="149"/>
      <c r="LEF134" s="149"/>
      <c r="LEG134" s="149"/>
      <c r="LEH134" s="149"/>
      <c r="LEI134" s="149"/>
      <c r="LEJ134" s="149"/>
      <c r="LEK134" s="149"/>
      <c r="LEL134" s="149"/>
      <c r="LEM134" s="149"/>
      <c r="LEN134" s="149"/>
      <c r="LEO134" s="149"/>
      <c r="LEP134" s="149"/>
      <c r="LEQ134" s="149"/>
      <c r="LER134" s="149"/>
      <c r="LES134" s="149"/>
      <c r="LET134" s="149"/>
      <c r="LEU134" s="149"/>
      <c r="LEV134" s="149"/>
      <c r="LEW134" s="149"/>
      <c r="LEX134" s="149"/>
      <c r="LEY134" s="149"/>
      <c r="LEZ134" s="149"/>
      <c r="LFA134" s="149"/>
      <c r="LFB134" s="149"/>
      <c r="LFC134" s="149"/>
      <c r="LFD134" s="149"/>
      <c r="LFE134" s="149"/>
      <c r="LFF134" s="149"/>
      <c r="LFG134" s="149"/>
      <c r="LFH134" s="149"/>
      <c r="LFI134" s="149"/>
      <c r="LFJ134" s="149"/>
      <c r="LFK134" s="149"/>
      <c r="LFL134" s="149"/>
      <c r="LFM134" s="149"/>
      <c r="LFN134" s="149"/>
      <c r="LFO134" s="149"/>
      <c r="LFP134" s="149"/>
      <c r="LFQ134" s="149"/>
      <c r="LFR134" s="149"/>
      <c r="LFS134" s="149"/>
      <c r="LFT134" s="149"/>
      <c r="LFU134" s="149"/>
      <c r="LFV134" s="149"/>
      <c r="LFW134" s="149"/>
      <c r="LFX134" s="149"/>
      <c r="LFY134" s="149"/>
      <c r="LFZ134" s="149"/>
      <c r="LGA134" s="149"/>
      <c r="LGB134" s="149"/>
      <c r="LGC134" s="149"/>
      <c r="LGD134" s="149"/>
      <c r="LGE134" s="149"/>
      <c r="LGF134" s="149"/>
      <c r="LGG134" s="149"/>
      <c r="LGH134" s="149"/>
      <c r="LGI134" s="149"/>
      <c r="LGJ134" s="149"/>
      <c r="LGK134" s="149"/>
      <c r="LGL134" s="149"/>
      <c r="LGM134" s="149"/>
      <c r="LGN134" s="149"/>
      <c r="LGO134" s="149"/>
      <c r="LGP134" s="149"/>
      <c r="LGQ134" s="149"/>
      <c r="LGR134" s="149"/>
      <c r="LGS134" s="149"/>
      <c r="LGT134" s="149"/>
      <c r="LGU134" s="149"/>
      <c r="LGV134" s="149"/>
      <c r="LGW134" s="149"/>
      <c r="LGX134" s="149"/>
      <c r="LGY134" s="149"/>
      <c r="LGZ134" s="149"/>
      <c r="LHA134" s="149"/>
      <c r="LHB134" s="149"/>
      <c r="LHC134" s="149"/>
      <c r="LHD134" s="149"/>
      <c r="LHE134" s="149"/>
      <c r="LHF134" s="149"/>
      <c r="LHG134" s="149"/>
      <c r="LHH134" s="149"/>
      <c r="LHI134" s="149"/>
      <c r="LHJ134" s="149"/>
      <c r="LHK134" s="149"/>
      <c r="LHL134" s="149"/>
      <c r="LHM134" s="149"/>
      <c r="LHN134" s="149"/>
      <c r="LHO134" s="149"/>
      <c r="LHP134" s="149"/>
      <c r="LHQ134" s="149"/>
      <c r="LHR134" s="149"/>
      <c r="LHS134" s="149"/>
      <c r="LHT134" s="149"/>
      <c r="LHU134" s="149"/>
      <c r="LHV134" s="149"/>
      <c r="LHW134" s="149"/>
      <c r="LHX134" s="149"/>
      <c r="LHY134" s="149"/>
      <c r="LHZ134" s="149"/>
      <c r="LIA134" s="149"/>
      <c r="LIB134" s="149"/>
      <c r="LIC134" s="149"/>
      <c r="LID134" s="149"/>
      <c r="LIE134" s="149"/>
      <c r="LIF134" s="149"/>
      <c r="LIG134" s="149"/>
      <c r="LIH134" s="149"/>
      <c r="LII134" s="149"/>
      <c r="LIJ134" s="149"/>
      <c r="LIK134" s="149"/>
      <c r="LIL134" s="149"/>
      <c r="LIM134" s="149"/>
      <c r="LIN134" s="149"/>
      <c r="LIO134" s="149"/>
      <c r="LIP134" s="149"/>
      <c r="LIQ134" s="149"/>
      <c r="LIR134" s="149"/>
      <c r="LIS134" s="149"/>
      <c r="LIT134" s="149"/>
      <c r="LIU134" s="149"/>
      <c r="LIV134" s="149"/>
      <c r="LIW134" s="149"/>
      <c r="LIX134" s="149"/>
      <c r="LIY134" s="149"/>
      <c r="LIZ134" s="149"/>
      <c r="LJA134" s="149"/>
      <c r="LJB134" s="149"/>
      <c r="LJC134" s="149"/>
      <c r="LJD134" s="149"/>
      <c r="LJE134" s="149"/>
      <c r="LJF134" s="149"/>
      <c r="LJG134" s="149"/>
      <c r="LJH134" s="149"/>
      <c r="LJI134" s="149"/>
      <c r="LJJ134" s="149"/>
      <c r="LJK134" s="149"/>
      <c r="LJL134" s="149"/>
      <c r="LJM134" s="149"/>
      <c r="LJN134" s="149"/>
      <c r="LJO134" s="149"/>
      <c r="LJP134" s="149"/>
      <c r="LJQ134" s="149"/>
      <c r="LJR134" s="149"/>
      <c r="LJS134" s="149"/>
      <c r="LJT134" s="149"/>
      <c r="LJU134" s="149"/>
      <c r="LJV134" s="149"/>
      <c r="LJW134" s="149"/>
      <c r="LJX134" s="149"/>
      <c r="LJY134" s="149"/>
      <c r="LJZ134" s="149"/>
      <c r="LKA134" s="149"/>
      <c r="LKB134" s="149"/>
      <c r="LKC134" s="149"/>
      <c r="LKD134" s="149"/>
      <c r="LKE134" s="149"/>
      <c r="LKF134" s="149"/>
      <c r="LKG134" s="149"/>
      <c r="LKH134" s="149"/>
      <c r="LKI134" s="149"/>
      <c r="LKJ134" s="149"/>
      <c r="LKK134" s="149"/>
      <c r="LKL134" s="149"/>
      <c r="LKM134" s="149"/>
      <c r="LKN134" s="149"/>
      <c r="LKO134" s="149"/>
      <c r="LKP134" s="149"/>
      <c r="LKQ134" s="149"/>
      <c r="LKR134" s="149"/>
      <c r="LKS134" s="149"/>
      <c r="LKT134" s="149"/>
      <c r="LKU134" s="149"/>
      <c r="LKV134" s="149"/>
      <c r="LKW134" s="149"/>
      <c r="LKX134" s="149"/>
      <c r="LKY134" s="149"/>
      <c r="LKZ134" s="149"/>
      <c r="LLA134" s="149"/>
      <c r="LLB134" s="149"/>
      <c r="LLC134" s="149"/>
      <c r="LLD134" s="149"/>
      <c r="LLE134" s="149"/>
      <c r="LLF134" s="149"/>
      <c r="LLG134" s="149"/>
      <c r="LLH134" s="149"/>
      <c r="LLI134" s="149"/>
      <c r="LLJ134" s="149"/>
      <c r="LLK134" s="149"/>
      <c r="LLL134" s="149"/>
      <c r="LLM134" s="149"/>
      <c r="LLN134" s="149"/>
      <c r="LLO134" s="149"/>
      <c r="LLP134" s="149"/>
      <c r="LLQ134" s="149"/>
      <c r="LLR134" s="149"/>
      <c r="LLS134" s="149"/>
      <c r="LLT134" s="149"/>
      <c r="LLU134" s="149"/>
      <c r="LLV134" s="149"/>
      <c r="LLW134" s="149"/>
      <c r="LLX134" s="149"/>
      <c r="LLY134" s="149"/>
      <c r="LLZ134" s="149"/>
      <c r="LMA134" s="149"/>
      <c r="LMB134" s="149"/>
      <c r="LMC134" s="149"/>
      <c r="LMD134" s="149"/>
      <c r="LME134" s="149"/>
      <c r="LMF134" s="149"/>
      <c r="LMG134" s="149"/>
      <c r="LMH134" s="149"/>
      <c r="LMI134" s="149"/>
      <c r="LMJ134" s="149"/>
      <c r="LMK134" s="149"/>
      <c r="LML134" s="149"/>
      <c r="LMM134" s="149"/>
      <c r="LMN134" s="149"/>
      <c r="LMO134" s="149"/>
      <c r="LMP134" s="149"/>
      <c r="LMQ134" s="149"/>
      <c r="LMR134" s="149"/>
      <c r="LMS134" s="149"/>
      <c r="LMT134" s="149"/>
      <c r="LMU134" s="149"/>
      <c r="LMV134" s="149"/>
      <c r="LMW134" s="149"/>
      <c r="LMX134" s="149"/>
      <c r="LMY134" s="149"/>
      <c r="LMZ134" s="149"/>
      <c r="LNA134" s="149"/>
      <c r="LNB134" s="149"/>
      <c r="LNC134" s="149"/>
      <c r="LND134" s="149"/>
      <c r="LNE134" s="149"/>
      <c r="LNF134" s="149"/>
      <c r="LNG134" s="149"/>
      <c r="LNH134" s="149"/>
      <c r="LNI134" s="149"/>
      <c r="LNJ134" s="149"/>
      <c r="LNK134" s="149"/>
      <c r="LNL134" s="149"/>
      <c r="LNM134" s="149"/>
      <c r="LNN134" s="149"/>
      <c r="LNO134" s="149"/>
      <c r="LNP134" s="149"/>
      <c r="LNQ134" s="149"/>
      <c r="LNR134" s="149"/>
      <c r="LNS134" s="149"/>
      <c r="LNT134" s="149"/>
      <c r="LNU134" s="149"/>
      <c r="LNV134" s="149"/>
      <c r="LNW134" s="149"/>
      <c r="LNX134" s="149"/>
      <c r="LNY134" s="149"/>
      <c r="LNZ134" s="149"/>
      <c r="LOA134" s="149"/>
      <c r="LOB134" s="149"/>
      <c r="LOC134" s="149"/>
      <c r="LOD134" s="149"/>
      <c r="LOE134" s="149"/>
      <c r="LOF134" s="149"/>
      <c r="LOG134" s="149"/>
      <c r="LOH134" s="149"/>
      <c r="LOI134" s="149"/>
      <c r="LOJ134" s="149"/>
      <c r="LOK134" s="149"/>
      <c r="LOL134" s="149"/>
      <c r="LOM134" s="149"/>
      <c r="LON134" s="149"/>
      <c r="LOO134" s="149"/>
      <c r="LOP134" s="149"/>
      <c r="LOQ134" s="149"/>
      <c r="LOR134" s="149"/>
      <c r="LOS134" s="149"/>
      <c r="LOT134" s="149"/>
      <c r="LOU134" s="149"/>
      <c r="LOV134" s="149"/>
      <c r="LOW134" s="149"/>
      <c r="LOX134" s="149"/>
      <c r="LOY134" s="149"/>
      <c r="LOZ134" s="149"/>
      <c r="LPA134" s="149"/>
      <c r="LPB134" s="149"/>
      <c r="LPC134" s="149"/>
      <c r="LPD134" s="149"/>
      <c r="LPE134" s="149"/>
      <c r="LPF134" s="149"/>
      <c r="LPG134" s="149"/>
      <c r="LPH134" s="149"/>
      <c r="LPI134" s="149"/>
      <c r="LPJ134" s="149"/>
      <c r="LPK134" s="149"/>
      <c r="LPL134" s="149"/>
      <c r="LPM134" s="149"/>
      <c r="LPN134" s="149"/>
      <c r="LPO134" s="149"/>
      <c r="LPP134" s="149"/>
      <c r="LPQ134" s="149"/>
      <c r="LPR134" s="149"/>
      <c r="LPS134" s="149"/>
      <c r="LPT134" s="149"/>
      <c r="LPU134" s="149"/>
      <c r="LPV134" s="149"/>
      <c r="LPW134" s="149"/>
      <c r="LPX134" s="149"/>
      <c r="LPY134" s="149"/>
      <c r="LPZ134" s="149"/>
      <c r="LQA134" s="149"/>
      <c r="LQB134" s="149"/>
      <c r="LQC134" s="149"/>
      <c r="LQD134" s="149"/>
      <c r="LQE134" s="149"/>
      <c r="LQF134" s="149"/>
      <c r="LQG134" s="149"/>
      <c r="LQH134" s="149"/>
      <c r="LQI134" s="149"/>
      <c r="LQJ134" s="149"/>
      <c r="LQK134" s="149"/>
      <c r="LQL134" s="149"/>
      <c r="LQM134" s="149"/>
      <c r="LQN134" s="149"/>
      <c r="LQO134" s="149"/>
      <c r="LQP134" s="149"/>
      <c r="LQQ134" s="149"/>
      <c r="LQR134" s="149"/>
      <c r="LQS134" s="149"/>
      <c r="LQT134" s="149"/>
      <c r="LQU134" s="149"/>
      <c r="LQV134" s="149"/>
      <c r="LQW134" s="149"/>
      <c r="LQX134" s="149"/>
      <c r="LQY134" s="149"/>
      <c r="LQZ134" s="149"/>
      <c r="LRA134" s="149"/>
      <c r="LRB134" s="149"/>
      <c r="LRC134" s="149"/>
      <c r="LRD134" s="149"/>
      <c r="LRE134" s="149"/>
      <c r="LRF134" s="149"/>
      <c r="LRG134" s="149"/>
      <c r="LRH134" s="149"/>
      <c r="LRI134" s="149"/>
      <c r="LRJ134" s="149"/>
      <c r="LRK134" s="149"/>
      <c r="LRL134" s="149"/>
      <c r="LRM134" s="149"/>
      <c r="LRN134" s="149"/>
      <c r="LRO134" s="149"/>
      <c r="LRP134" s="149"/>
      <c r="LRQ134" s="149"/>
      <c r="LRR134" s="149"/>
      <c r="LRS134" s="149"/>
      <c r="LRT134" s="149"/>
      <c r="LRU134" s="149"/>
      <c r="LRV134" s="149"/>
      <c r="LRW134" s="149"/>
      <c r="LRX134" s="149"/>
      <c r="LRY134" s="149"/>
      <c r="LRZ134" s="149"/>
      <c r="LSA134" s="149"/>
      <c r="LSB134" s="149"/>
      <c r="LSC134" s="149"/>
      <c r="LSD134" s="149"/>
      <c r="LSE134" s="149"/>
      <c r="LSF134" s="149"/>
      <c r="LSG134" s="149"/>
      <c r="LSH134" s="149"/>
      <c r="LSI134" s="149"/>
      <c r="LSJ134" s="149"/>
      <c r="LSK134" s="149"/>
      <c r="LSL134" s="149"/>
      <c r="LSM134" s="149"/>
      <c r="LSN134" s="149"/>
      <c r="LSO134" s="149"/>
      <c r="LSP134" s="149"/>
      <c r="LSQ134" s="149"/>
      <c r="LSR134" s="149"/>
      <c r="LSS134" s="149"/>
      <c r="LST134" s="149"/>
      <c r="LSU134" s="149"/>
      <c r="LSV134" s="149"/>
      <c r="LSW134" s="149"/>
      <c r="LSX134" s="149"/>
      <c r="LSY134" s="149"/>
      <c r="LSZ134" s="149"/>
      <c r="LTA134" s="149"/>
      <c r="LTB134" s="149"/>
      <c r="LTC134" s="149"/>
      <c r="LTD134" s="149"/>
      <c r="LTE134" s="149"/>
      <c r="LTF134" s="149"/>
      <c r="LTG134" s="149"/>
      <c r="LTH134" s="149"/>
      <c r="LTI134" s="149"/>
      <c r="LTJ134" s="149"/>
      <c r="LTK134" s="149"/>
      <c r="LTL134" s="149"/>
      <c r="LTM134" s="149"/>
      <c r="LTN134" s="149"/>
      <c r="LTO134" s="149"/>
      <c r="LTP134" s="149"/>
      <c r="LTQ134" s="149"/>
      <c r="LTR134" s="149"/>
      <c r="LTS134" s="149"/>
      <c r="LTT134" s="149"/>
      <c r="LTU134" s="149"/>
      <c r="LTV134" s="149"/>
      <c r="LTW134" s="149"/>
      <c r="LTX134" s="149"/>
      <c r="LTY134" s="149"/>
      <c r="LTZ134" s="149"/>
      <c r="LUA134" s="149"/>
      <c r="LUB134" s="149"/>
      <c r="LUC134" s="149"/>
      <c r="LUD134" s="149"/>
      <c r="LUE134" s="149"/>
      <c r="LUF134" s="149"/>
      <c r="LUG134" s="149"/>
      <c r="LUH134" s="149"/>
      <c r="LUI134" s="149"/>
      <c r="LUJ134" s="149"/>
      <c r="LUK134" s="149"/>
      <c r="LUL134" s="149"/>
      <c r="LUM134" s="149"/>
      <c r="LUN134" s="149"/>
      <c r="LUO134" s="149"/>
      <c r="LUP134" s="149"/>
      <c r="LUQ134" s="149"/>
      <c r="LUR134" s="149"/>
      <c r="LUS134" s="149"/>
      <c r="LUT134" s="149"/>
      <c r="LUU134" s="149"/>
      <c r="LUV134" s="149"/>
      <c r="LUW134" s="149"/>
      <c r="LUX134" s="149"/>
      <c r="LUY134" s="149"/>
      <c r="LUZ134" s="149"/>
      <c r="LVA134" s="149"/>
      <c r="LVB134" s="149"/>
      <c r="LVC134" s="149"/>
      <c r="LVD134" s="149"/>
      <c r="LVE134" s="149"/>
      <c r="LVF134" s="149"/>
      <c r="LVG134" s="149"/>
      <c r="LVH134" s="149"/>
      <c r="LVI134" s="149"/>
      <c r="LVJ134" s="149"/>
      <c r="LVK134" s="149"/>
      <c r="LVL134" s="149"/>
      <c r="LVM134" s="149"/>
      <c r="LVN134" s="149"/>
      <c r="LVO134" s="149"/>
      <c r="LVP134" s="149"/>
      <c r="LVQ134" s="149"/>
      <c r="LVR134" s="149"/>
      <c r="LVS134" s="149"/>
      <c r="LVT134" s="149"/>
      <c r="LVU134" s="149"/>
      <c r="LVV134" s="149"/>
      <c r="LVW134" s="149"/>
      <c r="LVX134" s="149"/>
      <c r="LVY134" s="149"/>
      <c r="LVZ134" s="149"/>
      <c r="LWA134" s="149"/>
      <c r="LWB134" s="149"/>
      <c r="LWC134" s="149"/>
      <c r="LWD134" s="149"/>
      <c r="LWE134" s="149"/>
      <c r="LWF134" s="149"/>
      <c r="LWG134" s="149"/>
      <c r="LWH134" s="149"/>
      <c r="LWI134" s="149"/>
      <c r="LWJ134" s="149"/>
      <c r="LWK134" s="149"/>
      <c r="LWL134" s="149"/>
      <c r="LWM134" s="149"/>
      <c r="LWN134" s="149"/>
      <c r="LWO134" s="149"/>
      <c r="LWP134" s="149"/>
      <c r="LWQ134" s="149"/>
      <c r="LWR134" s="149"/>
      <c r="LWS134" s="149"/>
      <c r="LWT134" s="149"/>
      <c r="LWU134" s="149"/>
      <c r="LWV134" s="149"/>
      <c r="LWW134" s="149"/>
      <c r="LWX134" s="149"/>
      <c r="LWY134" s="149"/>
      <c r="LWZ134" s="149"/>
      <c r="LXA134" s="149"/>
      <c r="LXB134" s="149"/>
      <c r="LXC134" s="149"/>
      <c r="LXD134" s="149"/>
      <c r="LXE134" s="149"/>
      <c r="LXF134" s="149"/>
      <c r="LXG134" s="149"/>
      <c r="LXH134" s="149"/>
      <c r="LXI134" s="149"/>
      <c r="LXJ134" s="149"/>
      <c r="LXK134" s="149"/>
      <c r="LXL134" s="149"/>
      <c r="LXM134" s="149"/>
      <c r="LXN134" s="149"/>
      <c r="LXO134" s="149"/>
      <c r="LXP134" s="149"/>
      <c r="LXQ134" s="149"/>
      <c r="LXR134" s="149"/>
      <c r="LXS134" s="149"/>
      <c r="LXT134" s="149"/>
      <c r="LXU134" s="149"/>
      <c r="LXV134" s="149"/>
      <c r="LXW134" s="149"/>
      <c r="LXX134" s="149"/>
      <c r="LXY134" s="149"/>
      <c r="LXZ134" s="149"/>
      <c r="LYA134" s="149"/>
      <c r="LYB134" s="149"/>
      <c r="LYC134" s="149"/>
      <c r="LYD134" s="149"/>
      <c r="LYE134" s="149"/>
      <c r="LYF134" s="149"/>
      <c r="LYG134" s="149"/>
      <c r="LYH134" s="149"/>
      <c r="LYI134" s="149"/>
      <c r="LYJ134" s="149"/>
      <c r="LYK134" s="149"/>
      <c r="LYL134" s="149"/>
      <c r="LYM134" s="149"/>
      <c r="LYN134" s="149"/>
      <c r="LYO134" s="149"/>
      <c r="LYP134" s="149"/>
      <c r="LYQ134" s="149"/>
      <c r="LYR134" s="149"/>
      <c r="LYS134" s="149"/>
      <c r="LYT134" s="149"/>
      <c r="LYU134" s="149"/>
      <c r="LYV134" s="149"/>
      <c r="LYW134" s="149"/>
      <c r="LYX134" s="149"/>
      <c r="LYY134" s="149"/>
      <c r="LYZ134" s="149"/>
      <c r="LZA134" s="149"/>
      <c r="LZB134" s="149"/>
      <c r="LZC134" s="149"/>
      <c r="LZD134" s="149"/>
      <c r="LZE134" s="149"/>
      <c r="LZF134" s="149"/>
      <c r="LZG134" s="149"/>
      <c r="LZH134" s="149"/>
      <c r="LZI134" s="149"/>
      <c r="LZJ134" s="149"/>
      <c r="LZK134" s="149"/>
      <c r="LZL134" s="149"/>
      <c r="LZM134" s="149"/>
      <c r="LZN134" s="149"/>
      <c r="LZO134" s="149"/>
      <c r="LZP134" s="149"/>
      <c r="LZQ134" s="149"/>
      <c r="LZR134" s="149"/>
      <c r="LZS134" s="149"/>
      <c r="LZT134" s="149"/>
      <c r="LZU134" s="149"/>
      <c r="LZV134" s="149"/>
      <c r="LZW134" s="149"/>
      <c r="LZX134" s="149"/>
      <c r="LZY134" s="149"/>
      <c r="LZZ134" s="149"/>
      <c r="MAA134" s="149"/>
      <c r="MAB134" s="149"/>
      <c r="MAC134" s="149"/>
      <c r="MAD134" s="149"/>
      <c r="MAE134" s="149"/>
      <c r="MAF134" s="149"/>
      <c r="MAG134" s="149"/>
      <c r="MAH134" s="149"/>
      <c r="MAI134" s="149"/>
      <c r="MAJ134" s="149"/>
      <c r="MAK134" s="149"/>
      <c r="MAL134" s="149"/>
      <c r="MAM134" s="149"/>
      <c r="MAN134" s="149"/>
      <c r="MAO134" s="149"/>
      <c r="MAP134" s="149"/>
      <c r="MAQ134" s="149"/>
      <c r="MAR134" s="149"/>
      <c r="MAS134" s="149"/>
      <c r="MAT134" s="149"/>
      <c r="MAU134" s="149"/>
      <c r="MAV134" s="149"/>
      <c r="MAW134" s="149"/>
      <c r="MAX134" s="149"/>
      <c r="MAY134" s="149"/>
      <c r="MAZ134" s="149"/>
      <c r="MBA134" s="149"/>
      <c r="MBB134" s="149"/>
      <c r="MBC134" s="149"/>
      <c r="MBD134" s="149"/>
      <c r="MBE134" s="149"/>
      <c r="MBF134" s="149"/>
      <c r="MBG134" s="149"/>
      <c r="MBH134" s="149"/>
      <c r="MBI134" s="149"/>
      <c r="MBJ134" s="149"/>
      <c r="MBK134" s="149"/>
      <c r="MBL134" s="149"/>
      <c r="MBM134" s="149"/>
      <c r="MBN134" s="149"/>
      <c r="MBO134" s="149"/>
      <c r="MBP134" s="149"/>
      <c r="MBQ134" s="149"/>
      <c r="MBR134" s="149"/>
      <c r="MBS134" s="149"/>
      <c r="MBT134" s="149"/>
      <c r="MBU134" s="149"/>
      <c r="MBV134" s="149"/>
      <c r="MBW134" s="149"/>
      <c r="MBX134" s="149"/>
      <c r="MBY134" s="149"/>
      <c r="MBZ134" s="149"/>
      <c r="MCA134" s="149"/>
      <c r="MCB134" s="149"/>
      <c r="MCC134" s="149"/>
      <c r="MCD134" s="149"/>
      <c r="MCE134" s="149"/>
      <c r="MCF134" s="149"/>
      <c r="MCG134" s="149"/>
      <c r="MCH134" s="149"/>
      <c r="MCI134" s="149"/>
      <c r="MCJ134" s="149"/>
      <c r="MCK134" s="149"/>
      <c r="MCL134" s="149"/>
      <c r="MCM134" s="149"/>
      <c r="MCN134" s="149"/>
      <c r="MCO134" s="149"/>
      <c r="MCP134" s="149"/>
      <c r="MCQ134" s="149"/>
      <c r="MCR134" s="149"/>
      <c r="MCS134" s="149"/>
      <c r="MCT134" s="149"/>
      <c r="MCU134" s="149"/>
      <c r="MCV134" s="149"/>
      <c r="MCW134" s="149"/>
      <c r="MCX134" s="149"/>
      <c r="MCY134" s="149"/>
      <c r="MCZ134" s="149"/>
      <c r="MDA134" s="149"/>
      <c r="MDB134" s="149"/>
      <c r="MDC134" s="149"/>
      <c r="MDD134" s="149"/>
      <c r="MDE134" s="149"/>
      <c r="MDF134" s="149"/>
      <c r="MDG134" s="149"/>
      <c r="MDH134" s="149"/>
      <c r="MDI134" s="149"/>
      <c r="MDJ134" s="149"/>
      <c r="MDK134" s="149"/>
      <c r="MDL134" s="149"/>
      <c r="MDM134" s="149"/>
      <c r="MDN134" s="149"/>
      <c r="MDO134" s="149"/>
      <c r="MDP134" s="149"/>
      <c r="MDQ134" s="149"/>
      <c r="MDR134" s="149"/>
      <c r="MDS134" s="149"/>
      <c r="MDT134" s="149"/>
      <c r="MDU134" s="149"/>
      <c r="MDV134" s="149"/>
      <c r="MDW134" s="149"/>
      <c r="MDX134" s="149"/>
      <c r="MDY134" s="149"/>
      <c r="MDZ134" s="149"/>
      <c r="MEA134" s="149"/>
      <c r="MEB134" s="149"/>
      <c r="MEC134" s="149"/>
      <c r="MED134" s="149"/>
      <c r="MEE134" s="149"/>
      <c r="MEF134" s="149"/>
      <c r="MEG134" s="149"/>
      <c r="MEH134" s="149"/>
      <c r="MEI134" s="149"/>
      <c r="MEJ134" s="149"/>
      <c r="MEK134" s="149"/>
      <c r="MEL134" s="149"/>
      <c r="MEM134" s="149"/>
      <c r="MEN134" s="149"/>
      <c r="MEO134" s="149"/>
      <c r="MEP134" s="149"/>
      <c r="MEQ134" s="149"/>
      <c r="MER134" s="149"/>
      <c r="MES134" s="149"/>
      <c r="MET134" s="149"/>
      <c r="MEU134" s="149"/>
      <c r="MEV134" s="149"/>
      <c r="MEW134" s="149"/>
      <c r="MEX134" s="149"/>
      <c r="MEY134" s="149"/>
      <c r="MEZ134" s="149"/>
      <c r="MFA134" s="149"/>
      <c r="MFB134" s="149"/>
      <c r="MFC134" s="149"/>
      <c r="MFD134" s="149"/>
      <c r="MFE134" s="149"/>
      <c r="MFF134" s="149"/>
      <c r="MFG134" s="149"/>
      <c r="MFH134" s="149"/>
      <c r="MFI134" s="149"/>
      <c r="MFJ134" s="149"/>
      <c r="MFK134" s="149"/>
      <c r="MFL134" s="149"/>
      <c r="MFM134" s="149"/>
      <c r="MFN134" s="149"/>
      <c r="MFO134" s="149"/>
      <c r="MFP134" s="149"/>
      <c r="MFQ134" s="149"/>
      <c r="MFR134" s="149"/>
      <c r="MFS134" s="149"/>
      <c r="MFT134" s="149"/>
      <c r="MFU134" s="149"/>
      <c r="MFV134" s="149"/>
      <c r="MFW134" s="149"/>
      <c r="MFX134" s="149"/>
      <c r="MFY134" s="149"/>
      <c r="MFZ134" s="149"/>
      <c r="MGA134" s="149"/>
      <c r="MGB134" s="149"/>
      <c r="MGC134" s="149"/>
      <c r="MGD134" s="149"/>
      <c r="MGE134" s="149"/>
      <c r="MGF134" s="149"/>
      <c r="MGG134" s="149"/>
      <c r="MGH134" s="149"/>
      <c r="MGI134" s="149"/>
      <c r="MGJ134" s="149"/>
      <c r="MGK134" s="149"/>
      <c r="MGL134" s="149"/>
      <c r="MGM134" s="149"/>
      <c r="MGN134" s="149"/>
      <c r="MGO134" s="149"/>
      <c r="MGP134" s="149"/>
      <c r="MGQ134" s="149"/>
      <c r="MGR134" s="149"/>
      <c r="MGS134" s="149"/>
      <c r="MGT134" s="149"/>
      <c r="MGU134" s="149"/>
      <c r="MGV134" s="149"/>
      <c r="MGW134" s="149"/>
      <c r="MGX134" s="149"/>
      <c r="MGY134" s="149"/>
      <c r="MGZ134" s="149"/>
      <c r="MHA134" s="149"/>
      <c r="MHB134" s="149"/>
      <c r="MHC134" s="149"/>
      <c r="MHD134" s="149"/>
      <c r="MHE134" s="149"/>
      <c r="MHF134" s="149"/>
      <c r="MHG134" s="149"/>
      <c r="MHH134" s="149"/>
      <c r="MHI134" s="149"/>
      <c r="MHJ134" s="149"/>
      <c r="MHK134" s="149"/>
      <c r="MHL134" s="149"/>
      <c r="MHM134" s="149"/>
      <c r="MHN134" s="149"/>
      <c r="MHO134" s="149"/>
      <c r="MHP134" s="149"/>
      <c r="MHQ134" s="149"/>
      <c r="MHR134" s="149"/>
      <c r="MHS134" s="149"/>
      <c r="MHT134" s="149"/>
      <c r="MHU134" s="149"/>
      <c r="MHV134" s="149"/>
      <c r="MHW134" s="149"/>
      <c r="MHX134" s="149"/>
      <c r="MHY134" s="149"/>
      <c r="MHZ134" s="149"/>
      <c r="MIA134" s="149"/>
      <c r="MIB134" s="149"/>
      <c r="MIC134" s="149"/>
      <c r="MID134" s="149"/>
      <c r="MIE134" s="149"/>
      <c r="MIF134" s="149"/>
      <c r="MIG134" s="149"/>
      <c r="MIH134" s="149"/>
      <c r="MII134" s="149"/>
      <c r="MIJ134" s="149"/>
      <c r="MIK134" s="149"/>
      <c r="MIL134" s="149"/>
      <c r="MIM134" s="149"/>
      <c r="MIN134" s="149"/>
      <c r="MIO134" s="149"/>
      <c r="MIP134" s="149"/>
      <c r="MIQ134" s="149"/>
      <c r="MIR134" s="149"/>
      <c r="MIS134" s="149"/>
      <c r="MIT134" s="149"/>
      <c r="MIU134" s="149"/>
      <c r="MIV134" s="149"/>
      <c r="MIW134" s="149"/>
      <c r="MIX134" s="149"/>
      <c r="MIY134" s="149"/>
      <c r="MIZ134" s="149"/>
      <c r="MJA134" s="149"/>
      <c r="MJB134" s="149"/>
      <c r="MJC134" s="149"/>
      <c r="MJD134" s="149"/>
      <c r="MJE134" s="149"/>
      <c r="MJF134" s="149"/>
      <c r="MJG134" s="149"/>
      <c r="MJH134" s="149"/>
      <c r="MJI134" s="149"/>
      <c r="MJJ134" s="149"/>
      <c r="MJK134" s="149"/>
      <c r="MJL134" s="149"/>
      <c r="MJM134" s="149"/>
      <c r="MJN134" s="149"/>
      <c r="MJO134" s="149"/>
      <c r="MJP134" s="149"/>
      <c r="MJQ134" s="149"/>
      <c r="MJR134" s="149"/>
      <c r="MJS134" s="149"/>
      <c r="MJT134" s="149"/>
      <c r="MJU134" s="149"/>
      <c r="MJV134" s="149"/>
      <c r="MJW134" s="149"/>
      <c r="MJX134" s="149"/>
      <c r="MJY134" s="149"/>
      <c r="MJZ134" s="149"/>
      <c r="MKA134" s="149"/>
      <c r="MKB134" s="149"/>
      <c r="MKC134" s="149"/>
      <c r="MKD134" s="149"/>
      <c r="MKE134" s="149"/>
      <c r="MKF134" s="149"/>
      <c r="MKG134" s="149"/>
      <c r="MKH134" s="149"/>
      <c r="MKI134" s="149"/>
      <c r="MKJ134" s="149"/>
      <c r="MKK134" s="149"/>
      <c r="MKL134" s="149"/>
      <c r="MKM134" s="149"/>
      <c r="MKN134" s="149"/>
      <c r="MKO134" s="149"/>
      <c r="MKP134" s="149"/>
      <c r="MKQ134" s="149"/>
      <c r="MKR134" s="149"/>
      <c r="MKS134" s="149"/>
      <c r="MKT134" s="149"/>
      <c r="MKU134" s="149"/>
      <c r="MKV134" s="149"/>
      <c r="MKW134" s="149"/>
      <c r="MKX134" s="149"/>
      <c r="MKY134" s="149"/>
      <c r="MKZ134" s="149"/>
      <c r="MLA134" s="149"/>
      <c r="MLB134" s="149"/>
      <c r="MLC134" s="149"/>
      <c r="MLD134" s="149"/>
      <c r="MLE134" s="149"/>
      <c r="MLF134" s="149"/>
      <c r="MLG134" s="149"/>
      <c r="MLH134" s="149"/>
      <c r="MLI134" s="149"/>
      <c r="MLJ134" s="149"/>
      <c r="MLK134" s="149"/>
      <c r="MLL134" s="149"/>
      <c r="MLM134" s="149"/>
      <c r="MLN134" s="149"/>
      <c r="MLO134" s="149"/>
      <c r="MLP134" s="149"/>
      <c r="MLQ134" s="149"/>
      <c r="MLR134" s="149"/>
      <c r="MLS134" s="149"/>
      <c r="MLT134" s="149"/>
      <c r="MLU134" s="149"/>
      <c r="MLV134" s="149"/>
      <c r="MLW134" s="149"/>
      <c r="MLX134" s="149"/>
      <c r="MLY134" s="149"/>
      <c r="MLZ134" s="149"/>
      <c r="MMA134" s="149"/>
      <c r="MMB134" s="149"/>
      <c r="MMC134" s="149"/>
      <c r="MMD134" s="149"/>
      <c r="MME134" s="149"/>
      <c r="MMF134" s="149"/>
      <c r="MMG134" s="149"/>
      <c r="MMH134" s="149"/>
      <c r="MMI134" s="149"/>
      <c r="MMJ134" s="149"/>
      <c r="MMK134" s="149"/>
      <c r="MML134" s="149"/>
      <c r="MMM134" s="149"/>
      <c r="MMN134" s="149"/>
      <c r="MMO134" s="149"/>
      <c r="MMP134" s="149"/>
      <c r="MMQ134" s="149"/>
      <c r="MMR134" s="149"/>
      <c r="MMS134" s="149"/>
      <c r="MMT134" s="149"/>
      <c r="MMU134" s="149"/>
      <c r="MMV134" s="149"/>
      <c r="MMW134" s="149"/>
      <c r="MMX134" s="149"/>
      <c r="MMY134" s="149"/>
      <c r="MMZ134" s="149"/>
      <c r="MNA134" s="149"/>
      <c r="MNB134" s="149"/>
      <c r="MNC134" s="149"/>
      <c r="MND134" s="149"/>
      <c r="MNE134" s="149"/>
      <c r="MNF134" s="149"/>
      <c r="MNG134" s="149"/>
      <c r="MNH134" s="149"/>
      <c r="MNI134" s="149"/>
      <c r="MNJ134" s="149"/>
      <c r="MNK134" s="149"/>
      <c r="MNL134" s="149"/>
      <c r="MNM134" s="149"/>
      <c r="MNN134" s="149"/>
      <c r="MNO134" s="149"/>
      <c r="MNP134" s="149"/>
      <c r="MNQ134" s="149"/>
      <c r="MNR134" s="149"/>
      <c r="MNS134" s="149"/>
      <c r="MNT134" s="149"/>
      <c r="MNU134" s="149"/>
      <c r="MNV134" s="149"/>
      <c r="MNW134" s="149"/>
      <c r="MNX134" s="149"/>
      <c r="MNY134" s="149"/>
      <c r="MNZ134" s="149"/>
      <c r="MOA134" s="149"/>
      <c r="MOB134" s="149"/>
      <c r="MOC134" s="149"/>
      <c r="MOD134" s="149"/>
      <c r="MOE134" s="149"/>
      <c r="MOF134" s="149"/>
      <c r="MOG134" s="149"/>
      <c r="MOH134" s="149"/>
      <c r="MOI134" s="149"/>
      <c r="MOJ134" s="149"/>
      <c r="MOK134" s="149"/>
      <c r="MOL134" s="149"/>
      <c r="MOM134" s="149"/>
      <c r="MON134" s="149"/>
      <c r="MOO134" s="149"/>
      <c r="MOP134" s="149"/>
      <c r="MOQ134" s="149"/>
      <c r="MOR134" s="149"/>
      <c r="MOS134" s="149"/>
      <c r="MOT134" s="149"/>
      <c r="MOU134" s="149"/>
      <c r="MOV134" s="149"/>
      <c r="MOW134" s="149"/>
      <c r="MOX134" s="149"/>
      <c r="MOY134" s="149"/>
      <c r="MOZ134" s="149"/>
      <c r="MPA134" s="149"/>
      <c r="MPB134" s="149"/>
      <c r="MPC134" s="149"/>
      <c r="MPD134" s="149"/>
      <c r="MPE134" s="149"/>
      <c r="MPF134" s="149"/>
      <c r="MPG134" s="149"/>
      <c r="MPH134" s="149"/>
      <c r="MPI134" s="149"/>
      <c r="MPJ134" s="149"/>
      <c r="MPK134" s="149"/>
      <c r="MPL134" s="149"/>
      <c r="MPM134" s="149"/>
      <c r="MPN134" s="149"/>
      <c r="MPO134" s="149"/>
      <c r="MPP134" s="149"/>
      <c r="MPQ134" s="149"/>
      <c r="MPR134" s="149"/>
      <c r="MPS134" s="149"/>
      <c r="MPT134" s="149"/>
      <c r="MPU134" s="149"/>
      <c r="MPV134" s="149"/>
      <c r="MPW134" s="149"/>
      <c r="MPX134" s="149"/>
      <c r="MPY134" s="149"/>
      <c r="MPZ134" s="149"/>
      <c r="MQA134" s="149"/>
      <c r="MQB134" s="149"/>
      <c r="MQC134" s="149"/>
      <c r="MQD134" s="149"/>
      <c r="MQE134" s="149"/>
      <c r="MQF134" s="149"/>
      <c r="MQG134" s="149"/>
      <c r="MQH134" s="149"/>
      <c r="MQI134" s="149"/>
      <c r="MQJ134" s="149"/>
      <c r="MQK134" s="149"/>
      <c r="MQL134" s="149"/>
      <c r="MQM134" s="149"/>
      <c r="MQN134" s="149"/>
      <c r="MQO134" s="149"/>
      <c r="MQP134" s="149"/>
      <c r="MQQ134" s="149"/>
      <c r="MQR134" s="149"/>
      <c r="MQS134" s="149"/>
      <c r="MQT134" s="149"/>
      <c r="MQU134" s="149"/>
      <c r="MQV134" s="149"/>
      <c r="MQW134" s="149"/>
      <c r="MQX134" s="149"/>
      <c r="MQY134" s="149"/>
      <c r="MQZ134" s="149"/>
      <c r="MRA134" s="149"/>
      <c r="MRB134" s="149"/>
      <c r="MRC134" s="149"/>
      <c r="MRD134" s="149"/>
      <c r="MRE134" s="149"/>
      <c r="MRF134" s="149"/>
      <c r="MRG134" s="149"/>
      <c r="MRH134" s="149"/>
      <c r="MRI134" s="149"/>
      <c r="MRJ134" s="149"/>
      <c r="MRK134" s="149"/>
      <c r="MRL134" s="149"/>
      <c r="MRM134" s="149"/>
      <c r="MRN134" s="149"/>
      <c r="MRO134" s="149"/>
      <c r="MRP134" s="149"/>
      <c r="MRQ134" s="149"/>
      <c r="MRR134" s="149"/>
      <c r="MRS134" s="149"/>
      <c r="MRT134" s="149"/>
      <c r="MRU134" s="149"/>
      <c r="MRV134" s="149"/>
      <c r="MRW134" s="149"/>
      <c r="MRX134" s="149"/>
      <c r="MRY134" s="149"/>
      <c r="MRZ134" s="149"/>
      <c r="MSA134" s="149"/>
      <c r="MSB134" s="149"/>
      <c r="MSC134" s="149"/>
      <c r="MSD134" s="149"/>
      <c r="MSE134" s="149"/>
      <c r="MSF134" s="149"/>
      <c r="MSG134" s="149"/>
      <c r="MSH134" s="149"/>
      <c r="MSI134" s="149"/>
      <c r="MSJ134" s="149"/>
      <c r="MSK134" s="149"/>
      <c r="MSL134" s="149"/>
      <c r="MSM134" s="149"/>
      <c r="MSN134" s="149"/>
      <c r="MSO134" s="149"/>
      <c r="MSP134" s="149"/>
      <c r="MSQ134" s="149"/>
      <c r="MSR134" s="149"/>
      <c r="MSS134" s="149"/>
      <c r="MST134" s="149"/>
      <c r="MSU134" s="149"/>
      <c r="MSV134" s="149"/>
      <c r="MSW134" s="149"/>
      <c r="MSX134" s="149"/>
      <c r="MSY134" s="149"/>
      <c r="MSZ134" s="149"/>
      <c r="MTA134" s="149"/>
      <c r="MTB134" s="149"/>
      <c r="MTC134" s="149"/>
      <c r="MTD134" s="149"/>
      <c r="MTE134" s="149"/>
      <c r="MTF134" s="149"/>
      <c r="MTG134" s="149"/>
      <c r="MTH134" s="149"/>
      <c r="MTI134" s="149"/>
      <c r="MTJ134" s="149"/>
      <c r="MTK134" s="149"/>
      <c r="MTL134" s="149"/>
      <c r="MTM134" s="149"/>
      <c r="MTN134" s="149"/>
      <c r="MTO134" s="149"/>
      <c r="MTP134" s="149"/>
      <c r="MTQ134" s="149"/>
      <c r="MTR134" s="149"/>
      <c r="MTS134" s="149"/>
      <c r="MTT134" s="149"/>
      <c r="MTU134" s="149"/>
      <c r="MTV134" s="149"/>
      <c r="MTW134" s="149"/>
      <c r="MTX134" s="149"/>
      <c r="MTY134" s="149"/>
      <c r="MTZ134" s="149"/>
      <c r="MUA134" s="149"/>
      <c r="MUB134" s="149"/>
      <c r="MUC134" s="149"/>
      <c r="MUD134" s="149"/>
      <c r="MUE134" s="149"/>
      <c r="MUF134" s="149"/>
      <c r="MUG134" s="149"/>
      <c r="MUH134" s="149"/>
      <c r="MUI134" s="149"/>
      <c r="MUJ134" s="149"/>
      <c r="MUK134" s="149"/>
      <c r="MUL134" s="149"/>
      <c r="MUM134" s="149"/>
      <c r="MUN134" s="149"/>
      <c r="MUO134" s="149"/>
      <c r="MUP134" s="149"/>
      <c r="MUQ134" s="149"/>
      <c r="MUR134" s="149"/>
      <c r="MUS134" s="149"/>
      <c r="MUT134" s="149"/>
      <c r="MUU134" s="149"/>
      <c r="MUV134" s="149"/>
      <c r="MUW134" s="149"/>
      <c r="MUX134" s="149"/>
      <c r="MUY134" s="149"/>
      <c r="MUZ134" s="149"/>
      <c r="MVA134" s="149"/>
      <c r="MVB134" s="149"/>
      <c r="MVC134" s="149"/>
      <c r="MVD134" s="149"/>
      <c r="MVE134" s="149"/>
      <c r="MVF134" s="149"/>
      <c r="MVG134" s="149"/>
      <c r="MVH134" s="149"/>
      <c r="MVI134" s="149"/>
      <c r="MVJ134" s="149"/>
      <c r="MVK134" s="149"/>
      <c r="MVL134" s="149"/>
      <c r="MVM134" s="149"/>
      <c r="MVN134" s="149"/>
      <c r="MVO134" s="149"/>
      <c r="MVP134" s="149"/>
      <c r="MVQ134" s="149"/>
      <c r="MVR134" s="149"/>
      <c r="MVS134" s="149"/>
      <c r="MVT134" s="149"/>
      <c r="MVU134" s="149"/>
      <c r="MVV134" s="149"/>
      <c r="MVW134" s="149"/>
      <c r="MVX134" s="149"/>
      <c r="MVY134" s="149"/>
      <c r="MVZ134" s="149"/>
      <c r="MWA134" s="149"/>
      <c r="MWB134" s="149"/>
      <c r="MWC134" s="149"/>
      <c r="MWD134" s="149"/>
      <c r="MWE134" s="149"/>
      <c r="MWF134" s="149"/>
      <c r="MWG134" s="149"/>
      <c r="MWH134" s="149"/>
      <c r="MWI134" s="149"/>
      <c r="MWJ134" s="149"/>
      <c r="MWK134" s="149"/>
      <c r="MWL134" s="149"/>
      <c r="MWM134" s="149"/>
      <c r="MWN134" s="149"/>
      <c r="MWO134" s="149"/>
      <c r="MWP134" s="149"/>
      <c r="MWQ134" s="149"/>
      <c r="MWR134" s="149"/>
      <c r="MWS134" s="149"/>
      <c r="MWT134" s="149"/>
      <c r="MWU134" s="149"/>
      <c r="MWV134" s="149"/>
      <c r="MWW134" s="149"/>
      <c r="MWX134" s="149"/>
      <c r="MWY134" s="149"/>
      <c r="MWZ134" s="149"/>
      <c r="MXA134" s="149"/>
      <c r="MXB134" s="149"/>
      <c r="MXC134" s="149"/>
      <c r="MXD134" s="149"/>
      <c r="MXE134" s="149"/>
      <c r="MXF134" s="149"/>
      <c r="MXG134" s="149"/>
      <c r="MXH134" s="149"/>
      <c r="MXI134" s="149"/>
      <c r="MXJ134" s="149"/>
      <c r="MXK134" s="149"/>
      <c r="MXL134" s="149"/>
      <c r="MXM134" s="149"/>
      <c r="MXN134" s="149"/>
      <c r="MXO134" s="149"/>
      <c r="MXP134" s="149"/>
      <c r="MXQ134" s="149"/>
      <c r="MXR134" s="149"/>
      <c r="MXS134" s="149"/>
      <c r="MXT134" s="149"/>
      <c r="MXU134" s="149"/>
      <c r="MXV134" s="149"/>
      <c r="MXW134" s="149"/>
      <c r="MXX134" s="149"/>
      <c r="MXY134" s="149"/>
      <c r="MXZ134" s="149"/>
      <c r="MYA134" s="149"/>
      <c r="MYB134" s="149"/>
      <c r="MYC134" s="149"/>
      <c r="MYD134" s="149"/>
      <c r="MYE134" s="149"/>
      <c r="MYF134" s="149"/>
      <c r="MYG134" s="149"/>
      <c r="MYH134" s="149"/>
      <c r="MYI134" s="149"/>
      <c r="MYJ134" s="149"/>
      <c r="MYK134" s="149"/>
      <c r="MYL134" s="149"/>
      <c r="MYM134" s="149"/>
      <c r="MYN134" s="149"/>
      <c r="MYO134" s="149"/>
      <c r="MYP134" s="149"/>
      <c r="MYQ134" s="149"/>
      <c r="MYR134" s="149"/>
      <c r="MYS134" s="149"/>
      <c r="MYT134" s="149"/>
      <c r="MYU134" s="149"/>
      <c r="MYV134" s="149"/>
      <c r="MYW134" s="149"/>
      <c r="MYX134" s="149"/>
      <c r="MYY134" s="149"/>
      <c r="MYZ134" s="149"/>
      <c r="MZA134" s="149"/>
      <c r="MZB134" s="149"/>
      <c r="MZC134" s="149"/>
      <c r="MZD134" s="149"/>
      <c r="MZE134" s="149"/>
      <c r="MZF134" s="149"/>
      <c r="MZG134" s="149"/>
      <c r="MZH134" s="149"/>
      <c r="MZI134" s="149"/>
      <c r="MZJ134" s="149"/>
      <c r="MZK134" s="149"/>
      <c r="MZL134" s="149"/>
      <c r="MZM134" s="149"/>
      <c r="MZN134" s="149"/>
      <c r="MZO134" s="149"/>
      <c r="MZP134" s="149"/>
      <c r="MZQ134" s="149"/>
      <c r="MZR134" s="149"/>
      <c r="MZS134" s="149"/>
      <c r="MZT134" s="149"/>
      <c r="MZU134" s="149"/>
      <c r="MZV134" s="149"/>
      <c r="MZW134" s="149"/>
      <c r="MZX134" s="149"/>
      <c r="MZY134" s="149"/>
      <c r="MZZ134" s="149"/>
      <c r="NAA134" s="149"/>
      <c r="NAB134" s="149"/>
      <c r="NAC134" s="149"/>
      <c r="NAD134" s="149"/>
      <c r="NAE134" s="149"/>
      <c r="NAF134" s="149"/>
      <c r="NAG134" s="149"/>
      <c r="NAH134" s="149"/>
      <c r="NAI134" s="149"/>
      <c r="NAJ134" s="149"/>
      <c r="NAK134" s="149"/>
      <c r="NAL134" s="149"/>
      <c r="NAM134" s="149"/>
      <c r="NAN134" s="149"/>
      <c r="NAO134" s="149"/>
      <c r="NAP134" s="149"/>
      <c r="NAQ134" s="149"/>
      <c r="NAR134" s="149"/>
      <c r="NAS134" s="149"/>
      <c r="NAT134" s="149"/>
      <c r="NAU134" s="149"/>
      <c r="NAV134" s="149"/>
      <c r="NAW134" s="149"/>
      <c r="NAX134" s="149"/>
      <c r="NAY134" s="149"/>
      <c r="NAZ134" s="149"/>
      <c r="NBA134" s="149"/>
      <c r="NBB134" s="149"/>
      <c r="NBC134" s="149"/>
      <c r="NBD134" s="149"/>
      <c r="NBE134" s="149"/>
      <c r="NBF134" s="149"/>
      <c r="NBG134" s="149"/>
      <c r="NBH134" s="149"/>
      <c r="NBI134" s="149"/>
      <c r="NBJ134" s="149"/>
      <c r="NBK134" s="149"/>
      <c r="NBL134" s="149"/>
      <c r="NBM134" s="149"/>
      <c r="NBN134" s="149"/>
      <c r="NBO134" s="149"/>
      <c r="NBP134" s="149"/>
      <c r="NBQ134" s="149"/>
      <c r="NBR134" s="149"/>
      <c r="NBS134" s="149"/>
      <c r="NBT134" s="149"/>
      <c r="NBU134" s="149"/>
      <c r="NBV134" s="149"/>
      <c r="NBW134" s="149"/>
      <c r="NBX134" s="149"/>
      <c r="NBY134" s="149"/>
      <c r="NBZ134" s="149"/>
      <c r="NCA134" s="149"/>
      <c r="NCB134" s="149"/>
      <c r="NCC134" s="149"/>
      <c r="NCD134" s="149"/>
      <c r="NCE134" s="149"/>
      <c r="NCF134" s="149"/>
      <c r="NCG134" s="149"/>
      <c r="NCH134" s="149"/>
      <c r="NCI134" s="149"/>
      <c r="NCJ134" s="149"/>
      <c r="NCK134" s="149"/>
      <c r="NCL134" s="149"/>
      <c r="NCM134" s="149"/>
      <c r="NCN134" s="149"/>
      <c r="NCO134" s="149"/>
      <c r="NCP134" s="149"/>
      <c r="NCQ134" s="149"/>
      <c r="NCR134" s="149"/>
      <c r="NCS134" s="149"/>
      <c r="NCT134" s="149"/>
      <c r="NCU134" s="149"/>
      <c r="NCV134" s="149"/>
      <c r="NCW134" s="149"/>
      <c r="NCX134" s="149"/>
      <c r="NCY134" s="149"/>
      <c r="NCZ134" s="149"/>
      <c r="NDA134" s="149"/>
      <c r="NDB134" s="149"/>
      <c r="NDC134" s="149"/>
      <c r="NDD134" s="149"/>
      <c r="NDE134" s="149"/>
      <c r="NDF134" s="149"/>
      <c r="NDG134" s="149"/>
      <c r="NDH134" s="149"/>
      <c r="NDI134" s="149"/>
      <c r="NDJ134" s="149"/>
      <c r="NDK134" s="149"/>
      <c r="NDL134" s="149"/>
      <c r="NDM134" s="149"/>
      <c r="NDN134" s="149"/>
      <c r="NDO134" s="149"/>
      <c r="NDP134" s="149"/>
      <c r="NDQ134" s="149"/>
      <c r="NDR134" s="149"/>
      <c r="NDS134" s="149"/>
      <c r="NDT134" s="149"/>
      <c r="NDU134" s="149"/>
      <c r="NDV134" s="149"/>
      <c r="NDW134" s="149"/>
      <c r="NDX134" s="149"/>
      <c r="NDY134" s="149"/>
      <c r="NDZ134" s="149"/>
      <c r="NEA134" s="149"/>
      <c r="NEB134" s="149"/>
      <c r="NEC134" s="149"/>
      <c r="NED134" s="149"/>
      <c r="NEE134" s="149"/>
      <c r="NEF134" s="149"/>
      <c r="NEG134" s="149"/>
      <c r="NEH134" s="149"/>
      <c r="NEI134" s="149"/>
      <c r="NEJ134" s="149"/>
      <c r="NEK134" s="149"/>
      <c r="NEL134" s="149"/>
      <c r="NEM134" s="149"/>
      <c r="NEN134" s="149"/>
      <c r="NEO134" s="149"/>
      <c r="NEP134" s="149"/>
      <c r="NEQ134" s="149"/>
      <c r="NER134" s="149"/>
      <c r="NES134" s="149"/>
      <c r="NET134" s="149"/>
      <c r="NEU134" s="149"/>
      <c r="NEV134" s="149"/>
      <c r="NEW134" s="149"/>
      <c r="NEX134" s="149"/>
      <c r="NEY134" s="149"/>
      <c r="NEZ134" s="149"/>
      <c r="NFA134" s="149"/>
      <c r="NFB134" s="149"/>
      <c r="NFC134" s="149"/>
      <c r="NFD134" s="149"/>
      <c r="NFE134" s="149"/>
      <c r="NFF134" s="149"/>
      <c r="NFG134" s="149"/>
      <c r="NFH134" s="149"/>
      <c r="NFI134" s="149"/>
      <c r="NFJ134" s="149"/>
      <c r="NFK134" s="149"/>
      <c r="NFL134" s="149"/>
      <c r="NFM134" s="149"/>
      <c r="NFN134" s="149"/>
      <c r="NFO134" s="149"/>
      <c r="NFP134" s="149"/>
      <c r="NFQ134" s="149"/>
      <c r="NFR134" s="149"/>
      <c r="NFS134" s="149"/>
      <c r="NFT134" s="149"/>
      <c r="NFU134" s="149"/>
      <c r="NFV134" s="149"/>
      <c r="NFW134" s="149"/>
      <c r="NFX134" s="149"/>
      <c r="NFY134" s="149"/>
      <c r="NFZ134" s="149"/>
      <c r="NGA134" s="149"/>
      <c r="NGB134" s="149"/>
      <c r="NGC134" s="149"/>
      <c r="NGD134" s="149"/>
      <c r="NGE134" s="149"/>
      <c r="NGF134" s="149"/>
      <c r="NGG134" s="149"/>
      <c r="NGH134" s="149"/>
      <c r="NGI134" s="149"/>
      <c r="NGJ134" s="149"/>
      <c r="NGK134" s="149"/>
      <c r="NGL134" s="149"/>
      <c r="NGM134" s="149"/>
      <c r="NGN134" s="149"/>
      <c r="NGO134" s="149"/>
      <c r="NGP134" s="149"/>
      <c r="NGQ134" s="149"/>
      <c r="NGR134" s="149"/>
      <c r="NGS134" s="149"/>
      <c r="NGT134" s="149"/>
      <c r="NGU134" s="149"/>
      <c r="NGV134" s="149"/>
      <c r="NGW134" s="149"/>
      <c r="NGX134" s="149"/>
      <c r="NGY134" s="149"/>
      <c r="NGZ134" s="149"/>
      <c r="NHA134" s="149"/>
      <c r="NHB134" s="149"/>
      <c r="NHC134" s="149"/>
      <c r="NHD134" s="149"/>
      <c r="NHE134" s="149"/>
      <c r="NHF134" s="149"/>
      <c r="NHG134" s="149"/>
      <c r="NHH134" s="149"/>
      <c r="NHI134" s="149"/>
      <c r="NHJ134" s="149"/>
      <c r="NHK134" s="149"/>
      <c r="NHL134" s="149"/>
      <c r="NHM134" s="149"/>
      <c r="NHN134" s="149"/>
      <c r="NHO134" s="149"/>
      <c r="NHP134" s="149"/>
      <c r="NHQ134" s="149"/>
      <c r="NHR134" s="149"/>
      <c r="NHS134" s="149"/>
      <c r="NHT134" s="149"/>
      <c r="NHU134" s="149"/>
      <c r="NHV134" s="149"/>
      <c r="NHW134" s="149"/>
      <c r="NHX134" s="149"/>
      <c r="NHY134" s="149"/>
      <c r="NHZ134" s="149"/>
      <c r="NIA134" s="149"/>
      <c r="NIB134" s="149"/>
      <c r="NIC134" s="149"/>
      <c r="NID134" s="149"/>
      <c r="NIE134" s="149"/>
      <c r="NIF134" s="149"/>
      <c r="NIG134" s="149"/>
      <c r="NIH134" s="149"/>
      <c r="NII134" s="149"/>
      <c r="NIJ134" s="149"/>
      <c r="NIK134" s="149"/>
      <c r="NIL134" s="149"/>
      <c r="NIM134" s="149"/>
      <c r="NIN134" s="149"/>
      <c r="NIO134" s="149"/>
      <c r="NIP134" s="149"/>
      <c r="NIQ134" s="149"/>
      <c r="NIR134" s="149"/>
      <c r="NIS134" s="149"/>
      <c r="NIT134" s="149"/>
      <c r="NIU134" s="149"/>
      <c r="NIV134" s="149"/>
      <c r="NIW134" s="149"/>
      <c r="NIX134" s="149"/>
      <c r="NIY134" s="149"/>
      <c r="NIZ134" s="149"/>
      <c r="NJA134" s="149"/>
      <c r="NJB134" s="149"/>
      <c r="NJC134" s="149"/>
      <c r="NJD134" s="149"/>
      <c r="NJE134" s="149"/>
      <c r="NJF134" s="149"/>
      <c r="NJG134" s="149"/>
      <c r="NJH134" s="149"/>
      <c r="NJI134" s="149"/>
      <c r="NJJ134" s="149"/>
      <c r="NJK134" s="149"/>
      <c r="NJL134" s="149"/>
      <c r="NJM134" s="149"/>
      <c r="NJN134" s="149"/>
      <c r="NJO134" s="149"/>
      <c r="NJP134" s="149"/>
      <c r="NJQ134" s="149"/>
      <c r="NJR134" s="149"/>
      <c r="NJS134" s="149"/>
      <c r="NJT134" s="149"/>
      <c r="NJU134" s="149"/>
      <c r="NJV134" s="149"/>
      <c r="NJW134" s="149"/>
      <c r="NJX134" s="149"/>
      <c r="NJY134" s="149"/>
      <c r="NJZ134" s="149"/>
      <c r="NKA134" s="149"/>
      <c r="NKB134" s="149"/>
      <c r="NKC134" s="149"/>
      <c r="NKD134" s="149"/>
      <c r="NKE134" s="149"/>
      <c r="NKF134" s="149"/>
      <c r="NKG134" s="149"/>
      <c r="NKH134" s="149"/>
      <c r="NKI134" s="149"/>
      <c r="NKJ134" s="149"/>
      <c r="NKK134" s="149"/>
      <c r="NKL134" s="149"/>
      <c r="NKM134" s="149"/>
      <c r="NKN134" s="149"/>
      <c r="NKO134" s="149"/>
      <c r="NKP134" s="149"/>
      <c r="NKQ134" s="149"/>
      <c r="NKR134" s="149"/>
      <c r="NKS134" s="149"/>
      <c r="NKT134" s="149"/>
      <c r="NKU134" s="149"/>
      <c r="NKV134" s="149"/>
      <c r="NKW134" s="149"/>
      <c r="NKX134" s="149"/>
      <c r="NKY134" s="149"/>
      <c r="NKZ134" s="149"/>
      <c r="NLA134" s="149"/>
      <c r="NLB134" s="149"/>
      <c r="NLC134" s="149"/>
      <c r="NLD134" s="149"/>
      <c r="NLE134" s="149"/>
      <c r="NLF134" s="149"/>
      <c r="NLG134" s="149"/>
      <c r="NLH134" s="149"/>
      <c r="NLI134" s="149"/>
      <c r="NLJ134" s="149"/>
      <c r="NLK134" s="149"/>
      <c r="NLL134" s="149"/>
      <c r="NLM134" s="149"/>
      <c r="NLN134" s="149"/>
      <c r="NLO134" s="149"/>
      <c r="NLP134" s="149"/>
      <c r="NLQ134" s="149"/>
      <c r="NLR134" s="149"/>
      <c r="NLS134" s="149"/>
      <c r="NLT134" s="149"/>
      <c r="NLU134" s="149"/>
      <c r="NLV134" s="149"/>
      <c r="NLW134" s="149"/>
      <c r="NLX134" s="149"/>
      <c r="NLY134" s="149"/>
      <c r="NLZ134" s="149"/>
      <c r="NMA134" s="149"/>
      <c r="NMB134" s="149"/>
      <c r="NMC134" s="149"/>
      <c r="NMD134" s="149"/>
      <c r="NME134" s="149"/>
      <c r="NMF134" s="149"/>
      <c r="NMG134" s="149"/>
      <c r="NMH134" s="149"/>
      <c r="NMI134" s="149"/>
      <c r="NMJ134" s="149"/>
      <c r="NMK134" s="149"/>
      <c r="NML134" s="149"/>
      <c r="NMM134" s="149"/>
      <c r="NMN134" s="149"/>
      <c r="NMO134" s="149"/>
      <c r="NMP134" s="149"/>
      <c r="NMQ134" s="149"/>
      <c r="NMR134" s="149"/>
      <c r="NMS134" s="149"/>
      <c r="NMT134" s="149"/>
      <c r="NMU134" s="149"/>
      <c r="NMV134" s="149"/>
      <c r="NMW134" s="149"/>
      <c r="NMX134" s="149"/>
      <c r="NMY134" s="149"/>
      <c r="NMZ134" s="149"/>
      <c r="NNA134" s="149"/>
      <c r="NNB134" s="149"/>
      <c r="NNC134" s="149"/>
      <c r="NND134" s="149"/>
      <c r="NNE134" s="149"/>
      <c r="NNF134" s="149"/>
      <c r="NNG134" s="149"/>
      <c r="NNH134" s="149"/>
      <c r="NNI134" s="149"/>
      <c r="NNJ134" s="149"/>
      <c r="NNK134" s="149"/>
      <c r="NNL134" s="149"/>
      <c r="NNM134" s="149"/>
      <c r="NNN134" s="149"/>
      <c r="NNO134" s="149"/>
      <c r="NNP134" s="149"/>
      <c r="NNQ134" s="149"/>
      <c r="NNR134" s="149"/>
      <c r="NNS134" s="149"/>
      <c r="NNT134" s="149"/>
      <c r="NNU134" s="149"/>
      <c r="NNV134" s="149"/>
      <c r="NNW134" s="149"/>
      <c r="NNX134" s="149"/>
      <c r="NNY134" s="149"/>
      <c r="NNZ134" s="149"/>
      <c r="NOA134" s="149"/>
      <c r="NOB134" s="149"/>
      <c r="NOC134" s="149"/>
      <c r="NOD134" s="149"/>
      <c r="NOE134" s="149"/>
      <c r="NOF134" s="149"/>
      <c r="NOG134" s="149"/>
      <c r="NOH134" s="149"/>
      <c r="NOI134" s="149"/>
      <c r="NOJ134" s="149"/>
      <c r="NOK134" s="149"/>
      <c r="NOL134" s="149"/>
      <c r="NOM134" s="149"/>
      <c r="NON134" s="149"/>
      <c r="NOO134" s="149"/>
      <c r="NOP134" s="149"/>
      <c r="NOQ134" s="149"/>
      <c r="NOR134" s="149"/>
      <c r="NOS134" s="149"/>
      <c r="NOT134" s="149"/>
      <c r="NOU134" s="149"/>
      <c r="NOV134" s="149"/>
      <c r="NOW134" s="149"/>
      <c r="NOX134" s="149"/>
      <c r="NOY134" s="149"/>
      <c r="NOZ134" s="149"/>
      <c r="NPA134" s="149"/>
      <c r="NPB134" s="149"/>
      <c r="NPC134" s="149"/>
      <c r="NPD134" s="149"/>
      <c r="NPE134" s="149"/>
      <c r="NPF134" s="149"/>
      <c r="NPG134" s="149"/>
      <c r="NPH134" s="149"/>
      <c r="NPI134" s="149"/>
      <c r="NPJ134" s="149"/>
      <c r="NPK134" s="149"/>
      <c r="NPL134" s="149"/>
      <c r="NPM134" s="149"/>
      <c r="NPN134" s="149"/>
      <c r="NPO134" s="149"/>
      <c r="NPP134" s="149"/>
      <c r="NPQ134" s="149"/>
      <c r="NPR134" s="149"/>
      <c r="NPS134" s="149"/>
      <c r="NPT134" s="149"/>
      <c r="NPU134" s="149"/>
      <c r="NPV134" s="149"/>
      <c r="NPW134" s="149"/>
      <c r="NPX134" s="149"/>
      <c r="NPY134" s="149"/>
      <c r="NPZ134" s="149"/>
      <c r="NQA134" s="149"/>
      <c r="NQB134" s="149"/>
      <c r="NQC134" s="149"/>
      <c r="NQD134" s="149"/>
      <c r="NQE134" s="149"/>
      <c r="NQF134" s="149"/>
      <c r="NQG134" s="149"/>
      <c r="NQH134" s="149"/>
      <c r="NQI134" s="149"/>
      <c r="NQJ134" s="149"/>
      <c r="NQK134" s="149"/>
      <c r="NQL134" s="149"/>
      <c r="NQM134" s="149"/>
      <c r="NQN134" s="149"/>
      <c r="NQO134" s="149"/>
      <c r="NQP134" s="149"/>
      <c r="NQQ134" s="149"/>
      <c r="NQR134" s="149"/>
      <c r="NQS134" s="149"/>
      <c r="NQT134" s="149"/>
      <c r="NQU134" s="149"/>
      <c r="NQV134" s="149"/>
      <c r="NQW134" s="149"/>
      <c r="NQX134" s="149"/>
      <c r="NQY134" s="149"/>
      <c r="NQZ134" s="149"/>
      <c r="NRA134" s="149"/>
      <c r="NRB134" s="149"/>
      <c r="NRC134" s="149"/>
      <c r="NRD134" s="149"/>
      <c r="NRE134" s="149"/>
      <c r="NRF134" s="149"/>
      <c r="NRG134" s="149"/>
      <c r="NRH134" s="149"/>
      <c r="NRI134" s="149"/>
      <c r="NRJ134" s="149"/>
      <c r="NRK134" s="149"/>
      <c r="NRL134" s="149"/>
      <c r="NRM134" s="149"/>
      <c r="NRN134" s="149"/>
      <c r="NRO134" s="149"/>
      <c r="NRP134" s="149"/>
      <c r="NRQ134" s="149"/>
      <c r="NRR134" s="149"/>
      <c r="NRS134" s="149"/>
      <c r="NRT134" s="149"/>
      <c r="NRU134" s="149"/>
      <c r="NRV134" s="149"/>
      <c r="NRW134" s="149"/>
      <c r="NRX134" s="149"/>
      <c r="NRY134" s="149"/>
      <c r="NRZ134" s="149"/>
      <c r="NSA134" s="149"/>
      <c r="NSB134" s="149"/>
      <c r="NSC134" s="149"/>
      <c r="NSD134" s="149"/>
      <c r="NSE134" s="149"/>
      <c r="NSF134" s="149"/>
      <c r="NSG134" s="149"/>
      <c r="NSH134" s="149"/>
      <c r="NSI134" s="149"/>
      <c r="NSJ134" s="149"/>
      <c r="NSK134" s="149"/>
      <c r="NSL134" s="149"/>
      <c r="NSM134" s="149"/>
      <c r="NSN134" s="149"/>
      <c r="NSO134" s="149"/>
      <c r="NSP134" s="149"/>
      <c r="NSQ134" s="149"/>
      <c r="NSR134" s="149"/>
      <c r="NSS134" s="149"/>
      <c r="NST134" s="149"/>
      <c r="NSU134" s="149"/>
      <c r="NSV134" s="149"/>
      <c r="NSW134" s="149"/>
      <c r="NSX134" s="149"/>
      <c r="NSY134" s="149"/>
      <c r="NSZ134" s="149"/>
      <c r="NTA134" s="149"/>
      <c r="NTB134" s="149"/>
      <c r="NTC134" s="149"/>
      <c r="NTD134" s="149"/>
      <c r="NTE134" s="149"/>
      <c r="NTF134" s="149"/>
      <c r="NTG134" s="149"/>
      <c r="NTH134" s="149"/>
      <c r="NTI134" s="149"/>
      <c r="NTJ134" s="149"/>
      <c r="NTK134" s="149"/>
      <c r="NTL134" s="149"/>
      <c r="NTM134" s="149"/>
      <c r="NTN134" s="149"/>
      <c r="NTO134" s="149"/>
      <c r="NTP134" s="149"/>
      <c r="NTQ134" s="149"/>
      <c r="NTR134" s="149"/>
      <c r="NTS134" s="149"/>
      <c r="NTT134" s="149"/>
      <c r="NTU134" s="149"/>
      <c r="NTV134" s="149"/>
      <c r="NTW134" s="149"/>
      <c r="NTX134" s="149"/>
      <c r="NTY134" s="149"/>
      <c r="NTZ134" s="149"/>
      <c r="NUA134" s="149"/>
      <c r="NUB134" s="149"/>
      <c r="NUC134" s="149"/>
      <c r="NUD134" s="149"/>
      <c r="NUE134" s="149"/>
      <c r="NUF134" s="149"/>
      <c r="NUG134" s="149"/>
      <c r="NUH134" s="149"/>
      <c r="NUI134" s="149"/>
      <c r="NUJ134" s="149"/>
      <c r="NUK134" s="149"/>
      <c r="NUL134" s="149"/>
      <c r="NUM134" s="149"/>
      <c r="NUN134" s="149"/>
      <c r="NUO134" s="149"/>
      <c r="NUP134" s="149"/>
      <c r="NUQ134" s="149"/>
      <c r="NUR134" s="149"/>
      <c r="NUS134" s="149"/>
      <c r="NUT134" s="149"/>
      <c r="NUU134" s="149"/>
      <c r="NUV134" s="149"/>
      <c r="NUW134" s="149"/>
      <c r="NUX134" s="149"/>
      <c r="NUY134" s="149"/>
      <c r="NUZ134" s="149"/>
      <c r="NVA134" s="149"/>
      <c r="NVB134" s="149"/>
      <c r="NVC134" s="149"/>
      <c r="NVD134" s="149"/>
      <c r="NVE134" s="149"/>
      <c r="NVF134" s="149"/>
      <c r="NVG134" s="149"/>
      <c r="NVH134" s="149"/>
      <c r="NVI134" s="149"/>
      <c r="NVJ134" s="149"/>
      <c r="NVK134" s="149"/>
      <c r="NVL134" s="149"/>
      <c r="NVM134" s="149"/>
      <c r="NVN134" s="149"/>
      <c r="NVO134" s="149"/>
      <c r="NVP134" s="149"/>
      <c r="NVQ134" s="149"/>
      <c r="NVR134" s="149"/>
      <c r="NVS134" s="149"/>
      <c r="NVT134" s="149"/>
      <c r="NVU134" s="149"/>
      <c r="NVV134" s="149"/>
      <c r="NVW134" s="149"/>
      <c r="NVX134" s="149"/>
      <c r="NVY134" s="149"/>
      <c r="NVZ134" s="149"/>
      <c r="NWA134" s="149"/>
      <c r="NWB134" s="149"/>
      <c r="NWC134" s="149"/>
      <c r="NWD134" s="149"/>
      <c r="NWE134" s="149"/>
      <c r="NWF134" s="149"/>
      <c r="NWG134" s="149"/>
      <c r="NWH134" s="149"/>
      <c r="NWI134" s="149"/>
      <c r="NWJ134" s="149"/>
      <c r="NWK134" s="149"/>
      <c r="NWL134" s="149"/>
      <c r="NWM134" s="149"/>
      <c r="NWN134" s="149"/>
      <c r="NWO134" s="149"/>
      <c r="NWP134" s="149"/>
      <c r="NWQ134" s="149"/>
      <c r="NWR134" s="149"/>
      <c r="NWS134" s="149"/>
      <c r="NWT134" s="149"/>
      <c r="NWU134" s="149"/>
      <c r="NWV134" s="149"/>
      <c r="NWW134" s="149"/>
      <c r="NWX134" s="149"/>
      <c r="NWY134" s="149"/>
      <c r="NWZ134" s="149"/>
      <c r="NXA134" s="149"/>
      <c r="NXB134" s="149"/>
      <c r="NXC134" s="149"/>
      <c r="NXD134" s="149"/>
      <c r="NXE134" s="149"/>
      <c r="NXF134" s="149"/>
      <c r="NXG134" s="149"/>
      <c r="NXH134" s="149"/>
      <c r="NXI134" s="149"/>
      <c r="NXJ134" s="149"/>
      <c r="NXK134" s="149"/>
      <c r="NXL134" s="149"/>
      <c r="NXM134" s="149"/>
      <c r="NXN134" s="149"/>
      <c r="NXO134" s="149"/>
      <c r="NXP134" s="149"/>
      <c r="NXQ134" s="149"/>
      <c r="NXR134" s="149"/>
      <c r="NXS134" s="149"/>
      <c r="NXT134" s="149"/>
      <c r="NXU134" s="149"/>
      <c r="NXV134" s="149"/>
      <c r="NXW134" s="149"/>
      <c r="NXX134" s="149"/>
      <c r="NXY134" s="149"/>
      <c r="NXZ134" s="149"/>
      <c r="NYA134" s="149"/>
      <c r="NYB134" s="149"/>
      <c r="NYC134" s="149"/>
      <c r="NYD134" s="149"/>
      <c r="NYE134" s="149"/>
      <c r="NYF134" s="149"/>
      <c r="NYG134" s="149"/>
      <c r="NYH134" s="149"/>
      <c r="NYI134" s="149"/>
      <c r="NYJ134" s="149"/>
      <c r="NYK134" s="149"/>
      <c r="NYL134" s="149"/>
      <c r="NYM134" s="149"/>
      <c r="NYN134" s="149"/>
      <c r="NYO134" s="149"/>
      <c r="NYP134" s="149"/>
      <c r="NYQ134" s="149"/>
      <c r="NYR134" s="149"/>
      <c r="NYS134" s="149"/>
      <c r="NYT134" s="149"/>
      <c r="NYU134" s="149"/>
      <c r="NYV134" s="149"/>
      <c r="NYW134" s="149"/>
      <c r="NYX134" s="149"/>
      <c r="NYY134" s="149"/>
      <c r="NYZ134" s="149"/>
      <c r="NZA134" s="149"/>
      <c r="NZB134" s="149"/>
      <c r="NZC134" s="149"/>
      <c r="NZD134" s="149"/>
      <c r="NZE134" s="149"/>
      <c r="NZF134" s="149"/>
      <c r="NZG134" s="149"/>
      <c r="NZH134" s="149"/>
      <c r="NZI134" s="149"/>
      <c r="NZJ134" s="149"/>
      <c r="NZK134" s="149"/>
      <c r="NZL134" s="149"/>
      <c r="NZM134" s="149"/>
      <c r="NZN134" s="149"/>
      <c r="NZO134" s="149"/>
      <c r="NZP134" s="149"/>
      <c r="NZQ134" s="149"/>
      <c r="NZR134" s="149"/>
      <c r="NZS134" s="149"/>
      <c r="NZT134" s="149"/>
      <c r="NZU134" s="149"/>
      <c r="NZV134" s="149"/>
      <c r="NZW134" s="149"/>
      <c r="NZX134" s="149"/>
      <c r="NZY134" s="149"/>
      <c r="NZZ134" s="149"/>
      <c r="OAA134" s="149"/>
      <c r="OAB134" s="149"/>
      <c r="OAC134" s="149"/>
      <c r="OAD134" s="149"/>
      <c r="OAE134" s="149"/>
      <c r="OAF134" s="149"/>
      <c r="OAG134" s="149"/>
      <c r="OAH134" s="149"/>
      <c r="OAI134" s="149"/>
      <c r="OAJ134" s="149"/>
      <c r="OAK134" s="149"/>
      <c r="OAL134" s="149"/>
      <c r="OAM134" s="149"/>
      <c r="OAN134" s="149"/>
      <c r="OAO134" s="149"/>
      <c r="OAP134" s="149"/>
      <c r="OAQ134" s="149"/>
      <c r="OAR134" s="149"/>
      <c r="OAS134" s="149"/>
      <c r="OAT134" s="149"/>
      <c r="OAU134" s="149"/>
      <c r="OAV134" s="149"/>
      <c r="OAW134" s="149"/>
      <c r="OAX134" s="149"/>
      <c r="OAY134" s="149"/>
      <c r="OAZ134" s="149"/>
      <c r="OBA134" s="149"/>
      <c r="OBB134" s="149"/>
      <c r="OBC134" s="149"/>
      <c r="OBD134" s="149"/>
      <c r="OBE134" s="149"/>
      <c r="OBF134" s="149"/>
      <c r="OBG134" s="149"/>
      <c r="OBH134" s="149"/>
      <c r="OBI134" s="149"/>
      <c r="OBJ134" s="149"/>
      <c r="OBK134" s="149"/>
      <c r="OBL134" s="149"/>
      <c r="OBM134" s="149"/>
      <c r="OBN134" s="149"/>
      <c r="OBO134" s="149"/>
      <c r="OBP134" s="149"/>
      <c r="OBQ134" s="149"/>
      <c r="OBR134" s="149"/>
      <c r="OBS134" s="149"/>
      <c r="OBT134" s="149"/>
      <c r="OBU134" s="149"/>
      <c r="OBV134" s="149"/>
      <c r="OBW134" s="149"/>
      <c r="OBX134" s="149"/>
      <c r="OBY134" s="149"/>
      <c r="OBZ134" s="149"/>
      <c r="OCA134" s="149"/>
      <c r="OCB134" s="149"/>
      <c r="OCC134" s="149"/>
      <c r="OCD134" s="149"/>
      <c r="OCE134" s="149"/>
      <c r="OCF134" s="149"/>
      <c r="OCG134" s="149"/>
      <c r="OCH134" s="149"/>
      <c r="OCI134" s="149"/>
      <c r="OCJ134" s="149"/>
      <c r="OCK134" s="149"/>
      <c r="OCL134" s="149"/>
      <c r="OCM134" s="149"/>
      <c r="OCN134" s="149"/>
      <c r="OCO134" s="149"/>
      <c r="OCP134" s="149"/>
      <c r="OCQ134" s="149"/>
      <c r="OCR134" s="149"/>
      <c r="OCS134" s="149"/>
      <c r="OCT134" s="149"/>
      <c r="OCU134" s="149"/>
      <c r="OCV134" s="149"/>
      <c r="OCW134" s="149"/>
      <c r="OCX134" s="149"/>
      <c r="OCY134" s="149"/>
      <c r="OCZ134" s="149"/>
      <c r="ODA134" s="149"/>
      <c r="ODB134" s="149"/>
      <c r="ODC134" s="149"/>
      <c r="ODD134" s="149"/>
      <c r="ODE134" s="149"/>
      <c r="ODF134" s="149"/>
      <c r="ODG134" s="149"/>
      <c r="ODH134" s="149"/>
      <c r="ODI134" s="149"/>
      <c r="ODJ134" s="149"/>
      <c r="ODK134" s="149"/>
      <c r="ODL134" s="149"/>
      <c r="ODM134" s="149"/>
      <c r="ODN134" s="149"/>
      <c r="ODO134" s="149"/>
      <c r="ODP134" s="149"/>
      <c r="ODQ134" s="149"/>
      <c r="ODR134" s="149"/>
      <c r="ODS134" s="149"/>
      <c r="ODT134" s="149"/>
      <c r="ODU134" s="149"/>
      <c r="ODV134" s="149"/>
      <c r="ODW134" s="149"/>
      <c r="ODX134" s="149"/>
      <c r="ODY134" s="149"/>
      <c r="ODZ134" s="149"/>
      <c r="OEA134" s="149"/>
      <c r="OEB134" s="149"/>
      <c r="OEC134" s="149"/>
      <c r="OED134" s="149"/>
      <c r="OEE134" s="149"/>
      <c r="OEF134" s="149"/>
      <c r="OEG134" s="149"/>
      <c r="OEH134" s="149"/>
      <c r="OEI134" s="149"/>
      <c r="OEJ134" s="149"/>
      <c r="OEK134" s="149"/>
      <c r="OEL134" s="149"/>
      <c r="OEM134" s="149"/>
      <c r="OEN134" s="149"/>
      <c r="OEO134" s="149"/>
      <c r="OEP134" s="149"/>
      <c r="OEQ134" s="149"/>
      <c r="OER134" s="149"/>
      <c r="OES134" s="149"/>
      <c r="OET134" s="149"/>
      <c r="OEU134" s="149"/>
      <c r="OEV134" s="149"/>
      <c r="OEW134" s="149"/>
      <c r="OEX134" s="149"/>
      <c r="OEY134" s="149"/>
      <c r="OEZ134" s="149"/>
      <c r="OFA134" s="149"/>
      <c r="OFB134" s="149"/>
      <c r="OFC134" s="149"/>
      <c r="OFD134" s="149"/>
      <c r="OFE134" s="149"/>
      <c r="OFF134" s="149"/>
      <c r="OFG134" s="149"/>
      <c r="OFH134" s="149"/>
      <c r="OFI134" s="149"/>
      <c r="OFJ134" s="149"/>
      <c r="OFK134" s="149"/>
      <c r="OFL134" s="149"/>
      <c r="OFM134" s="149"/>
      <c r="OFN134" s="149"/>
      <c r="OFO134" s="149"/>
      <c r="OFP134" s="149"/>
      <c r="OFQ134" s="149"/>
      <c r="OFR134" s="149"/>
      <c r="OFS134" s="149"/>
      <c r="OFT134" s="149"/>
      <c r="OFU134" s="149"/>
      <c r="OFV134" s="149"/>
      <c r="OFW134" s="149"/>
      <c r="OFX134" s="149"/>
      <c r="OFY134" s="149"/>
      <c r="OFZ134" s="149"/>
      <c r="OGA134" s="149"/>
      <c r="OGB134" s="149"/>
      <c r="OGC134" s="149"/>
      <c r="OGD134" s="149"/>
      <c r="OGE134" s="149"/>
      <c r="OGF134" s="149"/>
      <c r="OGG134" s="149"/>
      <c r="OGH134" s="149"/>
      <c r="OGI134" s="149"/>
      <c r="OGJ134" s="149"/>
      <c r="OGK134" s="149"/>
      <c r="OGL134" s="149"/>
      <c r="OGM134" s="149"/>
      <c r="OGN134" s="149"/>
      <c r="OGO134" s="149"/>
      <c r="OGP134" s="149"/>
      <c r="OGQ134" s="149"/>
      <c r="OGR134" s="149"/>
      <c r="OGS134" s="149"/>
      <c r="OGT134" s="149"/>
      <c r="OGU134" s="149"/>
      <c r="OGV134" s="149"/>
      <c r="OGW134" s="149"/>
      <c r="OGX134" s="149"/>
      <c r="OGY134" s="149"/>
      <c r="OGZ134" s="149"/>
      <c r="OHA134" s="149"/>
      <c r="OHB134" s="149"/>
      <c r="OHC134" s="149"/>
      <c r="OHD134" s="149"/>
      <c r="OHE134" s="149"/>
      <c r="OHF134" s="149"/>
      <c r="OHG134" s="149"/>
      <c r="OHH134" s="149"/>
      <c r="OHI134" s="149"/>
      <c r="OHJ134" s="149"/>
      <c r="OHK134" s="149"/>
      <c r="OHL134" s="149"/>
      <c r="OHM134" s="149"/>
      <c r="OHN134" s="149"/>
      <c r="OHO134" s="149"/>
      <c r="OHP134" s="149"/>
      <c r="OHQ134" s="149"/>
      <c r="OHR134" s="149"/>
      <c r="OHS134" s="149"/>
      <c r="OHT134" s="149"/>
      <c r="OHU134" s="149"/>
      <c r="OHV134" s="149"/>
      <c r="OHW134" s="149"/>
      <c r="OHX134" s="149"/>
      <c r="OHY134" s="149"/>
      <c r="OHZ134" s="149"/>
      <c r="OIA134" s="149"/>
      <c r="OIB134" s="149"/>
      <c r="OIC134" s="149"/>
      <c r="OID134" s="149"/>
      <c r="OIE134" s="149"/>
      <c r="OIF134" s="149"/>
      <c r="OIG134" s="149"/>
      <c r="OIH134" s="149"/>
      <c r="OII134" s="149"/>
      <c r="OIJ134" s="149"/>
      <c r="OIK134" s="149"/>
      <c r="OIL134" s="149"/>
      <c r="OIM134" s="149"/>
      <c r="OIN134" s="149"/>
      <c r="OIO134" s="149"/>
      <c r="OIP134" s="149"/>
      <c r="OIQ134" s="149"/>
      <c r="OIR134" s="149"/>
      <c r="OIS134" s="149"/>
      <c r="OIT134" s="149"/>
      <c r="OIU134" s="149"/>
      <c r="OIV134" s="149"/>
      <c r="OIW134" s="149"/>
      <c r="OIX134" s="149"/>
      <c r="OIY134" s="149"/>
      <c r="OIZ134" s="149"/>
      <c r="OJA134" s="149"/>
      <c r="OJB134" s="149"/>
      <c r="OJC134" s="149"/>
      <c r="OJD134" s="149"/>
      <c r="OJE134" s="149"/>
      <c r="OJF134" s="149"/>
      <c r="OJG134" s="149"/>
      <c r="OJH134" s="149"/>
      <c r="OJI134" s="149"/>
      <c r="OJJ134" s="149"/>
      <c r="OJK134" s="149"/>
      <c r="OJL134" s="149"/>
      <c r="OJM134" s="149"/>
      <c r="OJN134" s="149"/>
      <c r="OJO134" s="149"/>
      <c r="OJP134" s="149"/>
      <c r="OJQ134" s="149"/>
      <c r="OJR134" s="149"/>
      <c r="OJS134" s="149"/>
      <c r="OJT134" s="149"/>
      <c r="OJU134" s="149"/>
      <c r="OJV134" s="149"/>
      <c r="OJW134" s="149"/>
      <c r="OJX134" s="149"/>
      <c r="OJY134" s="149"/>
      <c r="OJZ134" s="149"/>
      <c r="OKA134" s="149"/>
      <c r="OKB134" s="149"/>
      <c r="OKC134" s="149"/>
      <c r="OKD134" s="149"/>
      <c r="OKE134" s="149"/>
      <c r="OKF134" s="149"/>
      <c r="OKG134" s="149"/>
      <c r="OKH134" s="149"/>
      <c r="OKI134" s="149"/>
      <c r="OKJ134" s="149"/>
      <c r="OKK134" s="149"/>
      <c r="OKL134" s="149"/>
      <c r="OKM134" s="149"/>
      <c r="OKN134" s="149"/>
      <c r="OKO134" s="149"/>
      <c r="OKP134" s="149"/>
      <c r="OKQ134" s="149"/>
      <c r="OKR134" s="149"/>
      <c r="OKS134" s="149"/>
      <c r="OKT134" s="149"/>
      <c r="OKU134" s="149"/>
      <c r="OKV134" s="149"/>
      <c r="OKW134" s="149"/>
      <c r="OKX134" s="149"/>
      <c r="OKY134" s="149"/>
      <c r="OKZ134" s="149"/>
      <c r="OLA134" s="149"/>
      <c r="OLB134" s="149"/>
      <c r="OLC134" s="149"/>
      <c r="OLD134" s="149"/>
      <c r="OLE134" s="149"/>
      <c r="OLF134" s="149"/>
      <c r="OLG134" s="149"/>
      <c r="OLH134" s="149"/>
      <c r="OLI134" s="149"/>
      <c r="OLJ134" s="149"/>
      <c r="OLK134" s="149"/>
      <c r="OLL134" s="149"/>
      <c r="OLM134" s="149"/>
      <c r="OLN134" s="149"/>
      <c r="OLO134" s="149"/>
      <c r="OLP134" s="149"/>
      <c r="OLQ134" s="149"/>
      <c r="OLR134" s="149"/>
      <c r="OLS134" s="149"/>
      <c r="OLT134" s="149"/>
      <c r="OLU134" s="149"/>
      <c r="OLV134" s="149"/>
      <c r="OLW134" s="149"/>
      <c r="OLX134" s="149"/>
      <c r="OLY134" s="149"/>
      <c r="OLZ134" s="149"/>
      <c r="OMA134" s="149"/>
      <c r="OMB134" s="149"/>
      <c r="OMC134" s="149"/>
      <c r="OMD134" s="149"/>
      <c r="OME134" s="149"/>
      <c r="OMF134" s="149"/>
      <c r="OMG134" s="149"/>
      <c r="OMH134" s="149"/>
      <c r="OMI134" s="149"/>
      <c r="OMJ134" s="149"/>
      <c r="OMK134" s="149"/>
      <c r="OML134" s="149"/>
      <c r="OMM134" s="149"/>
      <c r="OMN134" s="149"/>
      <c r="OMO134" s="149"/>
      <c r="OMP134" s="149"/>
      <c r="OMQ134" s="149"/>
      <c r="OMR134" s="149"/>
      <c r="OMS134" s="149"/>
      <c r="OMT134" s="149"/>
      <c r="OMU134" s="149"/>
      <c r="OMV134" s="149"/>
      <c r="OMW134" s="149"/>
      <c r="OMX134" s="149"/>
      <c r="OMY134" s="149"/>
      <c r="OMZ134" s="149"/>
      <c r="ONA134" s="149"/>
      <c r="ONB134" s="149"/>
      <c r="ONC134" s="149"/>
      <c r="OND134" s="149"/>
      <c r="ONE134" s="149"/>
      <c r="ONF134" s="149"/>
      <c r="ONG134" s="149"/>
      <c r="ONH134" s="149"/>
      <c r="ONI134" s="149"/>
      <c r="ONJ134" s="149"/>
      <c r="ONK134" s="149"/>
      <c r="ONL134" s="149"/>
      <c r="ONM134" s="149"/>
      <c r="ONN134" s="149"/>
      <c r="ONO134" s="149"/>
      <c r="ONP134" s="149"/>
      <c r="ONQ134" s="149"/>
      <c r="ONR134" s="149"/>
      <c r="ONS134" s="149"/>
      <c r="ONT134" s="149"/>
      <c r="ONU134" s="149"/>
      <c r="ONV134" s="149"/>
      <c r="ONW134" s="149"/>
      <c r="ONX134" s="149"/>
      <c r="ONY134" s="149"/>
      <c r="ONZ134" s="149"/>
      <c r="OOA134" s="149"/>
      <c r="OOB134" s="149"/>
      <c r="OOC134" s="149"/>
      <c r="OOD134" s="149"/>
      <c r="OOE134" s="149"/>
      <c r="OOF134" s="149"/>
      <c r="OOG134" s="149"/>
      <c r="OOH134" s="149"/>
      <c r="OOI134" s="149"/>
      <c r="OOJ134" s="149"/>
      <c r="OOK134" s="149"/>
      <c r="OOL134" s="149"/>
      <c r="OOM134" s="149"/>
      <c r="OON134" s="149"/>
      <c r="OOO134" s="149"/>
      <c r="OOP134" s="149"/>
      <c r="OOQ134" s="149"/>
      <c r="OOR134" s="149"/>
      <c r="OOS134" s="149"/>
      <c r="OOT134" s="149"/>
      <c r="OOU134" s="149"/>
      <c r="OOV134" s="149"/>
      <c r="OOW134" s="149"/>
      <c r="OOX134" s="149"/>
      <c r="OOY134" s="149"/>
      <c r="OOZ134" s="149"/>
      <c r="OPA134" s="149"/>
      <c r="OPB134" s="149"/>
      <c r="OPC134" s="149"/>
      <c r="OPD134" s="149"/>
      <c r="OPE134" s="149"/>
      <c r="OPF134" s="149"/>
      <c r="OPG134" s="149"/>
      <c r="OPH134" s="149"/>
      <c r="OPI134" s="149"/>
      <c r="OPJ134" s="149"/>
      <c r="OPK134" s="149"/>
      <c r="OPL134" s="149"/>
      <c r="OPM134" s="149"/>
      <c r="OPN134" s="149"/>
      <c r="OPO134" s="149"/>
      <c r="OPP134" s="149"/>
      <c r="OPQ134" s="149"/>
      <c r="OPR134" s="149"/>
      <c r="OPS134" s="149"/>
      <c r="OPT134" s="149"/>
      <c r="OPU134" s="149"/>
      <c r="OPV134" s="149"/>
      <c r="OPW134" s="149"/>
      <c r="OPX134" s="149"/>
      <c r="OPY134" s="149"/>
      <c r="OPZ134" s="149"/>
      <c r="OQA134" s="149"/>
      <c r="OQB134" s="149"/>
      <c r="OQC134" s="149"/>
      <c r="OQD134" s="149"/>
      <c r="OQE134" s="149"/>
      <c r="OQF134" s="149"/>
      <c r="OQG134" s="149"/>
      <c r="OQH134" s="149"/>
      <c r="OQI134" s="149"/>
      <c r="OQJ134" s="149"/>
      <c r="OQK134" s="149"/>
      <c r="OQL134" s="149"/>
      <c r="OQM134" s="149"/>
      <c r="OQN134" s="149"/>
      <c r="OQO134" s="149"/>
      <c r="OQP134" s="149"/>
      <c r="OQQ134" s="149"/>
      <c r="OQR134" s="149"/>
      <c r="OQS134" s="149"/>
      <c r="OQT134" s="149"/>
      <c r="OQU134" s="149"/>
      <c r="OQV134" s="149"/>
      <c r="OQW134" s="149"/>
      <c r="OQX134" s="149"/>
      <c r="OQY134" s="149"/>
      <c r="OQZ134" s="149"/>
      <c r="ORA134" s="149"/>
      <c r="ORB134" s="149"/>
      <c r="ORC134" s="149"/>
      <c r="ORD134" s="149"/>
      <c r="ORE134" s="149"/>
      <c r="ORF134" s="149"/>
      <c r="ORG134" s="149"/>
      <c r="ORH134" s="149"/>
      <c r="ORI134" s="149"/>
      <c r="ORJ134" s="149"/>
      <c r="ORK134" s="149"/>
      <c r="ORL134" s="149"/>
      <c r="ORM134" s="149"/>
      <c r="ORN134" s="149"/>
      <c r="ORO134" s="149"/>
      <c r="ORP134" s="149"/>
      <c r="ORQ134" s="149"/>
      <c r="ORR134" s="149"/>
      <c r="ORS134" s="149"/>
      <c r="ORT134" s="149"/>
      <c r="ORU134" s="149"/>
      <c r="ORV134" s="149"/>
      <c r="ORW134" s="149"/>
      <c r="ORX134" s="149"/>
      <c r="ORY134" s="149"/>
      <c r="ORZ134" s="149"/>
      <c r="OSA134" s="149"/>
      <c r="OSB134" s="149"/>
      <c r="OSC134" s="149"/>
      <c r="OSD134" s="149"/>
      <c r="OSE134" s="149"/>
      <c r="OSF134" s="149"/>
      <c r="OSG134" s="149"/>
      <c r="OSH134" s="149"/>
      <c r="OSI134" s="149"/>
      <c r="OSJ134" s="149"/>
      <c r="OSK134" s="149"/>
      <c r="OSL134" s="149"/>
      <c r="OSM134" s="149"/>
      <c r="OSN134" s="149"/>
      <c r="OSO134" s="149"/>
      <c r="OSP134" s="149"/>
      <c r="OSQ134" s="149"/>
      <c r="OSR134" s="149"/>
      <c r="OSS134" s="149"/>
      <c r="OST134" s="149"/>
      <c r="OSU134" s="149"/>
      <c r="OSV134" s="149"/>
      <c r="OSW134" s="149"/>
      <c r="OSX134" s="149"/>
      <c r="OSY134" s="149"/>
      <c r="OSZ134" s="149"/>
      <c r="OTA134" s="149"/>
      <c r="OTB134" s="149"/>
      <c r="OTC134" s="149"/>
      <c r="OTD134" s="149"/>
      <c r="OTE134" s="149"/>
      <c r="OTF134" s="149"/>
      <c r="OTG134" s="149"/>
      <c r="OTH134" s="149"/>
      <c r="OTI134" s="149"/>
      <c r="OTJ134" s="149"/>
      <c r="OTK134" s="149"/>
      <c r="OTL134" s="149"/>
      <c r="OTM134" s="149"/>
      <c r="OTN134" s="149"/>
      <c r="OTO134" s="149"/>
      <c r="OTP134" s="149"/>
      <c r="OTQ134" s="149"/>
      <c r="OTR134" s="149"/>
      <c r="OTS134" s="149"/>
      <c r="OTT134" s="149"/>
      <c r="OTU134" s="149"/>
      <c r="OTV134" s="149"/>
      <c r="OTW134" s="149"/>
      <c r="OTX134" s="149"/>
      <c r="OTY134" s="149"/>
      <c r="OTZ134" s="149"/>
      <c r="OUA134" s="149"/>
      <c r="OUB134" s="149"/>
      <c r="OUC134" s="149"/>
      <c r="OUD134" s="149"/>
      <c r="OUE134" s="149"/>
      <c r="OUF134" s="149"/>
      <c r="OUG134" s="149"/>
      <c r="OUH134" s="149"/>
      <c r="OUI134" s="149"/>
      <c r="OUJ134" s="149"/>
      <c r="OUK134" s="149"/>
      <c r="OUL134" s="149"/>
      <c r="OUM134" s="149"/>
      <c r="OUN134" s="149"/>
      <c r="OUO134" s="149"/>
      <c r="OUP134" s="149"/>
      <c r="OUQ134" s="149"/>
      <c r="OUR134" s="149"/>
      <c r="OUS134" s="149"/>
      <c r="OUT134" s="149"/>
      <c r="OUU134" s="149"/>
      <c r="OUV134" s="149"/>
      <c r="OUW134" s="149"/>
      <c r="OUX134" s="149"/>
      <c r="OUY134" s="149"/>
      <c r="OUZ134" s="149"/>
      <c r="OVA134" s="149"/>
      <c r="OVB134" s="149"/>
      <c r="OVC134" s="149"/>
      <c r="OVD134" s="149"/>
      <c r="OVE134" s="149"/>
      <c r="OVF134" s="149"/>
      <c r="OVG134" s="149"/>
      <c r="OVH134" s="149"/>
      <c r="OVI134" s="149"/>
      <c r="OVJ134" s="149"/>
      <c r="OVK134" s="149"/>
      <c r="OVL134" s="149"/>
      <c r="OVM134" s="149"/>
      <c r="OVN134" s="149"/>
      <c r="OVO134" s="149"/>
      <c r="OVP134" s="149"/>
      <c r="OVQ134" s="149"/>
      <c r="OVR134" s="149"/>
      <c r="OVS134" s="149"/>
      <c r="OVT134" s="149"/>
      <c r="OVU134" s="149"/>
      <c r="OVV134" s="149"/>
      <c r="OVW134" s="149"/>
      <c r="OVX134" s="149"/>
      <c r="OVY134" s="149"/>
      <c r="OVZ134" s="149"/>
      <c r="OWA134" s="149"/>
      <c r="OWB134" s="149"/>
      <c r="OWC134" s="149"/>
      <c r="OWD134" s="149"/>
      <c r="OWE134" s="149"/>
      <c r="OWF134" s="149"/>
      <c r="OWG134" s="149"/>
      <c r="OWH134" s="149"/>
      <c r="OWI134" s="149"/>
      <c r="OWJ134" s="149"/>
      <c r="OWK134" s="149"/>
      <c r="OWL134" s="149"/>
      <c r="OWM134" s="149"/>
      <c r="OWN134" s="149"/>
      <c r="OWO134" s="149"/>
      <c r="OWP134" s="149"/>
      <c r="OWQ134" s="149"/>
      <c r="OWR134" s="149"/>
      <c r="OWS134" s="149"/>
      <c r="OWT134" s="149"/>
      <c r="OWU134" s="149"/>
      <c r="OWV134" s="149"/>
      <c r="OWW134" s="149"/>
      <c r="OWX134" s="149"/>
      <c r="OWY134" s="149"/>
      <c r="OWZ134" s="149"/>
      <c r="OXA134" s="149"/>
      <c r="OXB134" s="149"/>
      <c r="OXC134" s="149"/>
      <c r="OXD134" s="149"/>
      <c r="OXE134" s="149"/>
      <c r="OXF134" s="149"/>
      <c r="OXG134" s="149"/>
      <c r="OXH134" s="149"/>
      <c r="OXI134" s="149"/>
      <c r="OXJ134" s="149"/>
      <c r="OXK134" s="149"/>
      <c r="OXL134" s="149"/>
      <c r="OXM134" s="149"/>
      <c r="OXN134" s="149"/>
      <c r="OXO134" s="149"/>
      <c r="OXP134" s="149"/>
      <c r="OXQ134" s="149"/>
      <c r="OXR134" s="149"/>
      <c r="OXS134" s="149"/>
      <c r="OXT134" s="149"/>
      <c r="OXU134" s="149"/>
      <c r="OXV134" s="149"/>
      <c r="OXW134" s="149"/>
      <c r="OXX134" s="149"/>
      <c r="OXY134" s="149"/>
      <c r="OXZ134" s="149"/>
      <c r="OYA134" s="149"/>
      <c r="OYB134" s="149"/>
      <c r="OYC134" s="149"/>
      <c r="OYD134" s="149"/>
      <c r="OYE134" s="149"/>
      <c r="OYF134" s="149"/>
      <c r="OYG134" s="149"/>
      <c r="OYH134" s="149"/>
      <c r="OYI134" s="149"/>
      <c r="OYJ134" s="149"/>
      <c r="OYK134" s="149"/>
      <c r="OYL134" s="149"/>
      <c r="OYM134" s="149"/>
      <c r="OYN134" s="149"/>
      <c r="OYO134" s="149"/>
      <c r="OYP134" s="149"/>
      <c r="OYQ134" s="149"/>
      <c r="OYR134" s="149"/>
      <c r="OYS134" s="149"/>
      <c r="OYT134" s="149"/>
      <c r="OYU134" s="149"/>
      <c r="OYV134" s="149"/>
      <c r="OYW134" s="149"/>
      <c r="OYX134" s="149"/>
      <c r="OYY134" s="149"/>
      <c r="OYZ134" s="149"/>
      <c r="OZA134" s="149"/>
      <c r="OZB134" s="149"/>
      <c r="OZC134" s="149"/>
      <c r="OZD134" s="149"/>
      <c r="OZE134" s="149"/>
      <c r="OZF134" s="149"/>
      <c r="OZG134" s="149"/>
      <c r="OZH134" s="149"/>
      <c r="OZI134" s="149"/>
      <c r="OZJ134" s="149"/>
      <c r="OZK134" s="149"/>
      <c r="OZL134" s="149"/>
      <c r="OZM134" s="149"/>
      <c r="OZN134" s="149"/>
      <c r="OZO134" s="149"/>
      <c r="OZP134" s="149"/>
      <c r="OZQ134" s="149"/>
      <c r="OZR134" s="149"/>
      <c r="OZS134" s="149"/>
      <c r="OZT134" s="149"/>
      <c r="OZU134" s="149"/>
      <c r="OZV134" s="149"/>
      <c r="OZW134" s="149"/>
      <c r="OZX134" s="149"/>
      <c r="OZY134" s="149"/>
      <c r="OZZ134" s="149"/>
      <c r="PAA134" s="149"/>
      <c r="PAB134" s="149"/>
      <c r="PAC134" s="149"/>
      <c r="PAD134" s="149"/>
      <c r="PAE134" s="149"/>
      <c r="PAF134" s="149"/>
      <c r="PAG134" s="149"/>
      <c r="PAH134" s="149"/>
      <c r="PAI134" s="149"/>
      <c r="PAJ134" s="149"/>
      <c r="PAK134" s="149"/>
      <c r="PAL134" s="149"/>
      <c r="PAM134" s="149"/>
      <c r="PAN134" s="149"/>
      <c r="PAO134" s="149"/>
      <c r="PAP134" s="149"/>
      <c r="PAQ134" s="149"/>
      <c r="PAR134" s="149"/>
      <c r="PAS134" s="149"/>
      <c r="PAT134" s="149"/>
      <c r="PAU134" s="149"/>
      <c r="PAV134" s="149"/>
      <c r="PAW134" s="149"/>
      <c r="PAX134" s="149"/>
      <c r="PAY134" s="149"/>
      <c r="PAZ134" s="149"/>
      <c r="PBA134" s="149"/>
      <c r="PBB134" s="149"/>
      <c r="PBC134" s="149"/>
      <c r="PBD134" s="149"/>
      <c r="PBE134" s="149"/>
      <c r="PBF134" s="149"/>
      <c r="PBG134" s="149"/>
      <c r="PBH134" s="149"/>
      <c r="PBI134" s="149"/>
      <c r="PBJ134" s="149"/>
      <c r="PBK134" s="149"/>
      <c r="PBL134" s="149"/>
      <c r="PBM134" s="149"/>
      <c r="PBN134" s="149"/>
      <c r="PBO134" s="149"/>
      <c r="PBP134" s="149"/>
      <c r="PBQ134" s="149"/>
      <c r="PBR134" s="149"/>
      <c r="PBS134" s="149"/>
      <c r="PBT134" s="149"/>
      <c r="PBU134" s="149"/>
      <c r="PBV134" s="149"/>
      <c r="PBW134" s="149"/>
      <c r="PBX134" s="149"/>
      <c r="PBY134" s="149"/>
      <c r="PBZ134" s="149"/>
      <c r="PCA134" s="149"/>
      <c r="PCB134" s="149"/>
      <c r="PCC134" s="149"/>
      <c r="PCD134" s="149"/>
      <c r="PCE134" s="149"/>
      <c r="PCF134" s="149"/>
      <c r="PCG134" s="149"/>
      <c r="PCH134" s="149"/>
      <c r="PCI134" s="149"/>
      <c r="PCJ134" s="149"/>
      <c r="PCK134" s="149"/>
      <c r="PCL134" s="149"/>
      <c r="PCM134" s="149"/>
      <c r="PCN134" s="149"/>
      <c r="PCO134" s="149"/>
      <c r="PCP134" s="149"/>
      <c r="PCQ134" s="149"/>
      <c r="PCR134" s="149"/>
      <c r="PCS134" s="149"/>
      <c r="PCT134" s="149"/>
      <c r="PCU134" s="149"/>
      <c r="PCV134" s="149"/>
      <c r="PCW134" s="149"/>
      <c r="PCX134" s="149"/>
      <c r="PCY134" s="149"/>
      <c r="PCZ134" s="149"/>
      <c r="PDA134" s="149"/>
      <c r="PDB134" s="149"/>
      <c r="PDC134" s="149"/>
      <c r="PDD134" s="149"/>
      <c r="PDE134" s="149"/>
      <c r="PDF134" s="149"/>
      <c r="PDG134" s="149"/>
      <c r="PDH134" s="149"/>
      <c r="PDI134" s="149"/>
      <c r="PDJ134" s="149"/>
      <c r="PDK134" s="149"/>
      <c r="PDL134" s="149"/>
      <c r="PDM134" s="149"/>
      <c r="PDN134" s="149"/>
      <c r="PDO134" s="149"/>
      <c r="PDP134" s="149"/>
      <c r="PDQ134" s="149"/>
      <c r="PDR134" s="149"/>
      <c r="PDS134" s="149"/>
      <c r="PDT134" s="149"/>
      <c r="PDU134" s="149"/>
      <c r="PDV134" s="149"/>
      <c r="PDW134" s="149"/>
      <c r="PDX134" s="149"/>
      <c r="PDY134" s="149"/>
      <c r="PDZ134" s="149"/>
      <c r="PEA134" s="149"/>
      <c r="PEB134" s="149"/>
      <c r="PEC134" s="149"/>
      <c r="PED134" s="149"/>
      <c r="PEE134" s="149"/>
      <c r="PEF134" s="149"/>
      <c r="PEG134" s="149"/>
      <c r="PEH134" s="149"/>
      <c r="PEI134" s="149"/>
      <c r="PEJ134" s="149"/>
      <c r="PEK134" s="149"/>
      <c r="PEL134" s="149"/>
      <c r="PEM134" s="149"/>
      <c r="PEN134" s="149"/>
      <c r="PEO134" s="149"/>
      <c r="PEP134" s="149"/>
      <c r="PEQ134" s="149"/>
      <c r="PER134" s="149"/>
      <c r="PES134" s="149"/>
      <c r="PET134" s="149"/>
      <c r="PEU134" s="149"/>
      <c r="PEV134" s="149"/>
      <c r="PEW134" s="149"/>
      <c r="PEX134" s="149"/>
      <c r="PEY134" s="149"/>
      <c r="PEZ134" s="149"/>
      <c r="PFA134" s="149"/>
      <c r="PFB134" s="149"/>
      <c r="PFC134" s="149"/>
      <c r="PFD134" s="149"/>
      <c r="PFE134" s="149"/>
      <c r="PFF134" s="149"/>
      <c r="PFG134" s="149"/>
      <c r="PFH134" s="149"/>
      <c r="PFI134" s="149"/>
      <c r="PFJ134" s="149"/>
      <c r="PFK134" s="149"/>
      <c r="PFL134" s="149"/>
      <c r="PFM134" s="149"/>
      <c r="PFN134" s="149"/>
      <c r="PFO134" s="149"/>
      <c r="PFP134" s="149"/>
      <c r="PFQ134" s="149"/>
      <c r="PFR134" s="149"/>
      <c r="PFS134" s="149"/>
      <c r="PFT134" s="149"/>
      <c r="PFU134" s="149"/>
      <c r="PFV134" s="149"/>
      <c r="PFW134" s="149"/>
      <c r="PFX134" s="149"/>
      <c r="PFY134" s="149"/>
      <c r="PFZ134" s="149"/>
      <c r="PGA134" s="149"/>
      <c r="PGB134" s="149"/>
      <c r="PGC134" s="149"/>
      <c r="PGD134" s="149"/>
      <c r="PGE134" s="149"/>
      <c r="PGF134" s="149"/>
      <c r="PGG134" s="149"/>
      <c r="PGH134" s="149"/>
      <c r="PGI134" s="149"/>
      <c r="PGJ134" s="149"/>
      <c r="PGK134" s="149"/>
      <c r="PGL134" s="149"/>
      <c r="PGM134" s="149"/>
      <c r="PGN134" s="149"/>
      <c r="PGO134" s="149"/>
      <c r="PGP134" s="149"/>
      <c r="PGQ134" s="149"/>
      <c r="PGR134" s="149"/>
      <c r="PGS134" s="149"/>
      <c r="PGT134" s="149"/>
      <c r="PGU134" s="149"/>
      <c r="PGV134" s="149"/>
      <c r="PGW134" s="149"/>
      <c r="PGX134" s="149"/>
      <c r="PGY134" s="149"/>
      <c r="PGZ134" s="149"/>
      <c r="PHA134" s="149"/>
      <c r="PHB134" s="149"/>
      <c r="PHC134" s="149"/>
      <c r="PHD134" s="149"/>
      <c r="PHE134" s="149"/>
      <c r="PHF134" s="149"/>
      <c r="PHG134" s="149"/>
      <c r="PHH134" s="149"/>
      <c r="PHI134" s="149"/>
      <c r="PHJ134" s="149"/>
      <c r="PHK134" s="149"/>
      <c r="PHL134" s="149"/>
      <c r="PHM134" s="149"/>
      <c r="PHN134" s="149"/>
      <c r="PHO134" s="149"/>
      <c r="PHP134" s="149"/>
      <c r="PHQ134" s="149"/>
      <c r="PHR134" s="149"/>
      <c r="PHS134" s="149"/>
      <c r="PHT134" s="149"/>
      <c r="PHU134" s="149"/>
      <c r="PHV134" s="149"/>
      <c r="PHW134" s="149"/>
      <c r="PHX134" s="149"/>
      <c r="PHY134" s="149"/>
      <c r="PHZ134" s="149"/>
      <c r="PIA134" s="149"/>
      <c r="PIB134" s="149"/>
      <c r="PIC134" s="149"/>
      <c r="PID134" s="149"/>
      <c r="PIE134" s="149"/>
      <c r="PIF134" s="149"/>
      <c r="PIG134" s="149"/>
      <c r="PIH134" s="149"/>
      <c r="PII134" s="149"/>
      <c r="PIJ134" s="149"/>
      <c r="PIK134" s="149"/>
      <c r="PIL134" s="149"/>
      <c r="PIM134" s="149"/>
      <c r="PIN134" s="149"/>
      <c r="PIO134" s="149"/>
      <c r="PIP134" s="149"/>
      <c r="PIQ134" s="149"/>
      <c r="PIR134" s="149"/>
      <c r="PIS134" s="149"/>
      <c r="PIT134" s="149"/>
      <c r="PIU134" s="149"/>
      <c r="PIV134" s="149"/>
      <c r="PIW134" s="149"/>
      <c r="PIX134" s="149"/>
      <c r="PIY134" s="149"/>
      <c r="PIZ134" s="149"/>
      <c r="PJA134" s="149"/>
      <c r="PJB134" s="149"/>
      <c r="PJC134" s="149"/>
      <c r="PJD134" s="149"/>
      <c r="PJE134" s="149"/>
      <c r="PJF134" s="149"/>
      <c r="PJG134" s="149"/>
      <c r="PJH134" s="149"/>
      <c r="PJI134" s="149"/>
      <c r="PJJ134" s="149"/>
      <c r="PJK134" s="149"/>
      <c r="PJL134" s="149"/>
      <c r="PJM134" s="149"/>
      <c r="PJN134" s="149"/>
      <c r="PJO134" s="149"/>
      <c r="PJP134" s="149"/>
      <c r="PJQ134" s="149"/>
      <c r="PJR134" s="149"/>
      <c r="PJS134" s="149"/>
      <c r="PJT134" s="149"/>
      <c r="PJU134" s="149"/>
      <c r="PJV134" s="149"/>
      <c r="PJW134" s="149"/>
      <c r="PJX134" s="149"/>
      <c r="PJY134" s="149"/>
      <c r="PJZ134" s="149"/>
      <c r="PKA134" s="149"/>
      <c r="PKB134" s="149"/>
      <c r="PKC134" s="149"/>
      <c r="PKD134" s="149"/>
      <c r="PKE134" s="149"/>
      <c r="PKF134" s="149"/>
      <c r="PKG134" s="149"/>
      <c r="PKH134" s="149"/>
      <c r="PKI134" s="149"/>
      <c r="PKJ134" s="149"/>
      <c r="PKK134" s="149"/>
      <c r="PKL134" s="149"/>
      <c r="PKM134" s="149"/>
      <c r="PKN134" s="149"/>
      <c r="PKO134" s="149"/>
      <c r="PKP134" s="149"/>
      <c r="PKQ134" s="149"/>
      <c r="PKR134" s="149"/>
      <c r="PKS134" s="149"/>
      <c r="PKT134" s="149"/>
      <c r="PKU134" s="149"/>
      <c r="PKV134" s="149"/>
      <c r="PKW134" s="149"/>
      <c r="PKX134" s="149"/>
      <c r="PKY134" s="149"/>
      <c r="PKZ134" s="149"/>
      <c r="PLA134" s="149"/>
      <c r="PLB134" s="149"/>
      <c r="PLC134" s="149"/>
      <c r="PLD134" s="149"/>
      <c r="PLE134" s="149"/>
      <c r="PLF134" s="149"/>
      <c r="PLG134" s="149"/>
      <c r="PLH134" s="149"/>
      <c r="PLI134" s="149"/>
      <c r="PLJ134" s="149"/>
      <c r="PLK134" s="149"/>
      <c r="PLL134" s="149"/>
      <c r="PLM134" s="149"/>
      <c r="PLN134" s="149"/>
      <c r="PLO134" s="149"/>
      <c r="PLP134" s="149"/>
      <c r="PLQ134" s="149"/>
      <c r="PLR134" s="149"/>
      <c r="PLS134" s="149"/>
      <c r="PLT134" s="149"/>
      <c r="PLU134" s="149"/>
      <c r="PLV134" s="149"/>
      <c r="PLW134" s="149"/>
      <c r="PLX134" s="149"/>
      <c r="PLY134" s="149"/>
      <c r="PLZ134" s="149"/>
      <c r="PMA134" s="149"/>
      <c r="PMB134" s="149"/>
      <c r="PMC134" s="149"/>
      <c r="PMD134" s="149"/>
      <c r="PME134" s="149"/>
      <c r="PMF134" s="149"/>
      <c r="PMG134" s="149"/>
      <c r="PMH134" s="149"/>
      <c r="PMI134" s="149"/>
      <c r="PMJ134" s="149"/>
      <c r="PMK134" s="149"/>
      <c r="PML134" s="149"/>
      <c r="PMM134" s="149"/>
      <c r="PMN134" s="149"/>
      <c r="PMO134" s="149"/>
      <c r="PMP134" s="149"/>
      <c r="PMQ134" s="149"/>
      <c r="PMR134" s="149"/>
      <c r="PMS134" s="149"/>
      <c r="PMT134" s="149"/>
      <c r="PMU134" s="149"/>
      <c r="PMV134" s="149"/>
      <c r="PMW134" s="149"/>
      <c r="PMX134" s="149"/>
      <c r="PMY134" s="149"/>
      <c r="PMZ134" s="149"/>
      <c r="PNA134" s="149"/>
      <c r="PNB134" s="149"/>
      <c r="PNC134" s="149"/>
      <c r="PND134" s="149"/>
      <c r="PNE134" s="149"/>
      <c r="PNF134" s="149"/>
      <c r="PNG134" s="149"/>
      <c r="PNH134" s="149"/>
      <c r="PNI134" s="149"/>
      <c r="PNJ134" s="149"/>
      <c r="PNK134" s="149"/>
      <c r="PNL134" s="149"/>
      <c r="PNM134" s="149"/>
      <c r="PNN134" s="149"/>
      <c r="PNO134" s="149"/>
      <c r="PNP134" s="149"/>
      <c r="PNQ134" s="149"/>
      <c r="PNR134" s="149"/>
      <c r="PNS134" s="149"/>
      <c r="PNT134" s="149"/>
      <c r="PNU134" s="149"/>
      <c r="PNV134" s="149"/>
      <c r="PNW134" s="149"/>
      <c r="PNX134" s="149"/>
      <c r="PNY134" s="149"/>
      <c r="PNZ134" s="149"/>
      <c r="POA134" s="149"/>
      <c r="POB134" s="149"/>
      <c r="POC134" s="149"/>
      <c r="POD134" s="149"/>
      <c r="POE134" s="149"/>
      <c r="POF134" s="149"/>
      <c r="POG134" s="149"/>
      <c r="POH134" s="149"/>
      <c r="POI134" s="149"/>
      <c r="POJ134" s="149"/>
      <c r="POK134" s="149"/>
      <c r="POL134" s="149"/>
      <c r="POM134" s="149"/>
      <c r="PON134" s="149"/>
      <c r="POO134" s="149"/>
      <c r="POP134" s="149"/>
      <c r="POQ134" s="149"/>
      <c r="POR134" s="149"/>
      <c r="POS134" s="149"/>
      <c r="POT134" s="149"/>
      <c r="POU134" s="149"/>
      <c r="POV134" s="149"/>
      <c r="POW134" s="149"/>
      <c r="POX134" s="149"/>
      <c r="POY134" s="149"/>
      <c r="POZ134" s="149"/>
      <c r="PPA134" s="149"/>
      <c r="PPB134" s="149"/>
      <c r="PPC134" s="149"/>
      <c r="PPD134" s="149"/>
      <c r="PPE134" s="149"/>
      <c r="PPF134" s="149"/>
      <c r="PPG134" s="149"/>
      <c r="PPH134" s="149"/>
      <c r="PPI134" s="149"/>
      <c r="PPJ134" s="149"/>
      <c r="PPK134" s="149"/>
      <c r="PPL134" s="149"/>
      <c r="PPM134" s="149"/>
      <c r="PPN134" s="149"/>
      <c r="PPO134" s="149"/>
      <c r="PPP134" s="149"/>
      <c r="PPQ134" s="149"/>
      <c r="PPR134" s="149"/>
      <c r="PPS134" s="149"/>
      <c r="PPT134" s="149"/>
      <c r="PPU134" s="149"/>
      <c r="PPV134" s="149"/>
      <c r="PPW134" s="149"/>
      <c r="PPX134" s="149"/>
      <c r="PPY134" s="149"/>
      <c r="PPZ134" s="149"/>
      <c r="PQA134" s="149"/>
      <c r="PQB134" s="149"/>
      <c r="PQC134" s="149"/>
      <c r="PQD134" s="149"/>
      <c r="PQE134" s="149"/>
      <c r="PQF134" s="149"/>
      <c r="PQG134" s="149"/>
      <c r="PQH134" s="149"/>
      <c r="PQI134" s="149"/>
      <c r="PQJ134" s="149"/>
      <c r="PQK134" s="149"/>
      <c r="PQL134" s="149"/>
      <c r="PQM134" s="149"/>
      <c r="PQN134" s="149"/>
      <c r="PQO134" s="149"/>
      <c r="PQP134" s="149"/>
      <c r="PQQ134" s="149"/>
      <c r="PQR134" s="149"/>
      <c r="PQS134" s="149"/>
      <c r="PQT134" s="149"/>
      <c r="PQU134" s="149"/>
      <c r="PQV134" s="149"/>
      <c r="PQW134" s="149"/>
      <c r="PQX134" s="149"/>
      <c r="PQY134" s="149"/>
      <c r="PQZ134" s="149"/>
      <c r="PRA134" s="149"/>
      <c r="PRB134" s="149"/>
      <c r="PRC134" s="149"/>
      <c r="PRD134" s="149"/>
      <c r="PRE134" s="149"/>
      <c r="PRF134" s="149"/>
      <c r="PRG134" s="149"/>
      <c r="PRH134" s="149"/>
      <c r="PRI134" s="149"/>
      <c r="PRJ134" s="149"/>
      <c r="PRK134" s="149"/>
      <c r="PRL134" s="149"/>
      <c r="PRM134" s="149"/>
      <c r="PRN134" s="149"/>
      <c r="PRO134" s="149"/>
      <c r="PRP134" s="149"/>
      <c r="PRQ134" s="149"/>
      <c r="PRR134" s="149"/>
      <c r="PRS134" s="149"/>
      <c r="PRT134" s="149"/>
      <c r="PRU134" s="149"/>
      <c r="PRV134" s="149"/>
      <c r="PRW134" s="149"/>
      <c r="PRX134" s="149"/>
      <c r="PRY134" s="149"/>
      <c r="PRZ134" s="149"/>
      <c r="PSA134" s="149"/>
      <c r="PSB134" s="149"/>
      <c r="PSC134" s="149"/>
      <c r="PSD134" s="149"/>
      <c r="PSE134" s="149"/>
      <c r="PSF134" s="149"/>
      <c r="PSG134" s="149"/>
      <c r="PSH134" s="149"/>
      <c r="PSI134" s="149"/>
      <c r="PSJ134" s="149"/>
      <c r="PSK134" s="149"/>
      <c r="PSL134" s="149"/>
      <c r="PSM134" s="149"/>
      <c r="PSN134" s="149"/>
      <c r="PSO134" s="149"/>
      <c r="PSP134" s="149"/>
      <c r="PSQ134" s="149"/>
      <c r="PSR134" s="149"/>
      <c r="PSS134" s="149"/>
      <c r="PST134" s="149"/>
      <c r="PSU134" s="149"/>
      <c r="PSV134" s="149"/>
      <c r="PSW134" s="149"/>
      <c r="PSX134" s="149"/>
      <c r="PSY134" s="149"/>
      <c r="PSZ134" s="149"/>
      <c r="PTA134" s="149"/>
      <c r="PTB134" s="149"/>
      <c r="PTC134" s="149"/>
      <c r="PTD134" s="149"/>
      <c r="PTE134" s="149"/>
      <c r="PTF134" s="149"/>
      <c r="PTG134" s="149"/>
      <c r="PTH134" s="149"/>
      <c r="PTI134" s="149"/>
      <c r="PTJ134" s="149"/>
      <c r="PTK134" s="149"/>
      <c r="PTL134" s="149"/>
      <c r="PTM134" s="149"/>
      <c r="PTN134" s="149"/>
      <c r="PTO134" s="149"/>
      <c r="PTP134" s="149"/>
      <c r="PTQ134" s="149"/>
      <c r="PTR134" s="149"/>
      <c r="PTS134" s="149"/>
      <c r="PTT134" s="149"/>
      <c r="PTU134" s="149"/>
      <c r="PTV134" s="149"/>
      <c r="PTW134" s="149"/>
      <c r="PTX134" s="149"/>
      <c r="PTY134" s="149"/>
      <c r="PTZ134" s="149"/>
      <c r="PUA134" s="149"/>
      <c r="PUB134" s="149"/>
      <c r="PUC134" s="149"/>
      <c r="PUD134" s="149"/>
      <c r="PUE134" s="149"/>
      <c r="PUF134" s="149"/>
      <c r="PUG134" s="149"/>
      <c r="PUH134" s="149"/>
      <c r="PUI134" s="149"/>
      <c r="PUJ134" s="149"/>
      <c r="PUK134" s="149"/>
      <c r="PUL134" s="149"/>
      <c r="PUM134" s="149"/>
      <c r="PUN134" s="149"/>
      <c r="PUO134" s="149"/>
      <c r="PUP134" s="149"/>
      <c r="PUQ134" s="149"/>
      <c r="PUR134" s="149"/>
      <c r="PUS134" s="149"/>
      <c r="PUT134" s="149"/>
      <c r="PUU134" s="149"/>
      <c r="PUV134" s="149"/>
      <c r="PUW134" s="149"/>
      <c r="PUX134" s="149"/>
      <c r="PUY134" s="149"/>
      <c r="PUZ134" s="149"/>
      <c r="PVA134" s="149"/>
      <c r="PVB134" s="149"/>
      <c r="PVC134" s="149"/>
      <c r="PVD134" s="149"/>
      <c r="PVE134" s="149"/>
      <c r="PVF134" s="149"/>
      <c r="PVG134" s="149"/>
      <c r="PVH134" s="149"/>
      <c r="PVI134" s="149"/>
      <c r="PVJ134" s="149"/>
      <c r="PVK134" s="149"/>
      <c r="PVL134" s="149"/>
      <c r="PVM134" s="149"/>
      <c r="PVN134" s="149"/>
      <c r="PVO134" s="149"/>
      <c r="PVP134" s="149"/>
      <c r="PVQ134" s="149"/>
      <c r="PVR134" s="149"/>
      <c r="PVS134" s="149"/>
      <c r="PVT134" s="149"/>
      <c r="PVU134" s="149"/>
      <c r="PVV134" s="149"/>
      <c r="PVW134" s="149"/>
      <c r="PVX134" s="149"/>
      <c r="PVY134" s="149"/>
      <c r="PVZ134" s="149"/>
      <c r="PWA134" s="149"/>
      <c r="PWB134" s="149"/>
      <c r="PWC134" s="149"/>
      <c r="PWD134" s="149"/>
      <c r="PWE134" s="149"/>
      <c r="PWF134" s="149"/>
      <c r="PWG134" s="149"/>
      <c r="PWH134" s="149"/>
      <c r="PWI134" s="149"/>
      <c r="PWJ134" s="149"/>
      <c r="PWK134" s="149"/>
      <c r="PWL134" s="149"/>
      <c r="PWM134" s="149"/>
      <c r="PWN134" s="149"/>
      <c r="PWO134" s="149"/>
      <c r="PWP134" s="149"/>
      <c r="PWQ134" s="149"/>
      <c r="PWR134" s="149"/>
      <c r="PWS134" s="149"/>
      <c r="PWT134" s="149"/>
      <c r="PWU134" s="149"/>
      <c r="PWV134" s="149"/>
      <c r="PWW134" s="149"/>
      <c r="PWX134" s="149"/>
      <c r="PWY134" s="149"/>
      <c r="PWZ134" s="149"/>
      <c r="PXA134" s="149"/>
      <c r="PXB134" s="149"/>
      <c r="PXC134" s="149"/>
      <c r="PXD134" s="149"/>
      <c r="PXE134" s="149"/>
      <c r="PXF134" s="149"/>
      <c r="PXG134" s="149"/>
      <c r="PXH134" s="149"/>
      <c r="PXI134" s="149"/>
      <c r="PXJ134" s="149"/>
      <c r="PXK134" s="149"/>
      <c r="PXL134" s="149"/>
      <c r="PXM134" s="149"/>
      <c r="PXN134" s="149"/>
      <c r="PXO134" s="149"/>
      <c r="PXP134" s="149"/>
      <c r="PXQ134" s="149"/>
      <c r="PXR134" s="149"/>
      <c r="PXS134" s="149"/>
      <c r="PXT134" s="149"/>
      <c r="PXU134" s="149"/>
      <c r="PXV134" s="149"/>
      <c r="PXW134" s="149"/>
      <c r="PXX134" s="149"/>
      <c r="PXY134" s="149"/>
      <c r="PXZ134" s="149"/>
      <c r="PYA134" s="149"/>
      <c r="PYB134" s="149"/>
      <c r="PYC134" s="149"/>
      <c r="PYD134" s="149"/>
      <c r="PYE134" s="149"/>
      <c r="PYF134" s="149"/>
      <c r="PYG134" s="149"/>
      <c r="PYH134" s="149"/>
      <c r="PYI134" s="149"/>
      <c r="PYJ134" s="149"/>
      <c r="PYK134" s="149"/>
      <c r="PYL134" s="149"/>
      <c r="PYM134" s="149"/>
      <c r="PYN134" s="149"/>
      <c r="PYO134" s="149"/>
      <c r="PYP134" s="149"/>
      <c r="PYQ134" s="149"/>
      <c r="PYR134" s="149"/>
      <c r="PYS134" s="149"/>
      <c r="PYT134" s="149"/>
      <c r="PYU134" s="149"/>
      <c r="PYV134" s="149"/>
      <c r="PYW134" s="149"/>
      <c r="PYX134" s="149"/>
      <c r="PYY134" s="149"/>
      <c r="PYZ134" s="149"/>
      <c r="PZA134" s="149"/>
      <c r="PZB134" s="149"/>
      <c r="PZC134" s="149"/>
      <c r="PZD134" s="149"/>
      <c r="PZE134" s="149"/>
      <c r="PZF134" s="149"/>
      <c r="PZG134" s="149"/>
      <c r="PZH134" s="149"/>
      <c r="PZI134" s="149"/>
      <c r="PZJ134" s="149"/>
      <c r="PZK134" s="149"/>
      <c r="PZL134" s="149"/>
      <c r="PZM134" s="149"/>
      <c r="PZN134" s="149"/>
      <c r="PZO134" s="149"/>
      <c r="PZP134" s="149"/>
      <c r="PZQ134" s="149"/>
      <c r="PZR134" s="149"/>
      <c r="PZS134" s="149"/>
      <c r="PZT134" s="149"/>
      <c r="PZU134" s="149"/>
      <c r="PZV134" s="149"/>
      <c r="PZW134" s="149"/>
      <c r="PZX134" s="149"/>
      <c r="PZY134" s="149"/>
      <c r="PZZ134" s="149"/>
      <c r="QAA134" s="149"/>
      <c r="QAB134" s="149"/>
      <c r="QAC134" s="149"/>
      <c r="QAD134" s="149"/>
      <c r="QAE134" s="149"/>
      <c r="QAF134" s="149"/>
      <c r="QAG134" s="149"/>
      <c r="QAH134" s="149"/>
      <c r="QAI134" s="149"/>
      <c r="QAJ134" s="149"/>
      <c r="QAK134" s="149"/>
      <c r="QAL134" s="149"/>
      <c r="QAM134" s="149"/>
      <c r="QAN134" s="149"/>
      <c r="QAO134" s="149"/>
      <c r="QAP134" s="149"/>
      <c r="QAQ134" s="149"/>
      <c r="QAR134" s="149"/>
      <c r="QAS134" s="149"/>
      <c r="QAT134" s="149"/>
      <c r="QAU134" s="149"/>
      <c r="QAV134" s="149"/>
      <c r="QAW134" s="149"/>
      <c r="QAX134" s="149"/>
      <c r="QAY134" s="149"/>
      <c r="QAZ134" s="149"/>
      <c r="QBA134" s="149"/>
      <c r="QBB134" s="149"/>
      <c r="QBC134" s="149"/>
      <c r="QBD134" s="149"/>
      <c r="QBE134" s="149"/>
      <c r="QBF134" s="149"/>
      <c r="QBG134" s="149"/>
      <c r="QBH134" s="149"/>
      <c r="QBI134" s="149"/>
      <c r="QBJ134" s="149"/>
      <c r="QBK134" s="149"/>
      <c r="QBL134" s="149"/>
      <c r="QBM134" s="149"/>
      <c r="QBN134" s="149"/>
      <c r="QBO134" s="149"/>
      <c r="QBP134" s="149"/>
      <c r="QBQ134" s="149"/>
      <c r="QBR134" s="149"/>
      <c r="QBS134" s="149"/>
      <c r="QBT134" s="149"/>
      <c r="QBU134" s="149"/>
      <c r="QBV134" s="149"/>
      <c r="QBW134" s="149"/>
      <c r="QBX134" s="149"/>
      <c r="QBY134" s="149"/>
      <c r="QBZ134" s="149"/>
      <c r="QCA134" s="149"/>
      <c r="QCB134" s="149"/>
      <c r="QCC134" s="149"/>
      <c r="QCD134" s="149"/>
      <c r="QCE134" s="149"/>
      <c r="QCF134" s="149"/>
      <c r="QCG134" s="149"/>
      <c r="QCH134" s="149"/>
      <c r="QCI134" s="149"/>
      <c r="QCJ134" s="149"/>
      <c r="QCK134" s="149"/>
      <c r="QCL134" s="149"/>
      <c r="QCM134" s="149"/>
      <c r="QCN134" s="149"/>
      <c r="QCO134" s="149"/>
      <c r="QCP134" s="149"/>
      <c r="QCQ134" s="149"/>
      <c r="QCR134" s="149"/>
      <c r="QCS134" s="149"/>
      <c r="QCT134" s="149"/>
      <c r="QCU134" s="149"/>
      <c r="QCV134" s="149"/>
      <c r="QCW134" s="149"/>
      <c r="QCX134" s="149"/>
      <c r="QCY134" s="149"/>
      <c r="QCZ134" s="149"/>
      <c r="QDA134" s="149"/>
      <c r="QDB134" s="149"/>
      <c r="QDC134" s="149"/>
      <c r="QDD134" s="149"/>
      <c r="QDE134" s="149"/>
      <c r="QDF134" s="149"/>
      <c r="QDG134" s="149"/>
      <c r="QDH134" s="149"/>
      <c r="QDI134" s="149"/>
      <c r="QDJ134" s="149"/>
      <c r="QDK134" s="149"/>
      <c r="QDL134" s="149"/>
      <c r="QDM134" s="149"/>
      <c r="QDN134" s="149"/>
      <c r="QDO134" s="149"/>
      <c r="QDP134" s="149"/>
      <c r="QDQ134" s="149"/>
      <c r="QDR134" s="149"/>
      <c r="QDS134" s="149"/>
      <c r="QDT134" s="149"/>
      <c r="QDU134" s="149"/>
      <c r="QDV134" s="149"/>
      <c r="QDW134" s="149"/>
      <c r="QDX134" s="149"/>
      <c r="QDY134" s="149"/>
      <c r="QDZ134" s="149"/>
      <c r="QEA134" s="149"/>
      <c r="QEB134" s="149"/>
      <c r="QEC134" s="149"/>
      <c r="QED134" s="149"/>
      <c r="QEE134" s="149"/>
      <c r="QEF134" s="149"/>
      <c r="QEG134" s="149"/>
      <c r="QEH134" s="149"/>
      <c r="QEI134" s="149"/>
      <c r="QEJ134" s="149"/>
      <c r="QEK134" s="149"/>
      <c r="QEL134" s="149"/>
      <c r="QEM134" s="149"/>
      <c r="QEN134" s="149"/>
      <c r="QEO134" s="149"/>
      <c r="QEP134" s="149"/>
      <c r="QEQ134" s="149"/>
      <c r="QER134" s="149"/>
      <c r="QES134" s="149"/>
      <c r="QET134" s="149"/>
      <c r="QEU134" s="149"/>
      <c r="QEV134" s="149"/>
      <c r="QEW134" s="149"/>
      <c r="QEX134" s="149"/>
      <c r="QEY134" s="149"/>
      <c r="QEZ134" s="149"/>
      <c r="QFA134" s="149"/>
      <c r="QFB134" s="149"/>
      <c r="QFC134" s="149"/>
      <c r="QFD134" s="149"/>
      <c r="QFE134" s="149"/>
      <c r="QFF134" s="149"/>
      <c r="QFG134" s="149"/>
      <c r="QFH134" s="149"/>
      <c r="QFI134" s="149"/>
      <c r="QFJ134" s="149"/>
      <c r="QFK134" s="149"/>
      <c r="QFL134" s="149"/>
      <c r="QFM134" s="149"/>
      <c r="QFN134" s="149"/>
      <c r="QFO134" s="149"/>
      <c r="QFP134" s="149"/>
      <c r="QFQ134" s="149"/>
      <c r="QFR134" s="149"/>
      <c r="QFS134" s="149"/>
      <c r="QFT134" s="149"/>
      <c r="QFU134" s="149"/>
      <c r="QFV134" s="149"/>
      <c r="QFW134" s="149"/>
      <c r="QFX134" s="149"/>
      <c r="QFY134" s="149"/>
      <c r="QFZ134" s="149"/>
      <c r="QGA134" s="149"/>
      <c r="QGB134" s="149"/>
      <c r="QGC134" s="149"/>
      <c r="QGD134" s="149"/>
      <c r="QGE134" s="149"/>
      <c r="QGF134" s="149"/>
      <c r="QGG134" s="149"/>
      <c r="QGH134" s="149"/>
      <c r="QGI134" s="149"/>
      <c r="QGJ134" s="149"/>
      <c r="QGK134" s="149"/>
      <c r="QGL134" s="149"/>
      <c r="QGM134" s="149"/>
      <c r="QGN134" s="149"/>
      <c r="QGO134" s="149"/>
      <c r="QGP134" s="149"/>
      <c r="QGQ134" s="149"/>
      <c r="QGR134" s="149"/>
      <c r="QGS134" s="149"/>
      <c r="QGT134" s="149"/>
      <c r="QGU134" s="149"/>
      <c r="QGV134" s="149"/>
      <c r="QGW134" s="149"/>
      <c r="QGX134" s="149"/>
      <c r="QGY134" s="149"/>
      <c r="QGZ134" s="149"/>
      <c r="QHA134" s="149"/>
      <c r="QHB134" s="149"/>
      <c r="QHC134" s="149"/>
      <c r="QHD134" s="149"/>
      <c r="QHE134" s="149"/>
      <c r="QHF134" s="149"/>
      <c r="QHG134" s="149"/>
      <c r="QHH134" s="149"/>
      <c r="QHI134" s="149"/>
      <c r="QHJ134" s="149"/>
      <c r="QHK134" s="149"/>
      <c r="QHL134" s="149"/>
      <c r="QHM134" s="149"/>
      <c r="QHN134" s="149"/>
      <c r="QHO134" s="149"/>
      <c r="QHP134" s="149"/>
      <c r="QHQ134" s="149"/>
      <c r="QHR134" s="149"/>
      <c r="QHS134" s="149"/>
      <c r="QHT134" s="149"/>
      <c r="QHU134" s="149"/>
      <c r="QHV134" s="149"/>
      <c r="QHW134" s="149"/>
      <c r="QHX134" s="149"/>
      <c r="QHY134" s="149"/>
      <c r="QHZ134" s="149"/>
      <c r="QIA134" s="149"/>
      <c r="QIB134" s="149"/>
      <c r="QIC134" s="149"/>
      <c r="QID134" s="149"/>
      <c r="QIE134" s="149"/>
      <c r="QIF134" s="149"/>
      <c r="QIG134" s="149"/>
      <c r="QIH134" s="149"/>
      <c r="QII134" s="149"/>
      <c r="QIJ134" s="149"/>
      <c r="QIK134" s="149"/>
      <c r="QIL134" s="149"/>
      <c r="QIM134" s="149"/>
      <c r="QIN134" s="149"/>
      <c r="QIO134" s="149"/>
      <c r="QIP134" s="149"/>
      <c r="QIQ134" s="149"/>
      <c r="QIR134" s="149"/>
      <c r="QIS134" s="149"/>
      <c r="QIT134" s="149"/>
      <c r="QIU134" s="149"/>
      <c r="QIV134" s="149"/>
      <c r="QIW134" s="149"/>
      <c r="QIX134" s="149"/>
      <c r="QIY134" s="149"/>
      <c r="QIZ134" s="149"/>
      <c r="QJA134" s="149"/>
      <c r="QJB134" s="149"/>
      <c r="QJC134" s="149"/>
      <c r="QJD134" s="149"/>
      <c r="QJE134" s="149"/>
      <c r="QJF134" s="149"/>
      <c r="QJG134" s="149"/>
      <c r="QJH134" s="149"/>
      <c r="QJI134" s="149"/>
      <c r="QJJ134" s="149"/>
      <c r="QJK134" s="149"/>
      <c r="QJL134" s="149"/>
      <c r="QJM134" s="149"/>
      <c r="QJN134" s="149"/>
      <c r="QJO134" s="149"/>
      <c r="QJP134" s="149"/>
      <c r="QJQ134" s="149"/>
      <c r="QJR134" s="149"/>
      <c r="QJS134" s="149"/>
      <c r="QJT134" s="149"/>
      <c r="QJU134" s="149"/>
      <c r="QJV134" s="149"/>
      <c r="QJW134" s="149"/>
      <c r="QJX134" s="149"/>
      <c r="QJY134" s="149"/>
      <c r="QJZ134" s="149"/>
      <c r="QKA134" s="149"/>
      <c r="QKB134" s="149"/>
      <c r="QKC134" s="149"/>
      <c r="QKD134" s="149"/>
      <c r="QKE134" s="149"/>
      <c r="QKF134" s="149"/>
      <c r="QKG134" s="149"/>
      <c r="QKH134" s="149"/>
      <c r="QKI134" s="149"/>
      <c r="QKJ134" s="149"/>
      <c r="QKK134" s="149"/>
      <c r="QKL134" s="149"/>
      <c r="QKM134" s="149"/>
      <c r="QKN134" s="149"/>
      <c r="QKO134" s="149"/>
      <c r="QKP134" s="149"/>
      <c r="QKQ134" s="149"/>
      <c r="QKR134" s="149"/>
      <c r="QKS134" s="149"/>
      <c r="QKT134" s="149"/>
      <c r="QKU134" s="149"/>
      <c r="QKV134" s="149"/>
      <c r="QKW134" s="149"/>
      <c r="QKX134" s="149"/>
      <c r="QKY134" s="149"/>
      <c r="QKZ134" s="149"/>
      <c r="QLA134" s="149"/>
      <c r="QLB134" s="149"/>
      <c r="QLC134" s="149"/>
      <c r="QLD134" s="149"/>
      <c r="QLE134" s="149"/>
      <c r="QLF134" s="149"/>
      <c r="QLG134" s="149"/>
      <c r="QLH134" s="149"/>
      <c r="QLI134" s="149"/>
      <c r="QLJ134" s="149"/>
      <c r="QLK134" s="149"/>
      <c r="QLL134" s="149"/>
      <c r="QLM134" s="149"/>
      <c r="QLN134" s="149"/>
      <c r="QLO134" s="149"/>
      <c r="QLP134" s="149"/>
      <c r="QLQ134" s="149"/>
      <c r="QLR134" s="149"/>
      <c r="QLS134" s="149"/>
      <c r="QLT134" s="149"/>
      <c r="QLU134" s="149"/>
      <c r="QLV134" s="149"/>
      <c r="QLW134" s="149"/>
      <c r="QLX134" s="149"/>
      <c r="QLY134" s="149"/>
      <c r="QLZ134" s="149"/>
      <c r="QMA134" s="149"/>
      <c r="QMB134" s="149"/>
      <c r="QMC134" s="149"/>
      <c r="QMD134" s="149"/>
      <c r="QME134" s="149"/>
      <c r="QMF134" s="149"/>
      <c r="QMG134" s="149"/>
      <c r="QMH134" s="149"/>
      <c r="QMI134" s="149"/>
      <c r="QMJ134" s="149"/>
      <c r="QMK134" s="149"/>
      <c r="QML134" s="149"/>
      <c r="QMM134" s="149"/>
      <c r="QMN134" s="149"/>
      <c r="QMO134" s="149"/>
      <c r="QMP134" s="149"/>
      <c r="QMQ134" s="149"/>
      <c r="QMR134" s="149"/>
      <c r="QMS134" s="149"/>
      <c r="QMT134" s="149"/>
      <c r="QMU134" s="149"/>
      <c r="QMV134" s="149"/>
      <c r="QMW134" s="149"/>
      <c r="QMX134" s="149"/>
      <c r="QMY134" s="149"/>
      <c r="QMZ134" s="149"/>
      <c r="QNA134" s="149"/>
      <c r="QNB134" s="149"/>
      <c r="QNC134" s="149"/>
      <c r="QND134" s="149"/>
      <c r="QNE134" s="149"/>
      <c r="QNF134" s="149"/>
      <c r="QNG134" s="149"/>
      <c r="QNH134" s="149"/>
      <c r="QNI134" s="149"/>
      <c r="QNJ134" s="149"/>
      <c r="QNK134" s="149"/>
      <c r="QNL134" s="149"/>
      <c r="QNM134" s="149"/>
      <c r="QNN134" s="149"/>
      <c r="QNO134" s="149"/>
      <c r="QNP134" s="149"/>
      <c r="QNQ134" s="149"/>
      <c r="QNR134" s="149"/>
      <c r="QNS134" s="149"/>
      <c r="QNT134" s="149"/>
      <c r="QNU134" s="149"/>
      <c r="QNV134" s="149"/>
      <c r="QNW134" s="149"/>
      <c r="QNX134" s="149"/>
      <c r="QNY134" s="149"/>
      <c r="QNZ134" s="149"/>
      <c r="QOA134" s="149"/>
      <c r="QOB134" s="149"/>
      <c r="QOC134" s="149"/>
      <c r="QOD134" s="149"/>
      <c r="QOE134" s="149"/>
      <c r="QOF134" s="149"/>
      <c r="QOG134" s="149"/>
      <c r="QOH134" s="149"/>
      <c r="QOI134" s="149"/>
      <c r="QOJ134" s="149"/>
      <c r="QOK134" s="149"/>
      <c r="QOL134" s="149"/>
      <c r="QOM134" s="149"/>
      <c r="QON134" s="149"/>
      <c r="QOO134" s="149"/>
      <c r="QOP134" s="149"/>
      <c r="QOQ134" s="149"/>
      <c r="QOR134" s="149"/>
      <c r="QOS134" s="149"/>
      <c r="QOT134" s="149"/>
      <c r="QOU134" s="149"/>
      <c r="QOV134" s="149"/>
      <c r="QOW134" s="149"/>
      <c r="QOX134" s="149"/>
      <c r="QOY134" s="149"/>
      <c r="QOZ134" s="149"/>
      <c r="QPA134" s="149"/>
      <c r="QPB134" s="149"/>
      <c r="QPC134" s="149"/>
      <c r="QPD134" s="149"/>
      <c r="QPE134" s="149"/>
      <c r="QPF134" s="149"/>
      <c r="QPG134" s="149"/>
      <c r="QPH134" s="149"/>
      <c r="QPI134" s="149"/>
      <c r="QPJ134" s="149"/>
      <c r="QPK134" s="149"/>
      <c r="QPL134" s="149"/>
      <c r="QPM134" s="149"/>
      <c r="QPN134" s="149"/>
      <c r="QPO134" s="149"/>
      <c r="QPP134" s="149"/>
      <c r="QPQ134" s="149"/>
      <c r="QPR134" s="149"/>
      <c r="QPS134" s="149"/>
      <c r="QPT134" s="149"/>
      <c r="QPU134" s="149"/>
      <c r="QPV134" s="149"/>
      <c r="QPW134" s="149"/>
      <c r="QPX134" s="149"/>
      <c r="QPY134" s="149"/>
      <c r="QPZ134" s="149"/>
      <c r="QQA134" s="149"/>
      <c r="QQB134" s="149"/>
      <c r="QQC134" s="149"/>
      <c r="QQD134" s="149"/>
      <c r="QQE134" s="149"/>
      <c r="QQF134" s="149"/>
      <c r="QQG134" s="149"/>
      <c r="QQH134" s="149"/>
      <c r="QQI134" s="149"/>
      <c r="QQJ134" s="149"/>
      <c r="QQK134" s="149"/>
      <c r="QQL134" s="149"/>
      <c r="QQM134" s="149"/>
      <c r="QQN134" s="149"/>
      <c r="QQO134" s="149"/>
      <c r="QQP134" s="149"/>
      <c r="QQQ134" s="149"/>
      <c r="QQR134" s="149"/>
      <c r="QQS134" s="149"/>
      <c r="QQT134" s="149"/>
      <c r="QQU134" s="149"/>
      <c r="QQV134" s="149"/>
      <c r="QQW134" s="149"/>
      <c r="QQX134" s="149"/>
      <c r="QQY134" s="149"/>
      <c r="QQZ134" s="149"/>
      <c r="QRA134" s="149"/>
      <c r="QRB134" s="149"/>
      <c r="QRC134" s="149"/>
      <c r="QRD134" s="149"/>
      <c r="QRE134" s="149"/>
      <c r="QRF134" s="149"/>
      <c r="QRG134" s="149"/>
      <c r="QRH134" s="149"/>
      <c r="QRI134" s="149"/>
      <c r="QRJ134" s="149"/>
      <c r="QRK134" s="149"/>
      <c r="QRL134" s="149"/>
      <c r="QRM134" s="149"/>
      <c r="QRN134" s="149"/>
      <c r="QRO134" s="149"/>
      <c r="QRP134" s="149"/>
      <c r="QRQ134" s="149"/>
      <c r="QRR134" s="149"/>
      <c r="QRS134" s="149"/>
      <c r="QRT134" s="149"/>
      <c r="QRU134" s="149"/>
      <c r="QRV134" s="149"/>
      <c r="QRW134" s="149"/>
      <c r="QRX134" s="149"/>
      <c r="QRY134" s="149"/>
      <c r="QRZ134" s="149"/>
      <c r="QSA134" s="149"/>
      <c r="QSB134" s="149"/>
      <c r="QSC134" s="149"/>
      <c r="QSD134" s="149"/>
      <c r="QSE134" s="149"/>
      <c r="QSF134" s="149"/>
      <c r="QSG134" s="149"/>
      <c r="QSH134" s="149"/>
      <c r="QSI134" s="149"/>
      <c r="QSJ134" s="149"/>
      <c r="QSK134" s="149"/>
      <c r="QSL134" s="149"/>
      <c r="QSM134" s="149"/>
      <c r="QSN134" s="149"/>
      <c r="QSO134" s="149"/>
      <c r="QSP134" s="149"/>
      <c r="QSQ134" s="149"/>
      <c r="QSR134" s="149"/>
      <c r="QSS134" s="149"/>
      <c r="QST134" s="149"/>
      <c r="QSU134" s="149"/>
      <c r="QSV134" s="149"/>
      <c r="QSW134" s="149"/>
      <c r="QSX134" s="149"/>
      <c r="QSY134" s="149"/>
      <c r="QSZ134" s="149"/>
      <c r="QTA134" s="149"/>
      <c r="QTB134" s="149"/>
      <c r="QTC134" s="149"/>
      <c r="QTD134" s="149"/>
      <c r="QTE134" s="149"/>
      <c r="QTF134" s="149"/>
      <c r="QTG134" s="149"/>
      <c r="QTH134" s="149"/>
      <c r="QTI134" s="149"/>
      <c r="QTJ134" s="149"/>
      <c r="QTK134" s="149"/>
      <c r="QTL134" s="149"/>
      <c r="QTM134" s="149"/>
      <c r="QTN134" s="149"/>
      <c r="QTO134" s="149"/>
      <c r="QTP134" s="149"/>
      <c r="QTQ134" s="149"/>
      <c r="QTR134" s="149"/>
      <c r="QTS134" s="149"/>
      <c r="QTT134" s="149"/>
      <c r="QTU134" s="149"/>
      <c r="QTV134" s="149"/>
      <c r="QTW134" s="149"/>
      <c r="QTX134" s="149"/>
      <c r="QTY134" s="149"/>
      <c r="QTZ134" s="149"/>
      <c r="QUA134" s="149"/>
      <c r="QUB134" s="149"/>
      <c r="QUC134" s="149"/>
      <c r="QUD134" s="149"/>
      <c r="QUE134" s="149"/>
      <c r="QUF134" s="149"/>
      <c r="QUG134" s="149"/>
      <c r="QUH134" s="149"/>
      <c r="QUI134" s="149"/>
      <c r="QUJ134" s="149"/>
      <c r="QUK134" s="149"/>
      <c r="QUL134" s="149"/>
      <c r="QUM134" s="149"/>
      <c r="QUN134" s="149"/>
      <c r="QUO134" s="149"/>
      <c r="QUP134" s="149"/>
      <c r="QUQ134" s="149"/>
      <c r="QUR134" s="149"/>
      <c r="QUS134" s="149"/>
      <c r="QUT134" s="149"/>
      <c r="QUU134" s="149"/>
      <c r="QUV134" s="149"/>
      <c r="QUW134" s="149"/>
      <c r="QUX134" s="149"/>
      <c r="QUY134" s="149"/>
      <c r="QUZ134" s="149"/>
      <c r="QVA134" s="149"/>
      <c r="QVB134" s="149"/>
      <c r="QVC134" s="149"/>
      <c r="QVD134" s="149"/>
      <c r="QVE134" s="149"/>
      <c r="QVF134" s="149"/>
      <c r="QVG134" s="149"/>
      <c r="QVH134" s="149"/>
      <c r="QVI134" s="149"/>
      <c r="QVJ134" s="149"/>
      <c r="QVK134" s="149"/>
      <c r="QVL134" s="149"/>
      <c r="QVM134" s="149"/>
      <c r="QVN134" s="149"/>
      <c r="QVO134" s="149"/>
      <c r="QVP134" s="149"/>
      <c r="QVQ134" s="149"/>
      <c r="QVR134" s="149"/>
      <c r="QVS134" s="149"/>
      <c r="QVT134" s="149"/>
      <c r="QVU134" s="149"/>
      <c r="QVV134" s="149"/>
      <c r="QVW134" s="149"/>
      <c r="QVX134" s="149"/>
      <c r="QVY134" s="149"/>
      <c r="QVZ134" s="149"/>
      <c r="QWA134" s="149"/>
      <c r="QWB134" s="149"/>
      <c r="QWC134" s="149"/>
      <c r="QWD134" s="149"/>
      <c r="QWE134" s="149"/>
      <c r="QWF134" s="149"/>
      <c r="QWG134" s="149"/>
      <c r="QWH134" s="149"/>
      <c r="QWI134" s="149"/>
      <c r="QWJ134" s="149"/>
      <c r="QWK134" s="149"/>
      <c r="QWL134" s="149"/>
      <c r="QWM134" s="149"/>
      <c r="QWN134" s="149"/>
      <c r="QWO134" s="149"/>
      <c r="QWP134" s="149"/>
      <c r="QWQ134" s="149"/>
      <c r="QWR134" s="149"/>
      <c r="QWS134" s="149"/>
      <c r="QWT134" s="149"/>
      <c r="QWU134" s="149"/>
      <c r="QWV134" s="149"/>
      <c r="QWW134" s="149"/>
      <c r="QWX134" s="149"/>
      <c r="QWY134" s="149"/>
      <c r="QWZ134" s="149"/>
      <c r="QXA134" s="149"/>
      <c r="QXB134" s="149"/>
      <c r="QXC134" s="149"/>
      <c r="QXD134" s="149"/>
      <c r="QXE134" s="149"/>
      <c r="QXF134" s="149"/>
      <c r="QXG134" s="149"/>
      <c r="QXH134" s="149"/>
      <c r="QXI134" s="149"/>
      <c r="QXJ134" s="149"/>
      <c r="QXK134" s="149"/>
      <c r="QXL134" s="149"/>
      <c r="QXM134" s="149"/>
      <c r="QXN134" s="149"/>
      <c r="QXO134" s="149"/>
      <c r="QXP134" s="149"/>
      <c r="QXQ134" s="149"/>
      <c r="QXR134" s="149"/>
      <c r="QXS134" s="149"/>
      <c r="QXT134" s="149"/>
      <c r="QXU134" s="149"/>
      <c r="QXV134" s="149"/>
      <c r="QXW134" s="149"/>
      <c r="QXX134" s="149"/>
      <c r="QXY134" s="149"/>
      <c r="QXZ134" s="149"/>
      <c r="QYA134" s="149"/>
      <c r="QYB134" s="149"/>
      <c r="QYC134" s="149"/>
      <c r="QYD134" s="149"/>
      <c r="QYE134" s="149"/>
      <c r="QYF134" s="149"/>
      <c r="QYG134" s="149"/>
      <c r="QYH134" s="149"/>
      <c r="QYI134" s="149"/>
      <c r="QYJ134" s="149"/>
      <c r="QYK134" s="149"/>
      <c r="QYL134" s="149"/>
      <c r="QYM134" s="149"/>
      <c r="QYN134" s="149"/>
      <c r="QYO134" s="149"/>
      <c r="QYP134" s="149"/>
      <c r="QYQ134" s="149"/>
      <c r="QYR134" s="149"/>
      <c r="QYS134" s="149"/>
      <c r="QYT134" s="149"/>
      <c r="QYU134" s="149"/>
      <c r="QYV134" s="149"/>
      <c r="QYW134" s="149"/>
      <c r="QYX134" s="149"/>
      <c r="QYY134" s="149"/>
      <c r="QYZ134" s="149"/>
      <c r="QZA134" s="149"/>
      <c r="QZB134" s="149"/>
      <c r="QZC134" s="149"/>
      <c r="QZD134" s="149"/>
      <c r="QZE134" s="149"/>
      <c r="QZF134" s="149"/>
      <c r="QZG134" s="149"/>
      <c r="QZH134" s="149"/>
      <c r="QZI134" s="149"/>
      <c r="QZJ134" s="149"/>
      <c r="QZK134" s="149"/>
      <c r="QZL134" s="149"/>
      <c r="QZM134" s="149"/>
      <c r="QZN134" s="149"/>
      <c r="QZO134" s="149"/>
      <c r="QZP134" s="149"/>
      <c r="QZQ134" s="149"/>
      <c r="QZR134" s="149"/>
      <c r="QZS134" s="149"/>
      <c r="QZT134" s="149"/>
      <c r="QZU134" s="149"/>
      <c r="QZV134" s="149"/>
      <c r="QZW134" s="149"/>
      <c r="QZX134" s="149"/>
      <c r="QZY134" s="149"/>
      <c r="QZZ134" s="149"/>
      <c r="RAA134" s="149"/>
      <c r="RAB134" s="149"/>
      <c r="RAC134" s="149"/>
      <c r="RAD134" s="149"/>
      <c r="RAE134" s="149"/>
      <c r="RAF134" s="149"/>
      <c r="RAG134" s="149"/>
      <c r="RAH134" s="149"/>
      <c r="RAI134" s="149"/>
      <c r="RAJ134" s="149"/>
      <c r="RAK134" s="149"/>
      <c r="RAL134" s="149"/>
      <c r="RAM134" s="149"/>
      <c r="RAN134" s="149"/>
      <c r="RAO134" s="149"/>
      <c r="RAP134" s="149"/>
      <c r="RAQ134" s="149"/>
      <c r="RAR134" s="149"/>
      <c r="RAS134" s="149"/>
      <c r="RAT134" s="149"/>
      <c r="RAU134" s="149"/>
      <c r="RAV134" s="149"/>
      <c r="RAW134" s="149"/>
      <c r="RAX134" s="149"/>
      <c r="RAY134" s="149"/>
      <c r="RAZ134" s="149"/>
      <c r="RBA134" s="149"/>
      <c r="RBB134" s="149"/>
      <c r="RBC134" s="149"/>
      <c r="RBD134" s="149"/>
      <c r="RBE134" s="149"/>
      <c r="RBF134" s="149"/>
      <c r="RBG134" s="149"/>
      <c r="RBH134" s="149"/>
      <c r="RBI134" s="149"/>
      <c r="RBJ134" s="149"/>
      <c r="RBK134" s="149"/>
      <c r="RBL134" s="149"/>
      <c r="RBM134" s="149"/>
      <c r="RBN134" s="149"/>
      <c r="RBO134" s="149"/>
      <c r="RBP134" s="149"/>
      <c r="RBQ134" s="149"/>
      <c r="RBR134" s="149"/>
      <c r="RBS134" s="149"/>
      <c r="RBT134" s="149"/>
      <c r="RBU134" s="149"/>
      <c r="RBV134" s="149"/>
      <c r="RBW134" s="149"/>
      <c r="RBX134" s="149"/>
      <c r="RBY134" s="149"/>
      <c r="RBZ134" s="149"/>
      <c r="RCA134" s="149"/>
      <c r="RCB134" s="149"/>
      <c r="RCC134" s="149"/>
      <c r="RCD134" s="149"/>
      <c r="RCE134" s="149"/>
      <c r="RCF134" s="149"/>
      <c r="RCG134" s="149"/>
      <c r="RCH134" s="149"/>
      <c r="RCI134" s="149"/>
      <c r="RCJ134" s="149"/>
      <c r="RCK134" s="149"/>
      <c r="RCL134" s="149"/>
      <c r="RCM134" s="149"/>
      <c r="RCN134" s="149"/>
      <c r="RCO134" s="149"/>
      <c r="RCP134" s="149"/>
      <c r="RCQ134" s="149"/>
      <c r="RCR134" s="149"/>
      <c r="RCS134" s="149"/>
      <c r="RCT134" s="149"/>
      <c r="RCU134" s="149"/>
      <c r="RCV134" s="149"/>
      <c r="RCW134" s="149"/>
      <c r="RCX134" s="149"/>
      <c r="RCY134" s="149"/>
      <c r="RCZ134" s="149"/>
      <c r="RDA134" s="149"/>
      <c r="RDB134" s="149"/>
      <c r="RDC134" s="149"/>
      <c r="RDD134" s="149"/>
      <c r="RDE134" s="149"/>
      <c r="RDF134" s="149"/>
      <c r="RDG134" s="149"/>
      <c r="RDH134" s="149"/>
      <c r="RDI134" s="149"/>
      <c r="RDJ134" s="149"/>
      <c r="RDK134" s="149"/>
      <c r="RDL134" s="149"/>
      <c r="RDM134" s="149"/>
      <c r="RDN134" s="149"/>
      <c r="RDO134" s="149"/>
      <c r="RDP134" s="149"/>
      <c r="RDQ134" s="149"/>
      <c r="RDR134" s="149"/>
      <c r="RDS134" s="149"/>
      <c r="RDT134" s="149"/>
      <c r="RDU134" s="149"/>
      <c r="RDV134" s="149"/>
      <c r="RDW134" s="149"/>
      <c r="RDX134" s="149"/>
      <c r="RDY134" s="149"/>
      <c r="RDZ134" s="149"/>
      <c r="REA134" s="149"/>
      <c r="REB134" s="149"/>
      <c r="REC134" s="149"/>
      <c r="RED134" s="149"/>
      <c r="REE134" s="149"/>
      <c r="REF134" s="149"/>
      <c r="REG134" s="149"/>
      <c r="REH134" s="149"/>
      <c r="REI134" s="149"/>
      <c r="REJ134" s="149"/>
      <c r="REK134" s="149"/>
      <c r="REL134" s="149"/>
      <c r="REM134" s="149"/>
      <c r="REN134" s="149"/>
      <c r="REO134" s="149"/>
      <c r="REP134" s="149"/>
      <c r="REQ134" s="149"/>
      <c r="RER134" s="149"/>
      <c r="RES134" s="149"/>
      <c r="RET134" s="149"/>
      <c r="REU134" s="149"/>
      <c r="REV134" s="149"/>
      <c r="REW134" s="149"/>
      <c r="REX134" s="149"/>
      <c r="REY134" s="149"/>
      <c r="REZ134" s="149"/>
      <c r="RFA134" s="149"/>
      <c r="RFB134" s="149"/>
      <c r="RFC134" s="149"/>
      <c r="RFD134" s="149"/>
      <c r="RFE134" s="149"/>
      <c r="RFF134" s="149"/>
      <c r="RFG134" s="149"/>
      <c r="RFH134" s="149"/>
      <c r="RFI134" s="149"/>
      <c r="RFJ134" s="149"/>
      <c r="RFK134" s="149"/>
      <c r="RFL134" s="149"/>
      <c r="RFM134" s="149"/>
      <c r="RFN134" s="149"/>
      <c r="RFO134" s="149"/>
      <c r="RFP134" s="149"/>
      <c r="RFQ134" s="149"/>
      <c r="RFR134" s="149"/>
      <c r="RFS134" s="149"/>
      <c r="RFT134" s="149"/>
      <c r="RFU134" s="149"/>
      <c r="RFV134" s="149"/>
      <c r="RFW134" s="149"/>
      <c r="RFX134" s="149"/>
      <c r="RFY134" s="149"/>
      <c r="RFZ134" s="149"/>
      <c r="RGA134" s="149"/>
      <c r="RGB134" s="149"/>
      <c r="RGC134" s="149"/>
      <c r="RGD134" s="149"/>
      <c r="RGE134" s="149"/>
      <c r="RGF134" s="149"/>
      <c r="RGG134" s="149"/>
      <c r="RGH134" s="149"/>
      <c r="RGI134" s="149"/>
      <c r="RGJ134" s="149"/>
      <c r="RGK134" s="149"/>
      <c r="RGL134" s="149"/>
      <c r="RGM134" s="149"/>
      <c r="RGN134" s="149"/>
      <c r="RGO134" s="149"/>
      <c r="RGP134" s="149"/>
      <c r="RGQ134" s="149"/>
      <c r="RGR134" s="149"/>
      <c r="RGS134" s="149"/>
      <c r="RGT134" s="149"/>
      <c r="RGU134" s="149"/>
      <c r="RGV134" s="149"/>
      <c r="RGW134" s="149"/>
      <c r="RGX134" s="149"/>
      <c r="RGY134" s="149"/>
      <c r="RGZ134" s="149"/>
      <c r="RHA134" s="149"/>
      <c r="RHB134" s="149"/>
      <c r="RHC134" s="149"/>
      <c r="RHD134" s="149"/>
      <c r="RHE134" s="149"/>
      <c r="RHF134" s="149"/>
      <c r="RHG134" s="149"/>
      <c r="RHH134" s="149"/>
      <c r="RHI134" s="149"/>
      <c r="RHJ134" s="149"/>
      <c r="RHK134" s="149"/>
      <c r="RHL134" s="149"/>
      <c r="RHM134" s="149"/>
      <c r="RHN134" s="149"/>
      <c r="RHO134" s="149"/>
      <c r="RHP134" s="149"/>
      <c r="RHQ134" s="149"/>
      <c r="RHR134" s="149"/>
      <c r="RHS134" s="149"/>
      <c r="RHT134" s="149"/>
      <c r="RHU134" s="149"/>
      <c r="RHV134" s="149"/>
      <c r="RHW134" s="149"/>
      <c r="RHX134" s="149"/>
      <c r="RHY134" s="149"/>
      <c r="RHZ134" s="149"/>
      <c r="RIA134" s="149"/>
      <c r="RIB134" s="149"/>
      <c r="RIC134" s="149"/>
      <c r="RID134" s="149"/>
      <c r="RIE134" s="149"/>
      <c r="RIF134" s="149"/>
      <c r="RIG134" s="149"/>
      <c r="RIH134" s="149"/>
      <c r="RII134" s="149"/>
      <c r="RIJ134" s="149"/>
      <c r="RIK134" s="149"/>
      <c r="RIL134" s="149"/>
      <c r="RIM134" s="149"/>
      <c r="RIN134" s="149"/>
      <c r="RIO134" s="149"/>
      <c r="RIP134" s="149"/>
      <c r="RIQ134" s="149"/>
      <c r="RIR134" s="149"/>
      <c r="RIS134" s="149"/>
      <c r="RIT134" s="149"/>
      <c r="RIU134" s="149"/>
      <c r="RIV134" s="149"/>
      <c r="RIW134" s="149"/>
      <c r="RIX134" s="149"/>
      <c r="RIY134" s="149"/>
      <c r="RIZ134" s="149"/>
      <c r="RJA134" s="149"/>
      <c r="RJB134" s="149"/>
      <c r="RJC134" s="149"/>
      <c r="RJD134" s="149"/>
      <c r="RJE134" s="149"/>
      <c r="RJF134" s="149"/>
      <c r="RJG134" s="149"/>
      <c r="RJH134" s="149"/>
      <c r="RJI134" s="149"/>
      <c r="RJJ134" s="149"/>
      <c r="RJK134" s="149"/>
      <c r="RJL134" s="149"/>
      <c r="RJM134" s="149"/>
      <c r="RJN134" s="149"/>
      <c r="RJO134" s="149"/>
      <c r="RJP134" s="149"/>
      <c r="RJQ134" s="149"/>
      <c r="RJR134" s="149"/>
      <c r="RJS134" s="149"/>
      <c r="RJT134" s="149"/>
      <c r="RJU134" s="149"/>
      <c r="RJV134" s="149"/>
      <c r="RJW134" s="149"/>
      <c r="RJX134" s="149"/>
      <c r="RJY134" s="149"/>
      <c r="RJZ134" s="149"/>
      <c r="RKA134" s="149"/>
      <c r="RKB134" s="149"/>
      <c r="RKC134" s="149"/>
      <c r="RKD134" s="149"/>
      <c r="RKE134" s="149"/>
      <c r="RKF134" s="149"/>
      <c r="RKG134" s="149"/>
      <c r="RKH134" s="149"/>
      <c r="RKI134" s="149"/>
      <c r="RKJ134" s="149"/>
      <c r="RKK134" s="149"/>
      <c r="RKL134" s="149"/>
      <c r="RKM134" s="149"/>
      <c r="RKN134" s="149"/>
      <c r="RKO134" s="149"/>
      <c r="RKP134" s="149"/>
      <c r="RKQ134" s="149"/>
      <c r="RKR134" s="149"/>
      <c r="RKS134" s="149"/>
      <c r="RKT134" s="149"/>
      <c r="RKU134" s="149"/>
      <c r="RKV134" s="149"/>
      <c r="RKW134" s="149"/>
      <c r="RKX134" s="149"/>
      <c r="RKY134" s="149"/>
      <c r="RKZ134" s="149"/>
      <c r="RLA134" s="149"/>
      <c r="RLB134" s="149"/>
      <c r="RLC134" s="149"/>
      <c r="RLD134" s="149"/>
      <c r="RLE134" s="149"/>
      <c r="RLF134" s="149"/>
      <c r="RLG134" s="149"/>
      <c r="RLH134" s="149"/>
      <c r="RLI134" s="149"/>
      <c r="RLJ134" s="149"/>
      <c r="RLK134" s="149"/>
      <c r="RLL134" s="149"/>
      <c r="RLM134" s="149"/>
      <c r="RLN134" s="149"/>
      <c r="RLO134" s="149"/>
      <c r="RLP134" s="149"/>
      <c r="RLQ134" s="149"/>
      <c r="RLR134" s="149"/>
      <c r="RLS134" s="149"/>
      <c r="RLT134" s="149"/>
      <c r="RLU134" s="149"/>
      <c r="RLV134" s="149"/>
      <c r="RLW134" s="149"/>
      <c r="RLX134" s="149"/>
      <c r="RLY134" s="149"/>
      <c r="RLZ134" s="149"/>
      <c r="RMA134" s="149"/>
      <c r="RMB134" s="149"/>
      <c r="RMC134" s="149"/>
      <c r="RMD134" s="149"/>
      <c r="RME134" s="149"/>
      <c r="RMF134" s="149"/>
      <c r="RMG134" s="149"/>
      <c r="RMH134" s="149"/>
      <c r="RMI134" s="149"/>
      <c r="RMJ134" s="149"/>
      <c r="RMK134" s="149"/>
      <c r="RML134" s="149"/>
      <c r="RMM134" s="149"/>
      <c r="RMN134" s="149"/>
      <c r="RMO134" s="149"/>
      <c r="RMP134" s="149"/>
      <c r="RMQ134" s="149"/>
      <c r="RMR134" s="149"/>
      <c r="RMS134" s="149"/>
      <c r="RMT134" s="149"/>
      <c r="RMU134" s="149"/>
      <c r="RMV134" s="149"/>
      <c r="RMW134" s="149"/>
      <c r="RMX134" s="149"/>
      <c r="RMY134" s="149"/>
      <c r="RMZ134" s="149"/>
      <c r="RNA134" s="149"/>
      <c r="RNB134" s="149"/>
      <c r="RNC134" s="149"/>
      <c r="RND134" s="149"/>
      <c r="RNE134" s="149"/>
      <c r="RNF134" s="149"/>
      <c r="RNG134" s="149"/>
      <c r="RNH134" s="149"/>
      <c r="RNI134" s="149"/>
      <c r="RNJ134" s="149"/>
      <c r="RNK134" s="149"/>
      <c r="RNL134" s="149"/>
      <c r="RNM134" s="149"/>
      <c r="RNN134" s="149"/>
      <c r="RNO134" s="149"/>
      <c r="RNP134" s="149"/>
      <c r="RNQ134" s="149"/>
      <c r="RNR134" s="149"/>
      <c r="RNS134" s="149"/>
      <c r="RNT134" s="149"/>
      <c r="RNU134" s="149"/>
      <c r="RNV134" s="149"/>
      <c r="RNW134" s="149"/>
      <c r="RNX134" s="149"/>
      <c r="RNY134" s="149"/>
      <c r="RNZ134" s="149"/>
      <c r="ROA134" s="149"/>
      <c r="ROB134" s="149"/>
      <c r="ROC134" s="149"/>
      <c r="ROD134" s="149"/>
      <c r="ROE134" s="149"/>
      <c r="ROF134" s="149"/>
      <c r="ROG134" s="149"/>
      <c r="ROH134" s="149"/>
      <c r="ROI134" s="149"/>
      <c r="ROJ134" s="149"/>
      <c r="ROK134" s="149"/>
      <c r="ROL134" s="149"/>
      <c r="ROM134" s="149"/>
      <c r="RON134" s="149"/>
      <c r="ROO134" s="149"/>
      <c r="ROP134" s="149"/>
      <c r="ROQ134" s="149"/>
      <c r="ROR134" s="149"/>
      <c r="ROS134" s="149"/>
      <c r="ROT134" s="149"/>
      <c r="ROU134" s="149"/>
      <c r="ROV134" s="149"/>
      <c r="ROW134" s="149"/>
      <c r="ROX134" s="149"/>
      <c r="ROY134" s="149"/>
      <c r="ROZ134" s="149"/>
      <c r="RPA134" s="149"/>
      <c r="RPB134" s="149"/>
      <c r="RPC134" s="149"/>
      <c r="RPD134" s="149"/>
      <c r="RPE134" s="149"/>
      <c r="RPF134" s="149"/>
      <c r="RPG134" s="149"/>
      <c r="RPH134" s="149"/>
      <c r="RPI134" s="149"/>
      <c r="RPJ134" s="149"/>
      <c r="RPK134" s="149"/>
      <c r="RPL134" s="149"/>
      <c r="RPM134" s="149"/>
      <c r="RPN134" s="149"/>
      <c r="RPO134" s="149"/>
      <c r="RPP134" s="149"/>
      <c r="RPQ134" s="149"/>
      <c r="RPR134" s="149"/>
      <c r="RPS134" s="149"/>
      <c r="RPT134" s="149"/>
      <c r="RPU134" s="149"/>
      <c r="RPV134" s="149"/>
      <c r="RPW134" s="149"/>
      <c r="RPX134" s="149"/>
      <c r="RPY134" s="149"/>
      <c r="RPZ134" s="149"/>
      <c r="RQA134" s="149"/>
      <c r="RQB134" s="149"/>
      <c r="RQC134" s="149"/>
      <c r="RQD134" s="149"/>
      <c r="RQE134" s="149"/>
      <c r="RQF134" s="149"/>
      <c r="RQG134" s="149"/>
      <c r="RQH134" s="149"/>
      <c r="RQI134" s="149"/>
      <c r="RQJ134" s="149"/>
      <c r="RQK134" s="149"/>
      <c r="RQL134" s="149"/>
      <c r="RQM134" s="149"/>
      <c r="RQN134" s="149"/>
      <c r="RQO134" s="149"/>
      <c r="RQP134" s="149"/>
      <c r="RQQ134" s="149"/>
      <c r="RQR134" s="149"/>
      <c r="RQS134" s="149"/>
      <c r="RQT134" s="149"/>
      <c r="RQU134" s="149"/>
      <c r="RQV134" s="149"/>
      <c r="RQW134" s="149"/>
      <c r="RQX134" s="149"/>
      <c r="RQY134" s="149"/>
      <c r="RQZ134" s="149"/>
      <c r="RRA134" s="149"/>
      <c r="RRB134" s="149"/>
      <c r="RRC134" s="149"/>
      <c r="RRD134" s="149"/>
      <c r="RRE134" s="149"/>
      <c r="RRF134" s="149"/>
      <c r="RRG134" s="149"/>
      <c r="RRH134" s="149"/>
      <c r="RRI134" s="149"/>
      <c r="RRJ134" s="149"/>
      <c r="RRK134" s="149"/>
      <c r="RRL134" s="149"/>
      <c r="RRM134" s="149"/>
      <c r="RRN134" s="149"/>
      <c r="RRO134" s="149"/>
      <c r="RRP134" s="149"/>
      <c r="RRQ134" s="149"/>
      <c r="RRR134" s="149"/>
      <c r="RRS134" s="149"/>
      <c r="RRT134" s="149"/>
      <c r="RRU134" s="149"/>
      <c r="RRV134" s="149"/>
      <c r="RRW134" s="149"/>
      <c r="RRX134" s="149"/>
      <c r="RRY134" s="149"/>
      <c r="RRZ134" s="149"/>
      <c r="RSA134" s="149"/>
      <c r="RSB134" s="149"/>
      <c r="RSC134" s="149"/>
      <c r="RSD134" s="149"/>
      <c r="RSE134" s="149"/>
      <c r="RSF134" s="149"/>
      <c r="RSG134" s="149"/>
      <c r="RSH134" s="149"/>
      <c r="RSI134" s="149"/>
      <c r="RSJ134" s="149"/>
      <c r="RSK134" s="149"/>
      <c r="RSL134" s="149"/>
      <c r="RSM134" s="149"/>
      <c r="RSN134" s="149"/>
      <c r="RSO134" s="149"/>
      <c r="RSP134" s="149"/>
      <c r="RSQ134" s="149"/>
      <c r="RSR134" s="149"/>
      <c r="RSS134" s="149"/>
      <c r="RST134" s="149"/>
      <c r="RSU134" s="149"/>
      <c r="RSV134" s="149"/>
      <c r="RSW134" s="149"/>
      <c r="RSX134" s="149"/>
      <c r="RSY134" s="149"/>
      <c r="RSZ134" s="149"/>
      <c r="RTA134" s="149"/>
      <c r="RTB134" s="149"/>
      <c r="RTC134" s="149"/>
      <c r="RTD134" s="149"/>
      <c r="RTE134" s="149"/>
      <c r="RTF134" s="149"/>
      <c r="RTG134" s="149"/>
      <c r="RTH134" s="149"/>
      <c r="RTI134" s="149"/>
      <c r="RTJ134" s="149"/>
      <c r="RTK134" s="149"/>
      <c r="RTL134" s="149"/>
      <c r="RTM134" s="149"/>
      <c r="RTN134" s="149"/>
      <c r="RTO134" s="149"/>
      <c r="RTP134" s="149"/>
      <c r="RTQ134" s="149"/>
      <c r="RTR134" s="149"/>
      <c r="RTS134" s="149"/>
      <c r="RTT134" s="149"/>
      <c r="RTU134" s="149"/>
      <c r="RTV134" s="149"/>
      <c r="RTW134" s="149"/>
      <c r="RTX134" s="149"/>
      <c r="RTY134" s="149"/>
      <c r="RTZ134" s="149"/>
      <c r="RUA134" s="149"/>
      <c r="RUB134" s="149"/>
      <c r="RUC134" s="149"/>
      <c r="RUD134" s="149"/>
      <c r="RUE134" s="149"/>
      <c r="RUF134" s="149"/>
      <c r="RUG134" s="149"/>
      <c r="RUH134" s="149"/>
      <c r="RUI134" s="149"/>
      <c r="RUJ134" s="149"/>
      <c r="RUK134" s="149"/>
      <c r="RUL134" s="149"/>
      <c r="RUM134" s="149"/>
      <c r="RUN134" s="149"/>
      <c r="RUO134" s="149"/>
      <c r="RUP134" s="149"/>
      <c r="RUQ134" s="149"/>
      <c r="RUR134" s="149"/>
      <c r="RUS134" s="149"/>
      <c r="RUT134" s="149"/>
      <c r="RUU134" s="149"/>
      <c r="RUV134" s="149"/>
      <c r="RUW134" s="149"/>
      <c r="RUX134" s="149"/>
      <c r="RUY134" s="149"/>
      <c r="RUZ134" s="149"/>
      <c r="RVA134" s="149"/>
      <c r="RVB134" s="149"/>
      <c r="RVC134" s="149"/>
      <c r="RVD134" s="149"/>
      <c r="RVE134" s="149"/>
      <c r="RVF134" s="149"/>
      <c r="RVG134" s="149"/>
      <c r="RVH134" s="149"/>
      <c r="RVI134" s="149"/>
      <c r="RVJ134" s="149"/>
      <c r="RVK134" s="149"/>
      <c r="RVL134" s="149"/>
      <c r="RVM134" s="149"/>
      <c r="RVN134" s="149"/>
      <c r="RVO134" s="149"/>
      <c r="RVP134" s="149"/>
      <c r="RVQ134" s="149"/>
      <c r="RVR134" s="149"/>
      <c r="RVS134" s="149"/>
      <c r="RVT134" s="149"/>
      <c r="RVU134" s="149"/>
      <c r="RVV134" s="149"/>
      <c r="RVW134" s="149"/>
      <c r="RVX134" s="149"/>
      <c r="RVY134" s="149"/>
      <c r="RVZ134" s="149"/>
      <c r="RWA134" s="149"/>
      <c r="RWB134" s="149"/>
      <c r="RWC134" s="149"/>
      <c r="RWD134" s="149"/>
      <c r="RWE134" s="149"/>
      <c r="RWF134" s="149"/>
      <c r="RWG134" s="149"/>
      <c r="RWH134" s="149"/>
      <c r="RWI134" s="149"/>
      <c r="RWJ134" s="149"/>
      <c r="RWK134" s="149"/>
      <c r="RWL134" s="149"/>
      <c r="RWM134" s="149"/>
      <c r="RWN134" s="149"/>
      <c r="RWO134" s="149"/>
      <c r="RWP134" s="149"/>
      <c r="RWQ134" s="149"/>
      <c r="RWR134" s="149"/>
      <c r="RWS134" s="149"/>
      <c r="RWT134" s="149"/>
      <c r="RWU134" s="149"/>
      <c r="RWV134" s="149"/>
      <c r="RWW134" s="149"/>
      <c r="RWX134" s="149"/>
      <c r="RWY134" s="149"/>
      <c r="RWZ134" s="149"/>
      <c r="RXA134" s="149"/>
      <c r="RXB134" s="149"/>
      <c r="RXC134" s="149"/>
      <c r="RXD134" s="149"/>
      <c r="RXE134" s="149"/>
      <c r="RXF134" s="149"/>
      <c r="RXG134" s="149"/>
      <c r="RXH134" s="149"/>
      <c r="RXI134" s="149"/>
      <c r="RXJ134" s="149"/>
      <c r="RXK134" s="149"/>
      <c r="RXL134" s="149"/>
      <c r="RXM134" s="149"/>
      <c r="RXN134" s="149"/>
      <c r="RXO134" s="149"/>
      <c r="RXP134" s="149"/>
      <c r="RXQ134" s="149"/>
      <c r="RXR134" s="149"/>
      <c r="RXS134" s="149"/>
      <c r="RXT134" s="149"/>
      <c r="RXU134" s="149"/>
      <c r="RXV134" s="149"/>
      <c r="RXW134" s="149"/>
      <c r="RXX134" s="149"/>
      <c r="RXY134" s="149"/>
      <c r="RXZ134" s="149"/>
      <c r="RYA134" s="149"/>
      <c r="RYB134" s="149"/>
      <c r="RYC134" s="149"/>
      <c r="RYD134" s="149"/>
      <c r="RYE134" s="149"/>
      <c r="RYF134" s="149"/>
      <c r="RYG134" s="149"/>
      <c r="RYH134" s="149"/>
      <c r="RYI134" s="149"/>
      <c r="RYJ134" s="149"/>
      <c r="RYK134" s="149"/>
      <c r="RYL134" s="149"/>
      <c r="RYM134" s="149"/>
      <c r="RYN134" s="149"/>
      <c r="RYO134" s="149"/>
      <c r="RYP134" s="149"/>
      <c r="RYQ134" s="149"/>
      <c r="RYR134" s="149"/>
      <c r="RYS134" s="149"/>
      <c r="RYT134" s="149"/>
      <c r="RYU134" s="149"/>
      <c r="RYV134" s="149"/>
      <c r="RYW134" s="149"/>
      <c r="RYX134" s="149"/>
      <c r="RYY134" s="149"/>
      <c r="RYZ134" s="149"/>
      <c r="RZA134" s="149"/>
      <c r="RZB134" s="149"/>
      <c r="RZC134" s="149"/>
      <c r="RZD134" s="149"/>
      <c r="RZE134" s="149"/>
      <c r="RZF134" s="149"/>
      <c r="RZG134" s="149"/>
      <c r="RZH134" s="149"/>
      <c r="RZI134" s="149"/>
      <c r="RZJ134" s="149"/>
      <c r="RZK134" s="149"/>
      <c r="RZL134" s="149"/>
      <c r="RZM134" s="149"/>
      <c r="RZN134" s="149"/>
      <c r="RZO134" s="149"/>
      <c r="RZP134" s="149"/>
      <c r="RZQ134" s="149"/>
      <c r="RZR134" s="149"/>
      <c r="RZS134" s="149"/>
      <c r="RZT134" s="149"/>
      <c r="RZU134" s="149"/>
      <c r="RZV134" s="149"/>
      <c r="RZW134" s="149"/>
      <c r="RZX134" s="149"/>
      <c r="RZY134" s="149"/>
      <c r="RZZ134" s="149"/>
      <c r="SAA134" s="149"/>
      <c r="SAB134" s="149"/>
      <c r="SAC134" s="149"/>
      <c r="SAD134" s="149"/>
      <c r="SAE134" s="149"/>
      <c r="SAF134" s="149"/>
      <c r="SAG134" s="149"/>
      <c r="SAH134" s="149"/>
      <c r="SAI134" s="149"/>
      <c r="SAJ134" s="149"/>
      <c r="SAK134" s="149"/>
      <c r="SAL134" s="149"/>
      <c r="SAM134" s="149"/>
      <c r="SAN134" s="149"/>
      <c r="SAO134" s="149"/>
      <c r="SAP134" s="149"/>
      <c r="SAQ134" s="149"/>
      <c r="SAR134" s="149"/>
      <c r="SAS134" s="149"/>
      <c r="SAT134" s="149"/>
      <c r="SAU134" s="149"/>
      <c r="SAV134" s="149"/>
      <c r="SAW134" s="149"/>
      <c r="SAX134" s="149"/>
      <c r="SAY134" s="149"/>
      <c r="SAZ134" s="149"/>
      <c r="SBA134" s="149"/>
      <c r="SBB134" s="149"/>
      <c r="SBC134" s="149"/>
      <c r="SBD134" s="149"/>
      <c r="SBE134" s="149"/>
      <c r="SBF134" s="149"/>
      <c r="SBG134" s="149"/>
      <c r="SBH134" s="149"/>
      <c r="SBI134" s="149"/>
      <c r="SBJ134" s="149"/>
      <c r="SBK134" s="149"/>
      <c r="SBL134" s="149"/>
      <c r="SBM134" s="149"/>
      <c r="SBN134" s="149"/>
      <c r="SBO134" s="149"/>
      <c r="SBP134" s="149"/>
      <c r="SBQ134" s="149"/>
      <c r="SBR134" s="149"/>
      <c r="SBS134" s="149"/>
      <c r="SBT134" s="149"/>
      <c r="SBU134" s="149"/>
      <c r="SBV134" s="149"/>
      <c r="SBW134" s="149"/>
      <c r="SBX134" s="149"/>
      <c r="SBY134" s="149"/>
      <c r="SBZ134" s="149"/>
      <c r="SCA134" s="149"/>
      <c r="SCB134" s="149"/>
      <c r="SCC134" s="149"/>
      <c r="SCD134" s="149"/>
      <c r="SCE134" s="149"/>
      <c r="SCF134" s="149"/>
      <c r="SCG134" s="149"/>
      <c r="SCH134" s="149"/>
      <c r="SCI134" s="149"/>
      <c r="SCJ134" s="149"/>
      <c r="SCK134" s="149"/>
      <c r="SCL134" s="149"/>
      <c r="SCM134" s="149"/>
      <c r="SCN134" s="149"/>
      <c r="SCO134" s="149"/>
      <c r="SCP134" s="149"/>
      <c r="SCQ134" s="149"/>
      <c r="SCR134" s="149"/>
      <c r="SCS134" s="149"/>
      <c r="SCT134" s="149"/>
      <c r="SCU134" s="149"/>
      <c r="SCV134" s="149"/>
      <c r="SCW134" s="149"/>
      <c r="SCX134" s="149"/>
      <c r="SCY134" s="149"/>
      <c r="SCZ134" s="149"/>
      <c r="SDA134" s="149"/>
      <c r="SDB134" s="149"/>
      <c r="SDC134" s="149"/>
      <c r="SDD134" s="149"/>
      <c r="SDE134" s="149"/>
      <c r="SDF134" s="149"/>
      <c r="SDG134" s="149"/>
      <c r="SDH134" s="149"/>
      <c r="SDI134" s="149"/>
      <c r="SDJ134" s="149"/>
      <c r="SDK134" s="149"/>
      <c r="SDL134" s="149"/>
      <c r="SDM134" s="149"/>
      <c r="SDN134" s="149"/>
      <c r="SDO134" s="149"/>
      <c r="SDP134" s="149"/>
      <c r="SDQ134" s="149"/>
      <c r="SDR134" s="149"/>
      <c r="SDS134" s="149"/>
      <c r="SDT134" s="149"/>
      <c r="SDU134" s="149"/>
      <c r="SDV134" s="149"/>
      <c r="SDW134" s="149"/>
      <c r="SDX134" s="149"/>
      <c r="SDY134" s="149"/>
      <c r="SDZ134" s="149"/>
      <c r="SEA134" s="149"/>
      <c r="SEB134" s="149"/>
      <c r="SEC134" s="149"/>
      <c r="SED134" s="149"/>
      <c r="SEE134" s="149"/>
      <c r="SEF134" s="149"/>
      <c r="SEG134" s="149"/>
      <c r="SEH134" s="149"/>
      <c r="SEI134" s="149"/>
      <c r="SEJ134" s="149"/>
      <c r="SEK134" s="149"/>
      <c r="SEL134" s="149"/>
      <c r="SEM134" s="149"/>
      <c r="SEN134" s="149"/>
      <c r="SEO134" s="149"/>
      <c r="SEP134" s="149"/>
      <c r="SEQ134" s="149"/>
      <c r="SER134" s="149"/>
      <c r="SES134" s="149"/>
      <c r="SET134" s="149"/>
      <c r="SEU134" s="149"/>
      <c r="SEV134" s="149"/>
      <c r="SEW134" s="149"/>
      <c r="SEX134" s="149"/>
      <c r="SEY134" s="149"/>
      <c r="SEZ134" s="149"/>
      <c r="SFA134" s="149"/>
      <c r="SFB134" s="149"/>
      <c r="SFC134" s="149"/>
      <c r="SFD134" s="149"/>
      <c r="SFE134" s="149"/>
      <c r="SFF134" s="149"/>
      <c r="SFG134" s="149"/>
      <c r="SFH134" s="149"/>
      <c r="SFI134" s="149"/>
      <c r="SFJ134" s="149"/>
      <c r="SFK134" s="149"/>
      <c r="SFL134" s="149"/>
      <c r="SFM134" s="149"/>
      <c r="SFN134" s="149"/>
      <c r="SFO134" s="149"/>
      <c r="SFP134" s="149"/>
      <c r="SFQ134" s="149"/>
      <c r="SFR134" s="149"/>
      <c r="SFS134" s="149"/>
      <c r="SFT134" s="149"/>
      <c r="SFU134" s="149"/>
      <c r="SFV134" s="149"/>
      <c r="SFW134" s="149"/>
      <c r="SFX134" s="149"/>
      <c r="SFY134" s="149"/>
      <c r="SFZ134" s="149"/>
      <c r="SGA134" s="149"/>
      <c r="SGB134" s="149"/>
      <c r="SGC134" s="149"/>
      <c r="SGD134" s="149"/>
      <c r="SGE134" s="149"/>
      <c r="SGF134" s="149"/>
      <c r="SGG134" s="149"/>
      <c r="SGH134" s="149"/>
      <c r="SGI134" s="149"/>
      <c r="SGJ134" s="149"/>
      <c r="SGK134" s="149"/>
      <c r="SGL134" s="149"/>
      <c r="SGM134" s="149"/>
      <c r="SGN134" s="149"/>
      <c r="SGO134" s="149"/>
      <c r="SGP134" s="149"/>
      <c r="SGQ134" s="149"/>
      <c r="SGR134" s="149"/>
      <c r="SGS134" s="149"/>
      <c r="SGT134" s="149"/>
      <c r="SGU134" s="149"/>
      <c r="SGV134" s="149"/>
      <c r="SGW134" s="149"/>
      <c r="SGX134" s="149"/>
      <c r="SGY134" s="149"/>
      <c r="SGZ134" s="149"/>
      <c r="SHA134" s="149"/>
      <c r="SHB134" s="149"/>
      <c r="SHC134" s="149"/>
      <c r="SHD134" s="149"/>
      <c r="SHE134" s="149"/>
      <c r="SHF134" s="149"/>
      <c r="SHG134" s="149"/>
      <c r="SHH134" s="149"/>
      <c r="SHI134" s="149"/>
      <c r="SHJ134" s="149"/>
      <c r="SHK134" s="149"/>
      <c r="SHL134" s="149"/>
      <c r="SHM134" s="149"/>
      <c r="SHN134" s="149"/>
      <c r="SHO134" s="149"/>
      <c r="SHP134" s="149"/>
      <c r="SHQ134" s="149"/>
      <c r="SHR134" s="149"/>
      <c r="SHS134" s="149"/>
      <c r="SHT134" s="149"/>
      <c r="SHU134" s="149"/>
      <c r="SHV134" s="149"/>
      <c r="SHW134" s="149"/>
      <c r="SHX134" s="149"/>
      <c r="SHY134" s="149"/>
      <c r="SHZ134" s="149"/>
      <c r="SIA134" s="149"/>
      <c r="SIB134" s="149"/>
      <c r="SIC134" s="149"/>
      <c r="SID134" s="149"/>
      <c r="SIE134" s="149"/>
      <c r="SIF134" s="149"/>
      <c r="SIG134" s="149"/>
      <c r="SIH134" s="149"/>
      <c r="SII134" s="149"/>
      <c r="SIJ134" s="149"/>
      <c r="SIK134" s="149"/>
      <c r="SIL134" s="149"/>
      <c r="SIM134" s="149"/>
      <c r="SIN134" s="149"/>
      <c r="SIO134" s="149"/>
      <c r="SIP134" s="149"/>
      <c r="SIQ134" s="149"/>
      <c r="SIR134" s="149"/>
      <c r="SIS134" s="149"/>
      <c r="SIT134" s="149"/>
      <c r="SIU134" s="149"/>
      <c r="SIV134" s="149"/>
      <c r="SIW134" s="149"/>
      <c r="SIX134" s="149"/>
      <c r="SIY134" s="149"/>
      <c r="SIZ134" s="149"/>
      <c r="SJA134" s="149"/>
      <c r="SJB134" s="149"/>
      <c r="SJC134" s="149"/>
      <c r="SJD134" s="149"/>
      <c r="SJE134" s="149"/>
      <c r="SJF134" s="149"/>
      <c r="SJG134" s="149"/>
      <c r="SJH134" s="149"/>
      <c r="SJI134" s="149"/>
      <c r="SJJ134" s="149"/>
      <c r="SJK134" s="149"/>
      <c r="SJL134" s="149"/>
      <c r="SJM134" s="149"/>
      <c r="SJN134" s="149"/>
      <c r="SJO134" s="149"/>
      <c r="SJP134" s="149"/>
      <c r="SJQ134" s="149"/>
      <c r="SJR134" s="149"/>
      <c r="SJS134" s="149"/>
      <c r="SJT134" s="149"/>
      <c r="SJU134" s="149"/>
      <c r="SJV134" s="149"/>
      <c r="SJW134" s="149"/>
      <c r="SJX134" s="149"/>
      <c r="SJY134" s="149"/>
      <c r="SJZ134" s="149"/>
      <c r="SKA134" s="149"/>
      <c r="SKB134" s="149"/>
      <c r="SKC134" s="149"/>
      <c r="SKD134" s="149"/>
      <c r="SKE134" s="149"/>
      <c r="SKF134" s="149"/>
      <c r="SKG134" s="149"/>
      <c r="SKH134" s="149"/>
      <c r="SKI134" s="149"/>
      <c r="SKJ134" s="149"/>
      <c r="SKK134" s="149"/>
      <c r="SKL134" s="149"/>
      <c r="SKM134" s="149"/>
      <c r="SKN134" s="149"/>
      <c r="SKO134" s="149"/>
      <c r="SKP134" s="149"/>
      <c r="SKQ134" s="149"/>
      <c r="SKR134" s="149"/>
      <c r="SKS134" s="149"/>
      <c r="SKT134" s="149"/>
      <c r="SKU134" s="149"/>
      <c r="SKV134" s="149"/>
      <c r="SKW134" s="149"/>
      <c r="SKX134" s="149"/>
      <c r="SKY134" s="149"/>
      <c r="SKZ134" s="149"/>
      <c r="SLA134" s="149"/>
      <c r="SLB134" s="149"/>
      <c r="SLC134" s="149"/>
      <c r="SLD134" s="149"/>
      <c r="SLE134" s="149"/>
      <c r="SLF134" s="149"/>
      <c r="SLG134" s="149"/>
      <c r="SLH134" s="149"/>
      <c r="SLI134" s="149"/>
      <c r="SLJ134" s="149"/>
      <c r="SLK134" s="149"/>
      <c r="SLL134" s="149"/>
      <c r="SLM134" s="149"/>
      <c r="SLN134" s="149"/>
      <c r="SLO134" s="149"/>
      <c r="SLP134" s="149"/>
      <c r="SLQ134" s="149"/>
      <c r="SLR134" s="149"/>
      <c r="SLS134" s="149"/>
      <c r="SLT134" s="149"/>
      <c r="SLU134" s="149"/>
      <c r="SLV134" s="149"/>
      <c r="SLW134" s="149"/>
      <c r="SLX134" s="149"/>
      <c r="SLY134" s="149"/>
      <c r="SLZ134" s="149"/>
      <c r="SMA134" s="149"/>
      <c r="SMB134" s="149"/>
      <c r="SMC134" s="149"/>
      <c r="SMD134" s="149"/>
      <c r="SME134" s="149"/>
      <c r="SMF134" s="149"/>
      <c r="SMG134" s="149"/>
      <c r="SMH134" s="149"/>
      <c r="SMI134" s="149"/>
      <c r="SMJ134" s="149"/>
      <c r="SMK134" s="149"/>
      <c r="SML134" s="149"/>
      <c r="SMM134" s="149"/>
      <c r="SMN134" s="149"/>
      <c r="SMO134" s="149"/>
      <c r="SMP134" s="149"/>
      <c r="SMQ134" s="149"/>
      <c r="SMR134" s="149"/>
      <c r="SMS134" s="149"/>
      <c r="SMT134" s="149"/>
      <c r="SMU134" s="149"/>
      <c r="SMV134" s="149"/>
      <c r="SMW134" s="149"/>
      <c r="SMX134" s="149"/>
      <c r="SMY134" s="149"/>
      <c r="SMZ134" s="149"/>
      <c r="SNA134" s="149"/>
      <c r="SNB134" s="149"/>
      <c r="SNC134" s="149"/>
      <c r="SND134" s="149"/>
      <c r="SNE134" s="149"/>
      <c r="SNF134" s="149"/>
      <c r="SNG134" s="149"/>
      <c r="SNH134" s="149"/>
      <c r="SNI134" s="149"/>
      <c r="SNJ134" s="149"/>
      <c r="SNK134" s="149"/>
      <c r="SNL134" s="149"/>
      <c r="SNM134" s="149"/>
      <c r="SNN134" s="149"/>
      <c r="SNO134" s="149"/>
      <c r="SNP134" s="149"/>
      <c r="SNQ134" s="149"/>
      <c r="SNR134" s="149"/>
      <c r="SNS134" s="149"/>
      <c r="SNT134" s="149"/>
      <c r="SNU134" s="149"/>
      <c r="SNV134" s="149"/>
      <c r="SNW134" s="149"/>
      <c r="SNX134" s="149"/>
      <c r="SNY134" s="149"/>
      <c r="SNZ134" s="149"/>
      <c r="SOA134" s="149"/>
      <c r="SOB134" s="149"/>
      <c r="SOC134" s="149"/>
      <c r="SOD134" s="149"/>
      <c r="SOE134" s="149"/>
      <c r="SOF134" s="149"/>
      <c r="SOG134" s="149"/>
      <c r="SOH134" s="149"/>
      <c r="SOI134" s="149"/>
      <c r="SOJ134" s="149"/>
      <c r="SOK134" s="149"/>
      <c r="SOL134" s="149"/>
      <c r="SOM134" s="149"/>
      <c r="SON134" s="149"/>
      <c r="SOO134" s="149"/>
      <c r="SOP134" s="149"/>
      <c r="SOQ134" s="149"/>
      <c r="SOR134" s="149"/>
      <c r="SOS134" s="149"/>
      <c r="SOT134" s="149"/>
      <c r="SOU134" s="149"/>
      <c r="SOV134" s="149"/>
      <c r="SOW134" s="149"/>
      <c r="SOX134" s="149"/>
      <c r="SOY134" s="149"/>
      <c r="SOZ134" s="149"/>
      <c r="SPA134" s="149"/>
      <c r="SPB134" s="149"/>
      <c r="SPC134" s="149"/>
      <c r="SPD134" s="149"/>
      <c r="SPE134" s="149"/>
      <c r="SPF134" s="149"/>
      <c r="SPG134" s="149"/>
      <c r="SPH134" s="149"/>
      <c r="SPI134" s="149"/>
      <c r="SPJ134" s="149"/>
      <c r="SPK134" s="149"/>
      <c r="SPL134" s="149"/>
      <c r="SPM134" s="149"/>
      <c r="SPN134" s="149"/>
      <c r="SPO134" s="149"/>
      <c r="SPP134" s="149"/>
      <c r="SPQ134" s="149"/>
      <c r="SPR134" s="149"/>
      <c r="SPS134" s="149"/>
      <c r="SPT134" s="149"/>
      <c r="SPU134" s="149"/>
      <c r="SPV134" s="149"/>
      <c r="SPW134" s="149"/>
      <c r="SPX134" s="149"/>
      <c r="SPY134" s="149"/>
      <c r="SPZ134" s="149"/>
      <c r="SQA134" s="149"/>
      <c r="SQB134" s="149"/>
      <c r="SQC134" s="149"/>
      <c r="SQD134" s="149"/>
      <c r="SQE134" s="149"/>
      <c r="SQF134" s="149"/>
      <c r="SQG134" s="149"/>
      <c r="SQH134" s="149"/>
      <c r="SQI134" s="149"/>
      <c r="SQJ134" s="149"/>
      <c r="SQK134" s="149"/>
      <c r="SQL134" s="149"/>
      <c r="SQM134" s="149"/>
      <c r="SQN134" s="149"/>
      <c r="SQO134" s="149"/>
      <c r="SQP134" s="149"/>
      <c r="SQQ134" s="149"/>
      <c r="SQR134" s="149"/>
      <c r="SQS134" s="149"/>
      <c r="SQT134" s="149"/>
      <c r="SQU134" s="149"/>
      <c r="SQV134" s="149"/>
      <c r="SQW134" s="149"/>
      <c r="SQX134" s="149"/>
      <c r="SQY134" s="149"/>
      <c r="SQZ134" s="149"/>
      <c r="SRA134" s="149"/>
      <c r="SRB134" s="149"/>
      <c r="SRC134" s="149"/>
      <c r="SRD134" s="149"/>
      <c r="SRE134" s="149"/>
      <c r="SRF134" s="149"/>
      <c r="SRG134" s="149"/>
      <c r="SRH134" s="149"/>
      <c r="SRI134" s="149"/>
      <c r="SRJ134" s="149"/>
      <c r="SRK134" s="149"/>
      <c r="SRL134" s="149"/>
      <c r="SRM134" s="149"/>
      <c r="SRN134" s="149"/>
      <c r="SRO134" s="149"/>
      <c r="SRP134" s="149"/>
      <c r="SRQ134" s="149"/>
      <c r="SRR134" s="149"/>
      <c r="SRS134" s="149"/>
      <c r="SRT134" s="149"/>
      <c r="SRU134" s="149"/>
      <c r="SRV134" s="149"/>
      <c r="SRW134" s="149"/>
      <c r="SRX134" s="149"/>
      <c r="SRY134" s="149"/>
      <c r="SRZ134" s="149"/>
      <c r="SSA134" s="149"/>
      <c r="SSB134" s="149"/>
      <c r="SSC134" s="149"/>
      <c r="SSD134" s="149"/>
      <c r="SSE134" s="149"/>
      <c r="SSF134" s="149"/>
      <c r="SSG134" s="149"/>
      <c r="SSH134" s="149"/>
      <c r="SSI134" s="149"/>
      <c r="SSJ134" s="149"/>
      <c r="SSK134" s="149"/>
      <c r="SSL134" s="149"/>
      <c r="SSM134" s="149"/>
      <c r="SSN134" s="149"/>
      <c r="SSO134" s="149"/>
      <c r="SSP134" s="149"/>
      <c r="SSQ134" s="149"/>
      <c r="SSR134" s="149"/>
      <c r="SSS134" s="149"/>
      <c r="SST134" s="149"/>
      <c r="SSU134" s="149"/>
      <c r="SSV134" s="149"/>
      <c r="SSW134" s="149"/>
      <c r="SSX134" s="149"/>
      <c r="SSY134" s="149"/>
      <c r="SSZ134" s="149"/>
      <c r="STA134" s="149"/>
      <c r="STB134" s="149"/>
      <c r="STC134" s="149"/>
      <c r="STD134" s="149"/>
      <c r="STE134" s="149"/>
      <c r="STF134" s="149"/>
      <c r="STG134" s="149"/>
      <c r="STH134" s="149"/>
      <c r="STI134" s="149"/>
      <c r="STJ134" s="149"/>
      <c r="STK134" s="149"/>
      <c r="STL134" s="149"/>
      <c r="STM134" s="149"/>
      <c r="STN134" s="149"/>
      <c r="STO134" s="149"/>
      <c r="STP134" s="149"/>
      <c r="STQ134" s="149"/>
      <c r="STR134" s="149"/>
      <c r="STS134" s="149"/>
      <c r="STT134" s="149"/>
      <c r="STU134" s="149"/>
      <c r="STV134" s="149"/>
      <c r="STW134" s="149"/>
      <c r="STX134" s="149"/>
      <c r="STY134" s="149"/>
      <c r="STZ134" s="149"/>
      <c r="SUA134" s="149"/>
      <c r="SUB134" s="149"/>
      <c r="SUC134" s="149"/>
      <c r="SUD134" s="149"/>
      <c r="SUE134" s="149"/>
      <c r="SUF134" s="149"/>
      <c r="SUG134" s="149"/>
      <c r="SUH134" s="149"/>
      <c r="SUI134" s="149"/>
      <c r="SUJ134" s="149"/>
      <c r="SUK134" s="149"/>
      <c r="SUL134" s="149"/>
      <c r="SUM134" s="149"/>
      <c r="SUN134" s="149"/>
      <c r="SUO134" s="149"/>
      <c r="SUP134" s="149"/>
      <c r="SUQ134" s="149"/>
      <c r="SUR134" s="149"/>
      <c r="SUS134" s="149"/>
      <c r="SUT134" s="149"/>
      <c r="SUU134" s="149"/>
      <c r="SUV134" s="149"/>
      <c r="SUW134" s="149"/>
      <c r="SUX134" s="149"/>
      <c r="SUY134" s="149"/>
      <c r="SUZ134" s="149"/>
      <c r="SVA134" s="149"/>
      <c r="SVB134" s="149"/>
      <c r="SVC134" s="149"/>
      <c r="SVD134" s="149"/>
      <c r="SVE134" s="149"/>
      <c r="SVF134" s="149"/>
      <c r="SVG134" s="149"/>
      <c r="SVH134" s="149"/>
      <c r="SVI134" s="149"/>
      <c r="SVJ134" s="149"/>
      <c r="SVK134" s="149"/>
      <c r="SVL134" s="149"/>
      <c r="SVM134" s="149"/>
      <c r="SVN134" s="149"/>
      <c r="SVO134" s="149"/>
      <c r="SVP134" s="149"/>
      <c r="SVQ134" s="149"/>
      <c r="SVR134" s="149"/>
      <c r="SVS134" s="149"/>
      <c r="SVT134" s="149"/>
      <c r="SVU134" s="149"/>
      <c r="SVV134" s="149"/>
      <c r="SVW134" s="149"/>
      <c r="SVX134" s="149"/>
      <c r="SVY134" s="149"/>
      <c r="SVZ134" s="149"/>
      <c r="SWA134" s="149"/>
      <c r="SWB134" s="149"/>
      <c r="SWC134" s="149"/>
      <c r="SWD134" s="149"/>
      <c r="SWE134" s="149"/>
      <c r="SWF134" s="149"/>
      <c r="SWG134" s="149"/>
      <c r="SWH134" s="149"/>
      <c r="SWI134" s="149"/>
      <c r="SWJ134" s="149"/>
      <c r="SWK134" s="149"/>
      <c r="SWL134" s="149"/>
      <c r="SWM134" s="149"/>
      <c r="SWN134" s="149"/>
      <c r="SWO134" s="149"/>
      <c r="SWP134" s="149"/>
      <c r="SWQ134" s="149"/>
      <c r="SWR134" s="149"/>
      <c r="SWS134" s="149"/>
      <c r="SWT134" s="149"/>
      <c r="SWU134" s="149"/>
      <c r="SWV134" s="149"/>
      <c r="SWW134" s="149"/>
      <c r="SWX134" s="149"/>
      <c r="SWY134" s="149"/>
      <c r="SWZ134" s="149"/>
      <c r="SXA134" s="149"/>
      <c r="SXB134" s="149"/>
      <c r="SXC134" s="149"/>
      <c r="SXD134" s="149"/>
      <c r="SXE134" s="149"/>
      <c r="SXF134" s="149"/>
      <c r="SXG134" s="149"/>
      <c r="SXH134" s="149"/>
      <c r="SXI134" s="149"/>
      <c r="SXJ134" s="149"/>
      <c r="SXK134" s="149"/>
      <c r="SXL134" s="149"/>
      <c r="SXM134" s="149"/>
      <c r="SXN134" s="149"/>
      <c r="SXO134" s="149"/>
      <c r="SXP134" s="149"/>
      <c r="SXQ134" s="149"/>
      <c r="SXR134" s="149"/>
      <c r="SXS134" s="149"/>
      <c r="SXT134" s="149"/>
      <c r="SXU134" s="149"/>
      <c r="SXV134" s="149"/>
      <c r="SXW134" s="149"/>
      <c r="SXX134" s="149"/>
      <c r="SXY134" s="149"/>
      <c r="SXZ134" s="149"/>
      <c r="SYA134" s="149"/>
      <c r="SYB134" s="149"/>
      <c r="SYC134" s="149"/>
      <c r="SYD134" s="149"/>
      <c r="SYE134" s="149"/>
      <c r="SYF134" s="149"/>
      <c r="SYG134" s="149"/>
      <c r="SYH134" s="149"/>
      <c r="SYI134" s="149"/>
      <c r="SYJ134" s="149"/>
      <c r="SYK134" s="149"/>
      <c r="SYL134" s="149"/>
      <c r="SYM134" s="149"/>
      <c r="SYN134" s="149"/>
      <c r="SYO134" s="149"/>
      <c r="SYP134" s="149"/>
      <c r="SYQ134" s="149"/>
      <c r="SYR134" s="149"/>
      <c r="SYS134" s="149"/>
      <c r="SYT134" s="149"/>
      <c r="SYU134" s="149"/>
      <c r="SYV134" s="149"/>
      <c r="SYW134" s="149"/>
      <c r="SYX134" s="149"/>
      <c r="SYY134" s="149"/>
      <c r="SYZ134" s="149"/>
      <c r="SZA134" s="149"/>
      <c r="SZB134" s="149"/>
      <c r="SZC134" s="149"/>
      <c r="SZD134" s="149"/>
      <c r="SZE134" s="149"/>
      <c r="SZF134" s="149"/>
      <c r="SZG134" s="149"/>
      <c r="SZH134" s="149"/>
      <c r="SZI134" s="149"/>
      <c r="SZJ134" s="149"/>
      <c r="SZK134" s="149"/>
      <c r="SZL134" s="149"/>
      <c r="SZM134" s="149"/>
      <c r="SZN134" s="149"/>
      <c r="SZO134" s="149"/>
      <c r="SZP134" s="149"/>
      <c r="SZQ134" s="149"/>
      <c r="SZR134" s="149"/>
      <c r="SZS134" s="149"/>
      <c r="SZT134" s="149"/>
      <c r="SZU134" s="149"/>
      <c r="SZV134" s="149"/>
      <c r="SZW134" s="149"/>
      <c r="SZX134" s="149"/>
      <c r="SZY134" s="149"/>
      <c r="SZZ134" s="149"/>
      <c r="TAA134" s="149"/>
      <c r="TAB134" s="149"/>
      <c r="TAC134" s="149"/>
      <c r="TAD134" s="149"/>
      <c r="TAE134" s="149"/>
      <c r="TAF134" s="149"/>
      <c r="TAG134" s="149"/>
      <c r="TAH134" s="149"/>
      <c r="TAI134" s="149"/>
      <c r="TAJ134" s="149"/>
      <c r="TAK134" s="149"/>
      <c r="TAL134" s="149"/>
      <c r="TAM134" s="149"/>
      <c r="TAN134" s="149"/>
      <c r="TAO134" s="149"/>
      <c r="TAP134" s="149"/>
      <c r="TAQ134" s="149"/>
      <c r="TAR134" s="149"/>
      <c r="TAS134" s="149"/>
      <c r="TAT134" s="149"/>
      <c r="TAU134" s="149"/>
      <c r="TAV134" s="149"/>
      <c r="TAW134" s="149"/>
      <c r="TAX134" s="149"/>
      <c r="TAY134" s="149"/>
      <c r="TAZ134" s="149"/>
      <c r="TBA134" s="149"/>
      <c r="TBB134" s="149"/>
      <c r="TBC134" s="149"/>
      <c r="TBD134" s="149"/>
      <c r="TBE134" s="149"/>
      <c r="TBF134" s="149"/>
      <c r="TBG134" s="149"/>
      <c r="TBH134" s="149"/>
      <c r="TBI134" s="149"/>
      <c r="TBJ134" s="149"/>
      <c r="TBK134" s="149"/>
      <c r="TBL134" s="149"/>
      <c r="TBM134" s="149"/>
      <c r="TBN134" s="149"/>
      <c r="TBO134" s="149"/>
      <c r="TBP134" s="149"/>
      <c r="TBQ134" s="149"/>
      <c r="TBR134" s="149"/>
      <c r="TBS134" s="149"/>
      <c r="TBT134" s="149"/>
      <c r="TBU134" s="149"/>
      <c r="TBV134" s="149"/>
      <c r="TBW134" s="149"/>
      <c r="TBX134" s="149"/>
      <c r="TBY134" s="149"/>
      <c r="TBZ134" s="149"/>
      <c r="TCA134" s="149"/>
      <c r="TCB134" s="149"/>
      <c r="TCC134" s="149"/>
      <c r="TCD134" s="149"/>
      <c r="TCE134" s="149"/>
      <c r="TCF134" s="149"/>
      <c r="TCG134" s="149"/>
      <c r="TCH134" s="149"/>
      <c r="TCI134" s="149"/>
      <c r="TCJ134" s="149"/>
      <c r="TCK134" s="149"/>
      <c r="TCL134" s="149"/>
      <c r="TCM134" s="149"/>
      <c r="TCN134" s="149"/>
      <c r="TCO134" s="149"/>
      <c r="TCP134" s="149"/>
      <c r="TCQ134" s="149"/>
      <c r="TCR134" s="149"/>
      <c r="TCS134" s="149"/>
      <c r="TCT134" s="149"/>
      <c r="TCU134" s="149"/>
      <c r="TCV134" s="149"/>
      <c r="TCW134" s="149"/>
      <c r="TCX134" s="149"/>
      <c r="TCY134" s="149"/>
      <c r="TCZ134" s="149"/>
      <c r="TDA134" s="149"/>
      <c r="TDB134" s="149"/>
      <c r="TDC134" s="149"/>
      <c r="TDD134" s="149"/>
      <c r="TDE134" s="149"/>
      <c r="TDF134" s="149"/>
      <c r="TDG134" s="149"/>
      <c r="TDH134" s="149"/>
      <c r="TDI134" s="149"/>
      <c r="TDJ134" s="149"/>
      <c r="TDK134" s="149"/>
      <c r="TDL134" s="149"/>
      <c r="TDM134" s="149"/>
      <c r="TDN134" s="149"/>
      <c r="TDO134" s="149"/>
      <c r="TDP134" s="149"/>
      <c r="TDQ134" s="149"/>
      <c r="TDR134" s="149"/>
      <c r="TDS134" s="149"/>
      <c r="TDT134" s="149"/>
      <c r="TDU134" s="149"/>
      <c r="TDV134" s="149"/>
      <c r="TDW134" s="149"/>
      <c r="TDX134" s="149"/>
      <c r="TDY134" s="149"/>
      <c r="TDZ134" s="149"/>
      <c r="TEA134" s="149"/>
      <c r="TEB134" s="149"/>
      <c r="TEC134" s="149"/>
      <c r="TED134" s="149"/>
      <c r="TEE134" s="149"/>
      <c r="TEF134" s="149"/>
      <c r="TEG134" s="149"/>
      <c r="TEH134" s="149"/>
      <c r="TEI134" s="149"/>
      <c r="TEJ134" s="149"/>
      <c r="TEK134" s="149"/>
      <c r="TEL134" s="149"/>
      <c r="TEM134" s="149"/>
      <c r="TEN134" s="149"/>
      <c r="TEO134" s="149"/>
      <c r="TEP134" s="149"/>
      <c r="TEQ134" s="149"/>
      <c r="TER134" s="149"/>
      <c r="TES134" s="149"/>
      <c r="TET134" s="149"/>
      <c r="TEU134" s="149"/>
      <c r="TEV134" s="149"/>
      <c r="TEW134" s="149"/>
      <c r="TEX134" s="149"/>
      <c r="TEY134" s="149"/>
      <c r="TEZ134" s="149"/>
      <c r="TFA134" s="149"/>
      <c r="TFB134" s="149"/>
      <c r="TFC134" s="149"/>
      <c r="TFD134" s="149"/>
      <c r="TFE134" s="149"/>
      <c r="TFF134" s="149"/>
      <c r="TFG134" s="149"/>
      <c r="TFH134" s="149"/>
      <c r="TFI134" s="149"/>
      <c r="TFJ134" s="149"/>
      <c r="TFK134" s="149"/>
      <c r="TFL134" s="149"/>
      <c r="TFM134" s="149"/>
      <c r="TFN134" s="149"/>
      <c r="TFO134" s="149"/>
      <c r="TFP134" s="149"/>
      <c r="TFQ134" s="149"/>
      <c r="TFR134" s="149"/>
      <c r="TFS134" s="149"/>
      <c r="TFT134" s="149"/>
      <c r="TFU134" s="149"/>
      <c r="TFV134" s="149"/>
      <c r="TFW134" s="149"/>
      <c r="TFX134" s="149"/>
      <c r="TFY134" s="149"/>
      <c r="TFZ134" s="149"/>
      <c r="TGA134" s="149"/>
      <c r="TGB134" s="149"/>
      <c r="TGC134" s="149"/>
      <c r="TGD134" s="149"/>
      <c r="TGE134" s="149"/>
      <c r="TGF134" s="149"/>
      <c r="TGG134" s="149"/>
      <c r="TGH134" s="149"/>
      <c r="TGI134" s="149"/>
      <c r="TGJ134" s="149"/>
      <c r="TGK134" s="149"/>
      <c r="TGL134" s="149"/>
      <c r="TGM134" s="149"/>
      <c r="TGN134" s="149"/>
      <c r="TGO134" s="149"/>
      <c r="TGP134" s="149"/>
      <c r="TGQ134" s="149"/>
      <c r="TGR134" s="149"/>
      <c r="TGS134" s="149"/>
      <c r="TGT134" s="149"/>
      <c r="TGU134" s="149"/>
      <c r="TGV134" s="149"/>
      <c r="TGW134" s="149"/>
      <c r="TGX134" s="149"/>
      <c r="TGY134" s="149"/>
      <c r="TGZ134" s="149"/>
      <c r="THA134" s="149"/>
      <c r="THB134" s="149"/>
      <c r="THC134" s="149"/>
      <c r="THD134" s="149"/>
      <c r="THE134" s="149"/>
      <c r="THF134" s="149"/>
      <c r="THG134" s="149"/>
      <c r="THH134" s="149"/>
      <c r="THI134" s="149"/>
      <c r="THJ134" s="149"/>
      <c r="THK134" s="149"/>
      <c r="THL134" s="149"/>
      <c r="THM134" s="149"/>
      <c r="THN134" s="149"/>
      <c r="THO134" s="149"/>
      <c r="THP134" s="149"/>
      <c r="THQ134" s="149"/>
      <c r="THR134" s="149"/>
      <c r="THS134" s="149"/>
      <c r="THT134" s="149"/>
      <c r="THU134" s="149"/>
      <c r="THV134" s="149"/>
      <c r="THW134" s="149"/>
      <c r="THX134" s="149"/>
      <c r="THY134" s="149"/>
      <c r="THZ134" s="149"/>
      <c r="TIA134" s="149"/>
      <c r="TIB134" s="149"/>
      <c r="TIC134" s="149"/>
      <c r="TID134" s="149"/>
      <c r="TIE134" s="149"/>
      <c r="TIF134" s="149"/>
      <c r="TIG134" s="149"/>
      <c r="TIH134" s="149"/>
      <c r="TII134" s="149"/>
      <c r="TIJ134" s="149"/>
      <c r="TIK134" s="149"/>
      <c r="TIL134" s="149"/>
      <c r="TIM134" s="149"/>
      <c r="TIN134" s="149"/>
      <c r="TIO134" s="149"/>
      <c r="TIP134" s="149"/>
      <c r="TIQ134" s="149"/>
      <c r="TIR134" s="149"/>
      <c r="TIS134" s="149"/>
      <c r="TIT134" s="149"/>
      <c r="TIU134" s="149"/>
      <c r="TIV134" s="149"/>
      <c r="TIW134" s="149"/>
      <c r="TIX134" s="149"/>
      <c r="TIY134" s="149"/>
      <c r="TIZ134" s="149"/>
      <c r="TJA134" s="149"/>
      <c r="TJB134" s="149"/>
      <c r="TJC134" s="149"/>
      <c r="TJD134" s="149"/>
      <c r="TJE134" s="149"/>
      <c r="TJF134" s="149"/>
      <c r="TJG134" s="149"/>
      <c r="TJH134" s="149"/>
      <c r="TJI134" s="149"/>
      <c r="TJJ134" s="149"/>
      <c r="TJK134" s="149"/>
      <c r="TJL134" s="149"/>
      <c r="TJM134" s="149"/>
      <c r="TJN134" s="149"/>
      <c r="TJO134" s="149"/>
      <c r="TJP134" s="149"/>
      <c r="TJQ134" s="149"/>
      <c r="TJR134" s="149"/>
      <c r="TJS134" s="149"/>
      <c r="TJT134" s="149"/>
      <c r="TJU134" s="149"/>
      <c r="TJV134" s="149"/>
      <c r="TJW134" s="149"/>
      <c r="TJX134" s="149"/>
      <c r="TJY134" s="149"/>
      <c r="TJZ134" s="149"/>
      <c r="TKA134" s="149"/>
      <c r="TKB134" s="149"/>
      <c r="TKC134" s="149"/>
      <c r="TKD134" s="149"/>
      <c r="TKE134" s="149"/>
      <c r="TKF134" s="149"/>
      <c r="TKG134" s="149"/>
      <c r="TKH134" s="149"/>
      <c r="TKI134" s="149"/>
      <c r="TKJ134" s="149"/>
      <c r="TKK134" s="149"/>
      <c r="TKL134" s="149"/>
      <c r="TKM134" s="149"/>
      <c r="TKN134" s="149"/>
      <c r="TKO134" s="149"/>
      <c r="TKP134" s="149"/>
      <c r="TKQ134" s="149"/>
      <c r="TKR134" s="149"/>
      <c r="TKS134" s="149"/>
      <c r="TKT134" s="149"/>
      <c r="TKU134" s="149"/>
      <c r="TKV134" s="149"/>
      <c r="TKW134" s="149"/>
      <c r="TKX134" s="149"/>
      <c r="TKY134" s="149"/>
      <c r="TKZ134" s="149"/>
      <c r="TLA134" s="149"/>
      <c r="TLB134" s="149"/>
      <c r="TLC134" s="149"/>
      <c r="TLD134" s="149"/>
      <c r="TLE134" s="149"/>
      <c r="TLF134" s="149"/>
      <c r="TLG134" s="149"/>
      <c r="TLH134" s="149"/>
      <c r="TLI134" s="149"/>
      <c r="TLJ134" s="149"/>
      <c r="TLK134" s="149"/>
      <c r="TLL134" s="149"/>
      <c r="TLM134" s="149"/>
      <c r="TLN134" s="149"/>
      <c r="TLO134" s="149"/>
      <c r="TLP134" s="149"/>
      <c r="TLQ134" s="149"/>
      <c r="TLR134" s="149"/>
      <c r="TLS134" s="149"/>
      <c r="TLT134" s="149"/>
      <c r="TLU134" s="149"/>
      <c r="TLV134" s="149"/>
      <c r="TLW134" s="149"/>
      <c r="TLX134" s="149"/>
      <c r="TLY134" s="149"/>
      <c r="TLZ134" s="149"/>
      <c r="TMA134" s="149"/>
      <c r="TMB134" s="149"/>
      <c r="TMC134" s="149"/>
      <c r="TMD134" s="149"/>
      <c r="TME134" s="149"/>
      <c r="TMF134" s="149"/>
      <c r="TMG134" s="149"/>
      <c r="TMH134" s="149"/>
      <c r="TMI134" s="149"/>
      <c r="TMJ134" s="149"/>
      <c r="TMK134" s="149"/>
      <c r="TML134" s="149"/>
      <c r="TMM134" s="149"/>
      <c r="TMN134" s="149"/>
      <c r="TMO134" s="149"/>
      <c r="TMP134" s="149"/>
      <c r="TMQ134" s="149"/>
      <c r="TMR134" s="149"/>
      <c r="TMS134" s="149"/>
      <c r="TMT134" s="149"/>
      <c r="TMU134" s="149"/>
      <c r="TMV134" s="149"/>
      <c r="TMW134" s="149"/>
      <c r="TMX134" s="149"/>
      <c r="TMY134" s="149"/>
      <c r="TMZ134" s="149"/>
      <c r="TNA134" s="149"/>
      <c r="TNB134" s="149"/>
      <c r="TNC134" s="149"/>
      <c r="TND134" s="149"/>
      <c r="TNE134" s="149"/>
      <c r="TNF134" s="149"/>
      <c r="TNG134" s="149"/>
      <c r="TNH134" s="149"/>
      <c r="TNI134" s="149"/>
      <c r="TNJ134" s="149"/>
      <c r="TNK134" s="149"/>
      <c r="TNL134" s="149"/>
      <c r="TNM134" s="149"/>
      <c r="TNN134" s="149"/>
      <c r="TNO134" s="149"/>
      <c r="TNP134" s="149"/>
      <c r="TNQ134" s="149"/>
      <c r="TNR134" s="149"/>
      <c r="TNS134" s="149"/>
      <c r="TNT134" s="149"/>
      <c r="TNU134" s="149"/>
      <c r="TNV134" s="149"/>
      <c r="TNW134" s="149"/>
      <c r="TNX134" s="149"/>
      <c r="TNY134" s="149"/>
      <c r="TNZ134" s="149"/>
      <c r="TOA134" s="149"/>
      <c r="TOB134" s="149"/>
      <c r="TOC134" s="149"/>
      <c r="TOD134" s="149"/>
      <c r="TOE134" s="149"/>
      <c r="TOF134" s="149"/>
      <c r="TOG134" s="149"/>
      <c r="TOH134" s="149"/>
      <c r="TOI134" s="149"/>
      <c r="TOJ134" s="149"/>
      <c r="TOK134" s="149"/>
      <c r="TOL134" s="149"/>
      <c r="TOM134" s="149"/>
      <c r="TON134" s="149"/>
      <c r="TOO134" s="149"/>
      <c r="TOP134" s="149"/>
      <c r="TOQ134" s="149"/>
      <c r="TOR134" s="149"/>
      <c r="TOS134" s="149"/>
      <c r="TOT134" s="149"/>
      <c r="TOU134" s="149"/>
      <c r="TOV134" s="149"/>
      <c r="TOW134" s="149"/>
      <c r="TOX134" s="149"/>
      <c r="TOY134" s="149"/>
      <c r="TOZ134" s="149"/>
      <c r="TPA134" s="149"/>
      <c r="TPB134" s="149"/>
      <c r="TPC134" s="149"/>
      <c r="TPD134" s="149"/>
      <c r="TPE134" s="149"/>
      <c r="TPF134" s="149"/>
      <c r="TPG134" s="149"/>
      <c r="TPH134" s="149"/>
      <c r="TPI134" s="149"/>
      <c r="TPJ134" s="149"/>
      <c r="TPK134" s="149"/>
      <c r="TPL134" s="149"/>
      <c r="TPM134" s="149"/>
      <c r="TPN134" s="149"/>
      <c r="TPO134" s="149"/>
      <c r="TPP134" s="149"/>
      <c r="TPQ134" s="149"/>
      <c r="TPR134" s="149"/>
      <c r="TPS134" s="149"/>
      <c r="TPT134" s="149"/>
      <c r="TPU134" s="149"/>
      <c r="TPV134" s="149"/>
      <c r="TPW134" s="149"/>
      <c r="TPX134" s="149"/>
      <c r="TPY134" s="149"/>
      <c r="TPZ134" s="149"/>
      <c r="TQA134" s="149"/>
      <c r="TQB134" s="149"/>
      <c r="TQC134" s="149"/>
      <c r="TQD134" s="149"/>
      <c r="TQE134" s="149"/>
      <c r="TQF134" s="149"/>
      <c r="TQG134" s="149"/>
      <c r="TQH134" s="149"/>
      <c r="TQI134" s="149"/>
      <c r="TQJ134" s="149"/>
      <c r="TQK134" s="149"/>
      <c r="TQL134" s="149"/>
      <c r="TQM134" s="149"/>
      <c r="TQN134" s="149"/>
      <c r="TQO134" s="149"/>
      <c r="TQP134" s="149"/>
      <c r="TQQ134" s="149"/>
      <c r="TQR134" s="149"/>
      <c r="TQS134" s="149"/>
      <c r="TQT134" s="149"/>
      <c r="TQU134" s="149"/>
      <c r="TQV134" s="149"/>
      <c r="TQW134" s="149"/>
      <c r="TQX134" s="149"/>
      <c r="TQY134" s="149"/>
      <c r="TQZ134" s="149"/>
      <c r="TRA134" s="149"/>
      <c r="TRB134" s="149"/>
      <c r="TRC134" s="149"/>
      <c r="TRD134" s="149"/>
      <c r="TRE134" s="149"/>
      <c r="TRF134" s="149"/>
      <c r="TRG134" s="149"/>
      <c r="TRH134" s="149"/>
      <c r="TRI134" s="149"/>
      <c r="TRJ134" s="149"/>
      <c r="TRK134" s="149"/>
      <c r="TRL134" s="149"/>
      <c r="TRM134" s="149"/>
      <c r="TRN134" s="149"/>
      <c r="TRO134" s="149"/>
      <c r="TRP134" s="149"/>
      <c r="TRQ134" s="149"/>
      <c r="TRR134" s="149"/>
      <c r="TRS134" s="149"/>
      <c r="TRT134" s="149"/>
      <c r="TRU134" s="149"/>
      <c r="TRV134" s="149"/>
      <c r="TRW134" s="149"/>
      <c r="TRX134" s="149"/>
      <c r="TRY134" s="149"/>
      <c r="TRZ134" s="149"/>
      <c r="TSA134" s="149"/>
      <c r="TSB134" s="149"/>
      <c r="TSC134" s="149"/>
      <c r="TSD134" s="149"/>
      <c r="TSE134" s="149"/>
      <c r="TSF134" s="149"/>
      <c r="TSG134" s="149"/>
      <c r="TSH134" s="149"/>
      <c r="TSI134" s="149"/>
      <c r="TSJ134" s="149"/>
      <c r="TSK134" s="149"/>
      <c r="TSL134" s="149"/>
      <c r="TSM134" s="149"/>
      <c r="TSN134" s="149"/>
      <c r="TSO134" s="149"/>
      <c r="TSP134" s="149"/>
      <c r="TSQ134" s="149"/>
      <c r="TSR134" s="149"/>
      <c r="TSS134" s="149"/>
      <c r="TST134" s="149"/>
      <c r="TSU134" s="149"/>
      <c r="TSV134" s="149"/>
      <c r="TSW134" s="149"/>
      <c r="TSX134" s="149"/>
      <c r="TSY134" s="149"/>
      <c r="TSZ134" s="149"/>
      <c r="TTA134" s="149"/>
      <c r="TTB134" s="149"/>
      <c r="TTC134" s="149"/>
      <c r="TTD134" s="149"/>
      <c r="TTE134" s="149"/>
      <c r="TTF134" s="149"/>
      <c r="TTG134" s="149"/>
      <c r="TTH134" s="149"/>
      <c r="TTI134" s="149"/>
      <c r="TTJ134" s="149"/>
      <c r="TTK134" s="149"/>
      <c r="TTL134" s="149"/>
      <c r="TTM134" s="149"/>
      <c r="TTN134" s="149"/>
      <c r="TTO134" s="149"/>
      <c r="TTP134" s="149"/>
      <c r="TTQ134" s="149"/>
      <c r="TTR134" s="149"/>
      <c r="TTS134" s="149"/>
      <c r="TTT134" s="149"/>
      <c r="TTU134" s="149"/>
      <c r="TTV134" s="149"/>
      <c r="TTW134" s="149"/>
      <c r="TTX134" s="149"/>
      <c r="TTY134" s="149"/>
      <c r="TTZ134" s="149"/>
      <c r="TUA134" s="149"/>
      <c r="TUB134" s="149"/>
      <c r="TUC134" s="149"/>
      <c r="TUD134" s="149"/>
      <c r="TUE134" s="149"/>
      <c r="TUF134" s="149"/>
      <c r="TUG134" s="149"/>
      <c r="TUH134" s="149"/>
      <c r="TUI134" s="149"/>
      <c r="TUJ134" s="149"/>
      <c r="TUK134" s="149"/>
      <c r="TUL134" s="149"/>
      <c r="TUM134" s="149"/>
      <c r="TUN134" s="149"/>
      <c r="TUO134" s="149"/>
      <c r="TUP134" s="149"/>
      <c r="TUQ134" s="149"/>
      <c r="TUR134" s="149"/>
      <c r="TUS134" s="149"/>
      <c r="TUT134" s="149"/>
      <c r="TUU134" s="149"/>
      <c r="TUV134" s="149"/>
      <c r="TUW134" s="149"/>
      <c r="TUX134" s="149"/>
      <c r="TUY134" s="149"/>
      <c r="TUZ134" s="149"/>
      <c r="TVA134" s="149"/>
      <c r="TVB134" s="149"/>
      <c r="TVC134" s="149"/>
      <c r="TVD134" s="149"/>
      <c r="TVE134" s="149"/>
      <c r="TVF134" s="149"/>
      <c r="TVG134" s="149"/>
      <c r="TVH134" s="149"/>
      <c r="TVI134" s="149"/>
      <c r="TVJ134" s="149"/>
      <c r="TVK134" s="149"/>
      <c r="TVL134" s="149"/>
      <c r="TVM134" s="149"/>
      <c r="TVN134" s="149"/>
      <c r="TVO134" s="149"/>
      <c r="TVP134" s="149"/>
      <c r="TVQ134" s="149"/>
      <c r="TVR134" s="149"/>
      <c r="TVS134" s="149"/>
      <c r="TVT134" s="149"/>
      <c r="TVU134" s="149"/>
      <c r="TVV134" s="149"/>
      <c r="TVW134" s="149"/>
      <c r="TVX134" s="149"/>
      <c r="TVY134" s="149"/>
      <c r="TVZ134" s="149"/>
      <c r="TWA134" s="149"/>
      <c r="TWB134" s="149"/>
      <c r="TWC134" s="149"/>
      <c r="TWD134" s="149"/>
      <c r="TWE134" s="149"/>
      <c r="TWF134" s="149"/>
      <c r="TWG134" s="149"/>
      <c r="TWH134" s="149"/>
      <c r="TWI134" s="149"/>
      <c r="TWJ134" s="149"/>
      <c r="TWK134" s="149"/>
      <c r="TWL134" s="149"/>
      <c r="TWM134" s="149"/>
      <c r="TWN134" s="149"/>
      <c r="TWO134" s="149"/>
      <c r="TWP134" s="149"/>
      <c r="TWQ134" s="149"/>
      <c r="TWR134" s="149"/>
      <c r="TWS134" s="149"/>
      <c r="TWT134" s="149"/>
      <c r="TWU134" s="149"/>
      <c r="TWV134" s="149"/>
      <c r="TWW134" s="149"/>
      <c r="TWX134" s="149"/>
      <c r="TWY134" s="149"/>
      <c r="TWZ134" s="149"/>
      <c r="TXA134" s="149"/>
      <c r="TXB134" s="149"/>
      <c r="TXC134" s="149"/>
      <c r="TXD134" s="149"/>
      <c r="TXE134" s="149"/>
      <c r="TXF134" s="149"/>
      <c r="TXG134" s="149"/>
      <c r="TXH134" s="149"/>
      <c r="TXI134" s="149"/>
      <c r="TXJ134" s="149"/>
      <c r="TXK134" s="149"/>
      <c r="TXL134" s="149"/>
      <c r="TXM134" s="149"/>
      <c r="TXN134" s="149"/>
      <c r="TXO134" s="149"/>
      <c r="TXP134" s="149"/>
      <c r="TXQ134" s="149"/>
      <c r="TXR134" s="149"/>
      <c r="TXS134" s="149"/>
      <c r="TXT134" s="149"/>
      <c r="TXU134" s="149"/>
      <c r="TXV134" s="149"/>
      <c r="TXW134" s="149"/>
      <c r="TXX134" s="149"/>
      <c r="TXY134" s="149"/>
      <c r="TXZ134" s="149"/>
      <c r="TYA134" s="149"/>
      <c r="TYB134" s="149"/>
      <c r="TYC134" s="149"/>
      <c r="TYD134" s="149"/>
      <c r="TYE134" s="149"/>
      <c r="TYF134" s="149"/>
      <c r="TYG134" s="149"/>
      <c r="TYH134" s="149"/>
      <c r="TYI134" s="149"/>
      <c r="TYJ134" s="149"/>
      <c r="TYK134" s="149"/>
      <c r="TYL134" s="149"/>
      <c r="TYM134" s="149"/>
      <c r="TYN134" s="149"/>
      <c r="TYO134" s="149"/>
      <c r="TYP134" s="149"/>
      <c r="TYQ134" s="149"/>
      <c r="TYR134" s="149"/>
      <c r="TYS134" s="149"/>
      <c r="TYT134" s="149"/>
      <c r="TYU134" s="149"/>
      <c r="TYV134" s="149"/>
      <c r="TYW134" s="149"/>
      <c r="TYX134" s="149"/>
      <c r="TYY134" s="149"/>
      <c r="TYZ134" s="149"/>
      <c r="TZA134" s="149"/>
      <c r="TZB134" s="149"/>
      <c r="TZC134" s="149"/>
      <c r="TZD134" s="149"/>
      <c r="TZE134" s="149"/>
      <c r="TZF134" s="149"/>
      <c r="TZG134" s="149"/>
      <c r="TZH134" s="149"/>
      <c r="TZI134" s="149"/>
      <c r="TZJ134" s="149"/>
      <c r="TZK134" s="149"/>
      <c r="TZL134" s="149"/>
      <c r="TZM134" s="149"/>
      <c r="TZN134" s="149"/>
      <c r="TZO134" s="149"/>
      <c r="TZP134" s="149"/>
      <c r="TZQ134" s="149"/>
      <c r="TZR134" s="149"/>
      <c r="TZS134" s="149"/>
      <c r="TZT134" s="149"/>
      <c r="TZU134" s="149"/>
      <c r="TZV134" s="149"/>
      <c r="TZW134" s="149"/>
      <c r="TZX134" s="149"/>
      <c r="TZY134" s="149"/>
      <c r="TZZ134" s="149"/>
      <c r="UAA134" s="149"/>
      <c r="UAB134" s="149"/>
      <c r="UAC134" s="149"/>
      <c r="UAD134" s="149"/>
      <c r="UAE134" s="149"/>
      <c r="UAF134" s="149"/>
      <c r="UAG134" s="149"/>
      <c r="UAH134" s="149"/>
      <c r="UAI134" s="149"/>
      <c r="UAJ134" s="149"/>
      <c r="UAK134" s="149"/>
      <c r="UAL134" s="149"/>
      <c r="UAM134" s="149"/>
      <c r="UAN134" s="149"/>
      <c r="UAO134" s="149"/>
      <c r="UAP134" s="149"/>
      <c r="UAQ134" s="149"/>
      <c r="UAR134" s="149"/>
      <c r="UAS134" s="149"/>
      <c r="UAT134" s="149"/>
      <c r="UAU134" s="149"/>
      <c r="UAV134" s="149"/>
      <c r="UAW134" s="149"/>
      <c r="UAX134" s="149"/>
      <c r="UAY134" s="149"/>
      <c r="UAZ134" s="149"/>
      <c r="UBA134" s="149"/>
      <c r="UBB134" s="149"/>
      <c r="UBC134" s="149"/>
      <c r="UBD134" s="149"/>
      <c r="UBE134" s="149"/>
      <c r="UBF134" s="149"/>
      <c r="UBG134" s="149"/>
      <c r="UBH134" s="149"/>
      <c r="UBI134" s="149"/>
      <c r="UBJ134" s="149"/>
      <c r="UBK134" s="149"/>
      <c r="UBL134" s="149"/>
      <c r="UBM134" s="149"/>
      <c r="UBN134" s="149"/>
      <c r="UBO134" s="149"/>
      <c r="UBP134" s="149"/>
      <c r="UBQ134" s="149"/>
      <c r="UBR134" s="149"/>
      <c r="UBS134" s="149"/>
      <c r="UBT134" s="149"/>
      <c r="UBU134" s="149"/>
      <c r="UBV134" s="149"/>
      <c r="UBW134" s="149"/>
      <c r="UBX134" s="149"/>
      <c r="UBY134" s="149"/>
      <c r="UBZ134" s="149"/>
      <c r="UCA134" s="149"/>
      <c r="UCB134" s="149"/>
      <c r="UCC134" s="149"/>
      <c r="UCD134" s="149"/>
      <c r="UCE134" s="149"/>
      <c r="UCF134" s="149"/>
      <c r="UCG134" s="149"/>
      <c r="UCH134" s="149"/>
      <c r="UCI134" s="149"/>
      <c r="UCJ134" s="149"/>
      <c r="UCK134" s="149"/>
      <c r="UCL134" s="149"/>
      <c r="UCM134" s="149"/>
      <c r="UCN134" s="149"/>
      <c r="UCO134" s="149"/>
      <c r="UCP134" s="149"/>
      <c r="UCQ134" s="149"/>
      <c r="UCR134" s="149"/>
      <c r="UCS134" s="149"/>
      <c r="UCT134" s="149"/>
      <c r="UCU134" s="149"/>
      <c r="UCV134" s="149"/>
      <c r="UCW134" s="149"/>
      <c r="UCX134" s="149"/>
      <c r="UCY134" s="149"/>
      <c r="UCZ134" s="149"/>
      <c r="UDA134" s="149"/>
      <c r="UDB134" s="149"/>
      <c r="UDC134" s="149"/>
      <c r="UDD134" s="149"/>
      <c r="UDE134" s="149"/>
      <c r="UDF134" s="149"/>
      <c r="UDG134" s="149"/>
      <c r="UDH134" s="149"/>
      <c r="UDI134" s="149"/>
      <c r="UDJ134" s="149"/>
      <c r="UDK134" s="149"/>
      <c r="UDL134" s="149"/>
      <c r="UDM134" s="149"/>
      <c r="UDN134" s="149"/>
      <c r="UDO134" s="149"/>
      <c r="UDP134" s="149"/>
      <c r="UDQ134" s="149"/>
      <c r="UDR134" s="149"/>
      <c r="UDS134" s="149"/>
      <c r="UDT134" s="149"/>
      <c r="UDU134" s="149"/>
      <c r="UDV134" s="149"/>
      <c r="UDW134" s="149"/>
      <c r="UDX134" s="149"/>
      <c r="UDY134" s="149"/>
      <c r="UDZ134" s="149"/>
      <c r="UEA134" s="149"/>
      <c r="UEB134" s="149"/>
      <c r="UEC134" s="149"/>
      <c r="UED134" s="149"/>
      <c r="UEE134" s="149"/>
      <c r="UEF134" s="149"/>
      <c r="UEG134" s="149"/>
      <c r="UEH134" s="149"/>
      <c r="UEI134" s="149"/>
      <c r="UEJ134" s="149"/>
      <c r="UEK134" s="149"/>
      <c r="UEL134" s="149"/>
      <c r="UEM134" s="149"/>
      <c r="UEN134" s="149"/>
      <c r="UEO134" s="149"/>
      <c r="UEP134" s="149"/>
      <c r="UEQ134" s="149"/>
      <c r="UER134" s="149"/>
      <c r="UES134" s="149"/>
      <c r="UET134" s="149"/>
      <c r="UEU134" s="149"/>
      <c r="UEV134" s="149"/>
      <c r="UEW134" s="149"/>
      <c r="UEX134" s="149"/>
      <c r="UEY134" s="149"/>
      <c r="UEZ134" s="149"/>
      <c r="UFA134" s="149"/>
      <c r="UFB134" s="149"/>
      <c r="UFC134" s="149"/>
      <c r="UFD134" s="149"/>
      <c r="UFE134" s="149"/>
      <c r="UFF134" s="149"/>
      <c r="UFG134" s="149"/>
      <c r="UFH134" s="149"/>
      <c r="UFI134" s="149"/>
      <c r="UFJ134" s="149"/>
      <c r="UFK134" s="149"/>
      <c r="UFL134" s="149"/>
      <c r="UFM134" s="149"/>
      <c r="UFN134" s="149"/>
      <c r="UFO134" s="149"/>
      <c r="UFP134" s="149"/>
      <c r="UFQ134" s="149"/>
      <c r="UFR134" s="149"/>
      <c r="UFS134" s="149"/>
      <c r="UFT134" s="149"/>
      <c r="UFU134" s="149"/>
      <c r="UFV134" s="149"/>
      <c r="UFW134" s="149"/>
      <c r="UFX134" s="149"/>
      <c r="UFY134" s="149"/>
      <c r="UFZ134" s="149"/>
      <c r="UGA134" s="149"/>
      <c r="UGB134" s="149"/>
      <c r="UGC134" s="149"/>
      <c r="UGD134" s="149"/>
      <c r="UGE134" s="149"/>
      <c r="UGF134" s="149"/>
      <c r="UGG134" s="149"/>
      <c r="UGH134" s="149"/>
      <c r="UGI134" s="149"/>
      <c r="UGJ134" s="149"/>
      <c r="UGK134" s="149"/>
      <c r="UGL134" s="149"/>
      <c r="UGM134" s="149"/>
      <c r="UGN134" s="149"/>
      <c r="UGO134" s="149"/>
      <c r="UGP134" s="149"/>
      <c r="UGQ134" s="149"/>
      <c r="UGR134" s="149"/>
      <c r="UGS134" s="149"/>
      <c r="UGT134" s="149"/>
      <c r="UGU134" s="149"/>
      <c r="UGV134" s="149"/>
      <c r="UGW134" s="149"/>
      <c r="UGX134" s="149"/>
      <c r="UGY134" s="149"/>
      <c r="UGZ134" s="149"/>
      <c r="UHA134" s="149"/>
      <c r="UHB134" s="149"/>
      <c r="UHC134" s="149"/>
      <c r="UHD134" s="149"/>
      <c r="UHE134" s="149"/>
      <c r="UHF134" s="149"/>
      <c r="UHG134" s="149"/>
      <c r="UHH134" s="149"/>
      <c r="UHI134" s="149"/>
      <c r="UHJ134" s="149"/>
      <c r="UHK134" s="149"/>
      <c r="UHL134" s="149"/>
      <c r="UHM134" s="149"/>
      <c r="UHN134" s="149"/>
      <c r="UHO134" s="149"/>
      <c r="UHP134" s="149"/>
      <c r="UHQ134" s="149"/>
      <c r="UHR134" s="149"/>
      <c r="UHS134" s="149"/>
      <c r="UHT134" s="149"/>
      <c r="UHU134" s="149"/>
      <c r="UHV134" s="149"/>
      <c r="UHW134" s="149"/>
      <c r="UHX134" s="149"/>
      <c r="UHY134" s="149"/>
      <c r="UHZ134" s="149"/>
      <c r="UIA134" s="149"/>
      <c r="UIB134" s="149"/>
      <c r="UIC134" s="149"/>
      <c r="UID134" s="149"/>
      <c r="UIE134" s="149"/>
      <c r="UIF134" s="149"/>
      <c r="UIG134" s="149"/>
      <c r="UIH134" s="149"/>
      <c r="UII134" s="149"/>
      <c r="UIJ134" s="149"/>
      <c r="UIK134" s="149"/>
      <c r="UIL134" s="149"/>
      <c r="UIM134" s="149"/>
      <c r="UIN134" s="149"/>
      <c r="UIO134" s="149"/>
      <c r="UIP134" s="149"/>
      <c r="UIQ134" s="149"/>
      <c r="UIR134" s="149"/>
      <c r="UIS134" s="149"/>
      <c r="UIT134" s="149"/>
      <c r="UIU134" s="149"/>
      <c r="UIV134" s="149"/>
      <c r="UIW134" s="149"/>
      <c r="UIX134" s="149"/>
      <c r="UIY134" s="149"/>
      <c r="UIZ134" s="149"/>
      <c r="UJA134" s="149"/>
      <c r="UJB134" s="149"/>
      <c r="UJC134" s="149"/>
      <c r="UJD134" s="149"/>
      <c r="UJE134" s="149"/>
      <c r="UJF134" s="149"/>
      <c r="UJG134" s="149"/>
      <c r="UJH134" s="149"/>
      <c r="UJI134" s="149"/>
      <c r="UJJ134" s="149"/>
      <c r="UJK134" s="149"/>
      <c r="UJL134" s="149"/>
      <c r="UJM134" s="149"/>
      <c r="UJN134" s="149"/>
      <c r="UJO134" s="149"/>
      <c r="UJP134" s="149"/>
      <c r="UJQ134" s="149"/>
      <c r="UJR134" s="149"/>
      <c r="UJS134" s="149"/>
      <c r="UJT134" s="149"/>
      <c r="UJU134" s="149"/>
      <c r="UJV134" s="149"/>
      <c r="UJW134" s="149"/>
      <c r="UJX134" s="149"/>
      <c r="UJY134" s="149"/>
      <c r="UJZ134" s="149"/>
      <c r="UKA134" s="149"/>
      <c r="UKB134" s="149"/>
      <c r="UKC134" s="149"/>
      <c r="UKD134" s="149"/>
      <c r="UKE134" s="149"/>
      <c r="UKF134" s="149"/>
      <c r="UKG134" s="149"/>
      <c r="UKH134" s="149"/>
      <c r="UKI134" s="149"/>
      <c r="UKJ134" s="149"/>
      <c r="UKK134" s="149"/>
      <c r="UKL134" s="149"/>
      <c r="UKM134" s="149"/>
      <c r="UKN134" s="149"/>
      <c r="UKO134" s="149"/>
      <c r="UKP134" s="149"/>
      <c r="UKQ134" s="149"/>
      <c r="UKR134" s="149"/>
      <c r="UKS134" s="149"/>
      <c r="UKT134" s="149"/>
      <c r="UKU134" s="149"/>
      <c r="UKV134" s="149"/>
      <c r="UKW134" s="149"/>
      <c r="UKX134" s="149"/>
      <c r="UKY134" s="149"/>
      <c r="UKZ134" s="149"/>
      <c r="ULA134" s="149"/>
      <c r="ULB134" s="149"/>
      <c r="ULC134" s="149"/>
      <c r="ULD134" s="149"/>
      <c r="ULE134" s="149"/>
      <c r="ULF134" s="149"/>
      <c r="ULG134" s="149"/>
      <c r="ULH134" s="149"/>
      <c r="ULI134" s="149"/>
      <c r="ULJ134" s="149"/>
      <c r="ULK134" s="149"/>
      <c r="ULL134" s="149"/>
      <c r="ULM134" s="149"/>
      <c r="ULN134" s="149"/>
      <c r="ULO134" s="149"/>
      <c r="ULP134" s="149"/>
      <c r="ULQ134" s="149"/>
      <c r="ULR134" s="149"/>
      <c r="ULS134" s="149"/>
      <c r="ULT134" s="149"/>
      <c r="ULU134" s="149"/>
      <c r="ULV134" s="149"/>
      <c r="ULW134" s="149"/>
      <c r="ULX134" s="149"/>
      <c r="ULY134" s="149"/>
      <c r="ULZ134" s="149"/>
      <c r="UMA134" s="149"/>
      <c r="UMB134" s="149"/>
      <c r="UMC134" s="149"/>
      <c r="UMD134" s="149"/>
      <c r="UME134" s="149"/>
      <c r="UMF134" s="149"/>
      <c r="UMG134" s="149"/>
      <c r="UMH134" s="149"/>
      <c r="UMI134" s="149"/>
      <c r="UMJ134" s="149"/>
      <c r="UMK134" s="149"/>
      <c r="UML134" s="149"/>
      <c r="UMM134" s="149"/>
      <c r="UMN134" s="149"/>
      <c r="UMO134" s="149"/>
      <c r="UMP134" s="149"/>
      <c r="UMQ134" s="149"/>
      <c r="UMR134" s="149"/>
      <c r="UMS134" s="149"/>
      <c r="UMT134" s="149"/>
      <c r="UMU134" s="149"/>
      <c r="UMV134" s="149"/>
      <c r="UMW134" s="149"/>
      <c r="UMX134" s="149"/>
      <c r="UMY134" s="149"/>
      <c r="UMZ134" s="149"/>
      <c r="UNA134" s="149"/>
      <c r="UNB134" s="149"/>
      <c r="UNC134" s="149"/>
      <c r="UND134" s="149"/>
      <c r="UNE134" s="149"/>
      <c r="UNF134" s="149"/>
      <c r="UNG134" s="149"/>
      <c r="UNH134" s="149"/>
      <c r="UNI134" s="149"/>
      <c r="UNJ134" s="149"/>
      <c r="UNK134" s="149"/>
      <c r="UNL134" s="149"/>
      <c r="UNM134" s="149"/>
      <c r="UNN134" s="149"/>
      <c r="UNO134" s="149"/>
      <c r="UNP134" s="149"/>
      <c r="UNQ134" s="149"/>
      <c r="UNR134" s="149"/>
      <c r="UNS134" s="149"/>
      <c r="UNT134" s="149"/>
      <c r="UNU134" s="149"/>
      <c r="UNV134" s="149"/>
      <c r="UNW134" s="149"/>
      <c r="UNX134" s="149"/>
      <c r="UNY134" s="149"/>
      <c r="UNZ134" s="149"/>
      <c r="UOA134" s="149"/>
      <c r="UOB134" s="149"/>
      <c r="UOC134" s="149"/>
      <c r="UOD134" s="149"/>
      <c r="UOE134" s="149"/>
      <c r="UOF134" s="149"/>
      <c r="UOG134" s="149"/>
      <c r="UOH134" s="149"/>
      <c r="UOI134" s="149"/>
      <c r="UOJ134" s="149"/>
      <c r="UOK134" s="149"/>
      <c r="UOL134" s="149"/>
      <c r="UOM134" s="149"/>
      <c r="UON134" s="149"/>
      <c r="UOO134" s="149"/>
      <c r="UOP134" s="149"/>
      <c r="UOQ134" s="149"/>
      <c r="UOR134" s="149"/>
      <c r="UOS134" s="149"/>
      <c r="UOT134" s="149"/>
      <c r="UOU134" s="149"/>
      <c r="UOV134" s="149"/>
      <c r="UOW134" s="149"/>
      <c r="UOX134" s="149"/>
      <c r="UOY134" s="149"/>
      <c r="UOZ134" s="149"/>
      <c r="UPA134" s="149"/>
      <c r="UPB134" s="149"/>
      <c r="UPC134" s="149"/>
      <c r="UPD134" s="149"/>
      <c r="UPE134" s="149"/>
      <c r="UPF134" s="149"/>
      <c r="UPG134" s="149"/>
      <c r="UPH134" s="149"/>
      <c r="UPI134" s="149"/>
      <c r="UPJ134" s="149"/>
      <c r="UPK134" s="149"/>
      <c r="UPL134" s="149"/>
      <c r="UPM134" s="149"/>
      <c r="UPN134" s="149"/>
      <c r="UPO134" s="149"/>
      <c r="UPP134" s="149"/>
      <c r="UPQ134" s="149"/>
      <c r="UPR134" s="149"/>
      <c r="UPS134" s="149"/>
      <c r="UPT134" s="149"/>
      <c r="UPU134" s="149"/>
      <c r="UPV134" s="149"/>
      <c r="UPW134" s="149"/>
      <c r="UPX134" s="149"/>
      <c r="UPY134" s="149"/>
      <c r="UPZ134" s="149"/>
      <c r="UQA134" s="149"/>
      <c r="UQB134" s="149"/>
      <c r="UQC134" s="149"/>
      <c r="UQD134" s="149"/>
      <c r="UQE134" s="149"/>
      <c r="UQF134" s="149"/>
      <c r="UQG134" s="149"/>
      <c r="UQH134" s="149"/>
      <c r="UQI134" s="149"/>
      <c r="UQJ134" s="149"/>
      <c r="UQK134" s="149"/>
      <c r="UQL134" s="149"/>
      <c r="UQM134" s="149"/>
      <c r="UQN134" s="149"/>
      <c r="UQO134" s="149"/>
      <c r="UQP134" s="149"/>
      <c r="UQQ134" s="149"/>
      <c r="UQR134" s="149"/>
      <c r="UQS134" s="149"/>
      <c r="UQT134" s="149"/>
      <c r="UQU134" s="149"/>
      <c r="UQV134" s="149"/>
      <c r="UQW134" s="149"/>
      <c r="UQX134" s="149"/>
      <c r="UQY134" s="149"/>
      <c r="UQZ134" s="149"/>
      <c r="URA134" s="149"/>
      <c r="URB134" s="149"/>
      <c r="URC134" s="149"/>
      <c r="URD134" s="149"/>
      <c r="URE134" s="149"/>
      <c r="URF134" s="149"/>
      <c r="URG134" s="149"/>
      <c r="URH134" s="149"/>
      <c r="URI134" s="149"/>
      <c r="URJ134" s="149"/>
      <c r="URK134" s="149"/>
      <c r="URL134" s="149"/>
      <c r="URM134" s="149"/>
      <c r="URN134" s="149"/>
      <c r="URO134" s="149"/>
      <c r="URP134" s="149"/>
      <c r="URQ134" s="149"/>
      <c r="URR134" s="149"/>
      <c r="URS134" s="149"/>
      <c r="URT134" s="149"/>
      <c r="URU134" s="149"/>
      <c r="URV134" s="149"/>
      <c r="URW134" s="149"/>
      <c r="URX134" s="149"/>
      <c r="URY134" s="149"/>
      <c r="URZ134" s="149"/>
      <c r="USA134" s="149"/>
      <c r="USB134" s="149"/>
      <c r="USC134" s="149"/>
      <c r="USD134" s="149"/>
      <c r="USE134" s="149"/>
      <c r="USF134" s="149"/>
      <c r="USG134" s="149"/>
      <c r="USH134" s="149"/>
      <c r="USI134" s="149"/>
      <c r="USJ134" s="149"/>
      <c r="USK134" s="149"/>
      <c r="USL134" s="149"/>
      <c r="USM134" s="149"/>
      <c r="USN134" s="149"/>
      <c r="USO134" s="149"/>
      <c r="USP134" s="149"/>
      <c r="USQ134" s="149"/>
      <c r="USR134" s="149"/>
      <c r="USS134" s="149"/>
      <c r="UST134" s="149"/>
      <c r="USU134" s="149"/>
      <c r="USV134" s="149"/>
      <c r="USW134" s="149"/>
      <c r="USX134" s="149"/>
      <c r="USY134" s="149"/>
      <c r="USZ134" s="149"/>
      <c r="UTA134" s="149"/>
      <c r="UTB134" s="149"/>
      <c r="UTC134" s="149"/>
      <c r="UTD134" s="149"/>
      <c r="UTE134" s="149"/>
      <c r="UTF134" s="149"/>
      <c r="UTG134" s="149"/>
      <c r="UTH134" s="149"/>
      <c r="UTI134" s="149"/>
      <c r="UTJ134" s="149"/>
      <c r="UTK134" s="149"/>
      <c r="UTL134" s="149"/>
      <c r="UTM134" s="149"/>
      <c r="UTN134" s="149"/>
      <c r="UTO134" s="149"/>
      <c r="UTP134" s="149"/>
      <c r="UTQ134" s="149"/>
      <c r="UTR134" s="149"/>
      <c r="UTS134" s="149"/>
      <c r="UTT134" s="149"/>
      <c r="UTU134" s="149"/>
      <c r="UTV134" s="149"/>
      <c r="UTW134" s="149"/>
      <c r="UTX134" s="149"/>
      <c r="UTY134" s="149"/>
      <c r="UTZ134" s="149"/>
      <c r="UUA134" s="149"/>
      <c r="UUB134" s="149"/>
      <c r="UUC134" s="149"/>
      <c r="UUD134" s="149"/>
      <c r="UUE134" s="149"/>
      <c r="UUF134" s="149"/>
      <c r="UUG134" s="149"/>
      <c r="UUH134" s="149"/>
      <c r="UUI134" s="149"/>
      <c r="UUJ134" s="149"/>
      <c r="UUK134" s="149"/>
      <c r="UUL134" s="149"/>
      <c r="UUM134" s="149"/>
      <c r="UUN134" s="149"/>
      <c r="UUO134" s="149"/>
      <c r="UUP134" s="149"/>
      <c r="UUQ134" s="149"/>
      <c r="UUR134" s="149"/>
      <c r="UUS134" s="149"/>
      <c r="UUT134" s="149"/>
      <c r="UUU134" s="149"/>
      <c r="UUV134" s="149"/>
      <c r="UUW134" s="149"/>
      <c r="UUX134" s="149"/>
      <c r="UUY134" s="149"/>
      <c r="UUZ134" s="149"/>
      <c r="UVA134" s="149"/>
      <c r="UVB134" s="149"/>
      <c r="UVC134" s="149"/>
      <c r="UVD134" s="149"/>
      <c r="UVE134" s="149"/>
      <c r="UVF134" s="149"/>
      <c r="UVG134" s="149"/>
      <c r="UVH134" s="149"/>
      <c r="UVI134" s="149"/>
      <c r="UVJ134" s="149"/>
      <c r="UVK134" s="149"/>
      <c r="UVL134" s="149"/>
      <c r="UVM134" s="149"/>
      <c r="UVN134" s="149"/>
      <c r="UVO134" s="149"/>
      <c r="UVP134" s="149"/>
      <c r="UVQ134" s="149"/>
      <c r="UVR134" s="149"/>
      <c r="UVS134" s="149"/>
      <c r="UVT134" s="149"/>
      <c r="UVU134" s="149"/>
      <c r="UVV134" s="149"/>
      <c r="UVW134" s="149"/>
      <c r="UVX134" s="149"/>
      <c r="UVY134" s="149"/>
      <c r="UVZ134" s="149"/>
      <c r="UWA134" s="149"/>
      <c r="UWB134" s="149"/>
      <c r="UWC134" s="149"/>
      <c r="UWD134" s="149"/>
      <c r="UWE134" s="149"/>
      <c r="UWF134" s="149"/>
      <c r="UWG134" s="149"/>
      <c r="UWH134" s="149"/>
      <c r="UWI134" s="149"/>
      <c r="UWJ134" s="149"/>
      <c r="UWK134" s="149"/>
      <c r="UWL134" s="149"/>
      <c r="UWM134" s="149"/>
      <c r="UWN134" s="149"/>
      <c r="UWO134" s="149"/>
      <c r="UWP134" s="149"/>
      <c r="UWQ134" s="149"/>
      <c r="UWR134" s="149"/>
      <c r="UWS134" s="149"/>
      <c r="UWT134" s="149"/>
      <c r="UWU134" s="149"/>
      <c r="UWV134" s="149"/>
      <c r="UWW134" s="149"/>
      <c r="UWX134" s="149"/>
      <c r="UWY134" s="149"/>
      <c r="UWZ134" s="149"/>
      <c r="UXA134" s="149"/>
      <c r="UXB134" s="149"/>
      <c r="UXC134" s="149"/>
      <c r="UXD134" s="149"/>
      <c r="UXE134" s="149"/>
      <c r="UXF134" s="149"/>
      <c r="UXG134" s="149"/>
      <c r="UXH134" s="149"/>
      <c r="UXI134" s="149"/>
      <c r="UXJ134" s="149"/>
      <c r="UXK134" s="149"/>
      <c r="UXL134" s="149"/>
      <c r="UXM134" s="149"/>
      <c r="UXN134" s="149"/>
      <c r="UXO134" s="149"/>
      <c r="UXP134" s="149"/>
      <c r="UXQ134" s="149"/>
      <c r="UXR134" s="149"/>
      <c r="UXS134" s="149"/>
      <c r="UXT134" s="149"/>
      <c r="UXU134" s="149"/>
      <c r="UXV134" s="149"/>
      <c r="UXW134" s="149"/>
      <c r="UXX134" s="149"/>
      <c r="UXY134" s="149"/>
      <c r="UXZ134" s="149"/>
      <c r="UYA134" s="149"/>
      <c r="UYB134" s="149"/>
      <c r="UYC134" s="149"/>
      <c r="UYD134" s="149"/>
      <c r="UYE134" s="149"/>
      <c r="UYF134" s="149"/>
      <c r="UYG134" s="149"/>
      <c r="UYH134" s="149"/>
      <c r="UYI134" s="149"/>
      <c r="UYJ134" s="149"/>
      <c r="UYK134" s="149"/>
      <c r="UYL134" s="149"/>
      <c r="UYM134" s="149"/>
      <c r="UYN134" s="149"/>
      <c r="UYO134" s="149"/>
      <c r="UYP134" s="149"/>
      <c r="UYQ134" s="149"/>
      <c r="UYR134" s="149"/>
      <c r="UYS134" s="149"/>
      <c r="UYT134" s="149"/>
      <c r="UYU134" s="149"/>
      <c r="UYV134" s="149"/>
      <c r="UYW134" s="149"/>
      <c r="UYX134" s="149"/>
      <c r="UYY134" s="149"/>
      <c r="UYZ134" s="149"/>
      <c r="UZA134" s="149"/>
      <c r="UZB134" s="149"/>
      <c r="UZC134" s="149"/>
      <c r="UZD134" s="149"/>
      <c r="UZE134" s="149"/>
      <c r="UZF134" s="149"/>
      <c r="UZG134" s="149"/>
      <c r="UZH134" s="149"/>
      <c r="UZI134" s="149"/>
      <c r="UZJ134" s="149"/>
      <c r="UZK134" s="149"/>
      <c r="UZL134" s="149"/>
      <c r="UZM134" s="149"/>
      <c r="UZN134" s="149"/>
      <c r="UZO134" s="149"/>
      <c r="UZP134" s="149"/>
      <c r="UZQ134" s="149"/>
      <c r="UZR134" s="149"/>
      <c r="UZS134" s="149"/>
      <c r="UZT134" s="149"/>
      <c r="UZU134" s="149"/>
      <c r="UZV134" s="149"/>
      <c r="UZW134" s="149"/>
      <c r="UZX134" s="149"/>
      <c r="UZY134" s="149"/>
      <c r="UZZ134" s="149"/>
      <c r="VAA134" s="149"/>
      <c r="VAB134" s="149"/>
      <c r="VAC134" s="149"/>
      <c r="VAD134" s="149"/>
      <c r="VAE134" s="149"/>
      <c r="VAF134" s="149"/>
      <c r="VAG134" s="149"/>
      <c r="VAH134" s="149"/>
      <c r="VAI134" s="149"/>
      <c r="VAJ134" s="149"/>
      <c r="VAK134" s="149"/>
      <c r="VAL134" s="149"/>
      <c r="VAM134" s="149"/>
      <c r="VAN134" s="149"/>
      <c r="VAO134" s="149"/>
      <c r="VAP134" s="149"/>
      <c r="VAQ134" s="149"/>
      <c r="VAR134" s="149"/>
      <c r="VAS134" s="149"/>
      <c r="VAT134" s="149"/>
      <c r="VAU134" s="149"/>
      <c r="VAV134" s="149"/>
      <c r="VAW134" s="149"/>
      <c r="VAX134" s="149"/>
      <c r="VAY134" s="149"/>
      <c r="VAZ134" s="149"/>
      <c r="VBA134" s="149"/>
      <c r="VBB134" s="149"/>
      <c r="VBC134" s="149"/>
      <c r="VBD134" s="149"/>
      <c r="VBE134" s="149"/>
      <c r="VBF134" s="149"/>
      <c r="VBG134" s="149"/>
      <c r="VBH134" s="149"/>
      <c r="VBI134" s="149"/>
      <c r="VBJ134" s="149"/>
      <c r="VBK134" s="149"/>
      <c r="VBL134" s="149"/>
      <c r="VBM134" s="149"/>
      <c r="VBN134" s="149"/>
      <c r="VBO134" s="149"/>
      <c r="VBP134" s="149"/>
      <c r="VBQ134" s="149"/>
      <c r="VBR134" s="149"/>
      <c r="VBS134" s="149"/>
      <c r="VBT134" s="149"/>
      <c r="VBU134" s="149"/>
      <c r="VBV134" s="149"/>
      <c r="VBW134" s="149"/>
      <c r="VBX134" s="149"/>
      <c r="VBY134" s="149"/>
      <c r="VBZ134" s="149"/>
      <c r="VCA134" s="149"/>
      <c r="VCB134" s="149"/>
      <c r="VCC134" s="149"/>
      <c r="VCD134" s="149"/>
      <c r="VCE134" s="149"/>
      <c r="VCF134" s="149"/>
      <c r="VCG134" s="149"/>
      <c r="VCH134" s="149"/>
      <c r="VCI134" s="149"/>
      <c r="VCJ134" s="149"/>
      <c r="VCK134" s="149"/>
      <c r="VCL134" s="149"/>
      <c r="VCM134" s="149"/>
      <c r="VCN134" s="149"/>
      <c r="VCO134" s="149"/>
      <c r="VCP134" s="149"/>
      <c r="VCQ134" s="149"/>
      <c r="VCR134" s="149"/>
      <c r="VCS134" s="149"/>
      <c r="VCT134" s="149"/>
      <c r="VCU134" s="149"/>
      <c r="VCV134" s="149"/>
      <c r="VCW134" s="149"/>
      <c r="VCX134" s="149"/>
      <c r="VCY134" s="149"/>
      <c r="VCZ134" s="149"/>
      <c r="VDA134" s="149"/>
      <c r="VDB134" s="149"/>
      <c r="VDC134" s="149"/>
      <c r="VDD134" s="149"/>
      <c r="VDE134" s="149"/>
      <c r="VDF134" s="149"/>
      <c r="VDG134" s="149"/>
      <c r="VDH134" s="149"/>
      <c r="VDI134" s="149"/>
      <c r="VDJ134" s="149"/>
      <c r="VDK134" s="149"/>
      <c r="VDL134" s="149"/>
      <c r="VDM134" s="149"/>
      <c r="VDN134" s="149"/>
      <c r="VDO134" s="149"/>
      <c r="VDP134" s="149"/>
      <c r="VDQ134" s="149"/>
      <c r="VDR134" s="149"/>
      <c r="VDS134" s="149"/>
      <c r="VDT134" s="149"/>
      <c r="VDU134" s="149"/>
      <c r="VDV134" s="149"/>
      <c r="VDW134" s="149"/>
      <c r="VDX134" s="149"/>
      <c r="VDY134" s="149"/>
      <c r="VDZ134" s="149"/>
      <c r="VEA134" s="149"/>
      <c r="VEB134" s="149"/>
      <c r="VEC134" s="149"/>
      <c r="VED134" s="149"/>
      <c r="VEE134" s="149"/>
      <c r="VEF134" s="149"/>
      <c r="VEG134" s="149"/>
      <c r="VEH134" s="149"/>
      <c r="VEI134" s="149"/>
      <c r="VEJ134" s="149"/>
      <c r="VEK134" s="149"/>
      <c r="VEL134" s="149"/>
      <c r="VEM134" s="149"/>
      <c r="VEN134" s="149"/>
      <c r="VEO134" s="149"/>
      <c r="VEP134" s="149"/>
      <c r="VEQ134" s="149"/>
      <c r="VER134" s="149"/>
      <c r="VES134" s="149"/>
      <c r="VET134" s="149"/>
      <c r="VEU134" s="149"/>
      <c r="VEV134" s="149"/>
      <c r="VEW134" s="149"/>
      <c r="VEX134" s="149"/>
      <c r="VEY134" s="149"/>
      <c r="VEZ134" s="149"/>
      <c r="VFA134" s="149"/>
      <c r="VFB134" s="149"/>
      <c r="VFC134" s="149"/>
      <c r="VFD134" s="149"/>
      <c r="VFE134" s="149"/>
      <c r="VFF134" s="149"/>
      <c r="VFG134" s="149"/>
      <c r="VFH134" s="149"/>
      <c r="VFI134" s="149"/>
      <c r="VFJ134" s="149"/>
      <c r="VFK134" s="149"/>
      <c r="VFL134" s="149"/>
      <c r="VFM134" s="149"/>
      <c r="VFN134" s="149"/>
      <c r="VFO134" s="149"/>
      <c r="VFP134" s="149"/>
      <c r="VFQ134" s="149"/>
      <c r="VFR134" s="149"/>
      <c r="VFS134" s="149"/>
      <c r="VFT134" s="149"/>
      <c r="VFU134" s="149"/>
      <c r="VFV134" s="149"/>
      <c r="VFW134" s="149"/>
      <c r="VFX134" s="149"/>
      <c r="VFY134" s="149"/>
      <c r="VFZ134" s="149"/>
      <c r="VGA134" s="149"/>
      <c r="VGB134" s="149"/>
      <c r="VGC134" s="149"/>
      <c r="VGD134" s="149"/>
      <c r="VGE134" s="149"/>
      <c r="VGF134" s="149"/>
      <c r="VGG134" s="149"/>
      <c r="VGH134" s="149"/>
      <c r="VGI134" s="149"/>
      <c r="VGJ134" s="149"/>
      <c r="VGK134" s="149"/>
      <c r="VGL134" s="149"/>
      <c r="VGM134" s="149"/>
      <c r="VGN134" s="149"/>
      <c r="VGO134" s="149"/>
      <c r="VGP134" s="149"/>
      <c r="VGQ134" s="149"/>
      <c r="VGR134" s="149"/>
      <c r="VGS134" s="149"/>
      <c r="VGT134" s="149"/>
      <c r="VGU134" s="149"/>
      <c r="VGV134" s="149"/>
      <c r="VGW134" s="149"/>
      <c r="VGX134" s="149"/>
      <c r="VGY134" s="149"/>
      <c r="VGZ134" s="149"/>
      <c r="VHA134" s="149"/>
      <c r="VHB134" s="149"/>
      <c r="VHC134" s="149"/>
      <c r="VHD134" s="149"/>
      <c r="VHE134" s="149"/>
      <c r="VHF134" s="149"/>
      <c r="VHG134" s="149"/>
      <c r="VHH134" s="149"/>
      <c r="VHI134" s="149"/>
      <c r="VHJ134" s="149"/>
      <c r="VHK134" s="149"/>
      <c r="VHL134" s="149"/>
      <c r="VHM134" s="149"/>
      <c r="VHN134" s="149"/>
      <c r="VHO134" s="149"/>
      <c r="VHP134" s="149"/>
      <c r="VHQ134" s="149"/>
      <c r="VHR134" s="149"/>
      <c r="VHS134" s="149"/>
      <c r="VHT134" s="149"/>
      <c r="VHU134" s="149"/>
      <c r="VHV134" s="149"/>
      <c r="VHW134" s="149"/>
      <c r="VHX134" s="149"/>
      <c r="VHY134" s="149"/>
      <c r="VHZ134" s="149"/>
      <c r="VIA134" s="149"/>
      <c r="VIB134" s="149"/>
      <c r="VIC134" s="149"/>
      <c r="VID134" s="149"/>
      <c r="VIE134" s="149"/>
      <c r="VIF134" s="149"/>
      <c r="VIG134" s="149"/>
      <c r="VIH134" s="149"/>
      <c r="VII134" s="149"/>
      <c r="VIJ134" s="149"/>
      <c r="VIK134" s="149"/>
      <c r="VIL134" s="149"/>
      <c r="VIM134" s="149"/>
      <c r="VIN134" s="149"/>
      <c r="VIO134" s="149"/>
      <c r="VIP134" s="149"/>
      <c r="VIQ134" s="149"/>
      <c r="VIR134" s="149"/>
      <c r="VIS134" s="149"/>
      <c r="VIT134" s="149"/>
      <c r="VIU134" s="149"/>
      <c r="VIV134" s="149"/>
      <c r="VIW134" s="149"/>
      <c r="VIX134" s="149"/>
      <c r="VIY134" s="149"/>
      <c r="VIZ134" s="149"/>
      <c r="VJA134" s="149"/>
      <c r="VJB134" s="149"/>
      <c r="VJC134" s="149"/>
      <c r="VJD134" s="149"/>
      <c r="VJE134" s="149"/>
      <c r="VJF134" s="149"/>
      <c r="VJG134" s="149"/>
      <c r="VJH134" s="149"/>
      <c r="VJI134" s="149"/>
      <c r="VJJ134" s="149"/>
      <c r="VJK134" s="149"/>
      <c r="VJL134" s="149"/>
      <c r="VJM134" s="149"/>
      <c r="VJN134" s="149"/>
      <c r="VJO134" s="149"/>
      <c r="VJP134" s="149"/>
      <c r="VJQ134" s="149"/>
      <c r="VJR134" s="149"/>
      <c r="VJS134" s="149"/>
      <c r="VJT134" s="149"/>
      <c r="VJU134" s="149"/>
      <c r="VJV134" s="149"/>
      <c r="VJW134" s="149"/>
      <c r="VJX134" s="149"/>
      <c r="VJY134" s="149"/>
      <c r="VJZ134" s="149"/>
      <c r="VKA134" s="149"/>
      <c r="VKB134" s="149"/>
      <c r="VKC134" s="149"/>
      <c r="VKD134" s="149"/>
      <c r="VKE134" s="149"/>
      <c r="VKF134" s="149"/>
      <c r="VKG134" s="149"/>
      <c r="VKH134" s="149"/>
      <c r="VKI134" s="149"/>
      <c r="VKJ134" s="149"/>
      <c r="VKK134" s="149"/>
      <c r="VKL134" s="149"/>
      <c r="VKM134" s="149"/>
      <c r="VKN134" s="149"/>
      <c r="VKO134" s="149"/>
      <c r="VKP134" s="149"/>
      <c r="VKQ134" s="149"/>
      <c r="VKR134" s="149"/>
      <c r="VKS134" s="149"/>
      <c r="VKT134" s="149"/>
      <c r="VKU134" s="149"/>
      <c r="VKV134" s="149"/>
      <c r="VKW134" s="149"/>
      <c r="VKX134" s="149"/>
      <c r="VKY134" s="149"/>
      <c r="VKZ134" s="149"/>
      <c r="VLA134" s="149"/>
      <c r="VLB134" s="149"/>
      <c r="VLC134" s="149"/>
      <c r="VLD134" s="149"/>
      <c r="VLE134" s="149"/>
      <c r="VLF134" s="149"/>
      <c r="VLG134" s="149"/>
      <c r="VLH134" s="149"/>
      <c r="VLI134" s="149"/>
      <c r="VLJ134" s="149"/>
      <c r="VLK134" s="149"/>
      <c r="VLL134" s="149"/>
      <c r="VLM134" s="149"/>
      <c r="VLN134" s="149"/>
      <c r="VLO134" s="149"/>
      <c r="VLP134" s="149"/>
      <c r="VLQ134" s="149"/>
      <c r="VLR134" s="149"/>
      <c r="VLS134" s="149"/>
      <c r="VLT134" s="149"/>
      <c r="VLU134" s="149"/>
      <c r="VLV134" s="149"/>
      <c r="VLW134" s="149"/>
      <c r="VLX134" s="149"/>
      <c r="VLY134" s="149"/>
      <c r="VLZ134" s="149"/>
      <c r="VMA134" s="149"/>
      <c r="VMB134" s="149"/>
      <c r="VMC134" s="149"/>
      <c r="VMD134" s="149"/>
      <c r="VME134" s="149"/>
      <c r="VMF134" s="149"/>
      <c r="VMG134" s="149"/>
      <c r="VMH134" s="149"/>
      <c r="VMI134" s="149"/>
      <c r="VMJ134" s="149"/>
      <c r="VMK134" s="149"/>
      <c r="VML134" s="149"/>
      <c r="VMM134" s="149"/>
      <c r="VMN134" s="149"/>
      <c r="VMO134" s="149"/>
      <c r="VMP134" s="149"/>
      <c r="VMQ134" s="149"/>
      <c r="VMR134" s="149"/>
      <c r="VMS134" s="149"/>
      <c r="VMT134" s="149"/>
      <c r="VMU134" s="149"/>
      <c r="VMV134" s="149"/>
      <c r="VMW134" s="149"/>
      <c r="VMX134" s="149"/>
      <c r="VMY134" s="149"/>
      <c r="VMZ134" s="149"/>
      <c r="VNA134" s="149"/>
      <c r="VNB134" s="149"/>
      <c r="VNC134" s="149"/>
      <c r="VND134" s="149"/>
      <c r="VNE134" s="149"/>
      <c r="VNF134" s="149"/>
      <c r="VNG134" s="149"/>
      <c r="VNH134" s="149"/>
      <c r="VNI134" s="149"/>
      <c r="VNJ134" s="149"/>
      <c r="VNK134" s="149"/>
      <c r="VNL134" s="149"/>
      <c r="VNM134" s="149"/>
      <c r="VNN134" s="149"/>
      <c r="VNO134" s="149"/>
      <c r="VNP134" s="149"/>
      <c r="VNQ134" s="149"/>
      <c r="VNR134" s="149"/>
      <c r="VNS134" s="149"/>
      <c r="VNT134" s="149"/>
      <c r="VNU134" s="149"/>
      <c r="VNV134" s="149"/>
      <c r="VNW134" s="149"/>
      <c r="VNX134" s="149"/>
      <c r="VNY134" s="149"/>
      <c r="VNZ134" s="149"/>
      <c r="VOA134" s="149"/>
      <c r="VOB134" s="149"/>
      <c r="VOC134" s="149"/>
      <c r="VOD134" s="149"/>
      <c r="VOE134" s="149"/>
      <c r="VOF134" s="149"/>
      <c r="VOG134" s="149"/>
      <c r="VOH134" s="149"/>
      <c r="VOI134" s="149"/>
      <c r="VOJ134" s="149"/>
      <c r="VOK134" s="149"/>
      <c r="VOL134" s="149"/>
      <c r="VOM134" s="149"/>
      <c r="VON134" s="149"/>
      <c r="VOO134" s="149"/>
      <c r="VOP134" s="149"/>
      <c r="VOQ134" s="149"/>
      <c r="VOR134" s="149"/>
      <c r="VOS134" s="149"/>
      <c r="VOT134" s="149"/>
      <c r="VOU134" s="149"/>
      <c r="VOV134" s="149"/>
      <c r="VOW134" s="149"/>
      <c r="VOX134" s="149"/>
      <c r="VOY134" s="149"/>
      <c r="VOZ134" s="149"/>
      <c r="VPA134" s="149"/>
      <c r="VPB134" s="149"/>
      <c r="VPC134" s="149"/>
      <c r="VPD134" s="149"/>
      <c r="VPE134" s="149"/>
      <c r="VPF134" s="149"/>
      <c r="VPG134" s="149"/>
      <c r="VPH134" s="149"/>
      <c r="VPI134" s="149"/>
      <c r="VPJ134" s="149"/>
      <c r="VPK134" s="149"/>
      <c r="VPL134" s="149"/>
      <c r="VPM134" s="149"/>
      <c r="VPN134" s="149"/>
      <c r="VPO134" s="149"/>
      <c r="VPP134" s="149"/>
      <c r="VPQ134" s="149"/>
      <c r="VPR134" s="149"/>
      <c r="VPS134" s="149"/>
      <c r="VPT134" s="149"/>
      <c r="VPU134" s="149"/>
      <c r="VPV134" s="149"/>
      <c r="VPW134" s="149"/>
      <c r="VPX134" s="149"/>
      <c r="VPY134" s="149"/>
      <c r="VPZ134" s="149"/>
      <c r="VQA134" s="149"/>
      <c r="VQB134" s="149"/>
      <c r="VQC134" s="149"/>
      <c r="VQD134" s="149"/>
      <c r="VQE134" s="149"/>
      <c r="VQF134" s="149"/>
      <c r="VQG134" s="149"/>
      <c r="VQH134" s="149"/>
      <c r="VQI134" s="149"/>
      <c r="VQJ134" s="149"/>
      <c r="VQK134" s="149"/>
      <c r="VQL134" s="149"/>
      <c r="VQM134" s="149"/>
      <c r="VQN134" s="149"/>
      <c r="VQO134" s="149"/>
      <c r="VQP134" s="149"/>
      <c r="VQQ134" s="149"/>
      <c r="VQR134" s="149"/>
      <c r="VQS134" s="149"/>
      <c r="VQT134" s="149"/>
      <c r="VQU134" s="149"/>
      <c r="VQV134" s="149"/>
      <c r="VQW134" s="149"/>
      <c r="VQX134" s="149"/>
      <c r="VQY134" s="149"/>
      <c r="VQZ134" s="149"/>
      <c r="VRA134" s="149"/>
      <c r="VRB134" s="149"/>
      <c r="VRC134" s="149"/>
      <c r="VRD134" s="149"/>
      <c r="VRE134" s="149"/>
      <c r="VRF134" s="149"/>
      <c r="VRG134" s="149"/>
      <c r="VRH134" s="149"/>
      <c r="VRI134" s="149"/>
      <c r="VRJ134" s="149"/>
      <c r="VRK134" s="149"/>
      <c r="VRL134" s="149"/>
      <c r="VRM134" s="149"/>
      <c r="VRN134" s="149"/>
      <c r="VRO134" s="149"/>
      <c r="VRP134" s="149"/>
      <c r="VRQ134" s="149"/>
      <c r="VRR134" s="149"/>
      <c r="VRS134" s="149"/>
      <c r="VRT134" s="149"/>
      <c r="VRU134" s="149"/>
      <c r="VRV134" s="149"/>
      <c r="VRW134" s="149"/>
      <c r="VRX134" s="149"/>
      <c r="VRY134" s="149"/>
      <c r="VRZ134" s="149"/>
      <c r="VSA134" s="149"/>
      <c r="VSB134" s="149"/>
      <c r="VSC134" s="149"/>
      <c r="VSD134" s="149"/>
      <c r="VSE134" s="149"/>
      <c r="VSF134" s="149"/>
      <c r="VSG134" s="149"/>
      <c r="VSH134" s="149"/>
      <c r="VSI134" s="149"/>
      <c r="VSJ134" s="149"/>
      <c r="VSK134" s="149"/>
      <c r="VSL134" s="149"/>
      <c r="VSM134" s="149"/>
      <c r="VSN134" s="149"/>
      <c r="VSO134" s="149"/>
      <c r="VSP134" s="149"/>
      <c r="VSQ134" s="149"/>
      <c r="VSR134" s="149"/>
      <c r="VSS134" s="149"/>
      <c r="VST134" s="149"/>
      <c r="VSU134" s="149"/>
      <c r="VSV134" s="149"/>
      <c r="VSW134" s="149"/>
      <c r="VSX134" s="149"/>
      <c r="VSY134" s="149"/>
      <c r="VSZ134" s="149"/>
      <c r="VTA134" s="149"/>
      <c r="VTB134" s="149"/>
      <c r="VTC134" s="149"/>
      <c r="VTD134" s="149"/>
      <c r="VTE134" s="149"/>
      <c r="VTF134" s="149"/>
      <c r="VTG134" s="149"/>
      <c r="VTH134" s="149"/>
      <c r="VTI134" s="149"/>
      <c r="VTJ134" s="149"/>
      <c r="VTK134" s="149"/>
      <c r="VTL134" s="149"/>
      <c r="VTM134" s="149"/>
      <c r="VTN134" s="149"/>
      <c r="VTO134" s="149"/>
      <c r="VTP134" s="149"/>
      <c r="VTQ134" s="149"/>
      <c r="VTR134" s="149"/>
      <c r="VTS134" s="149"/>
      <c r="VTT134" s="149"/>
      <c r="VTU134" s="149"/>
      <c r="VTV134" s="149"/>
      <c r="VTW134" s="149"/>
      <c r="VTX134" s="149"/>
      <c r="VTY134" s="149"/>
      <c r="VTZ134" s="149"/>
      <c r="VUA134" s="149"/>
      <c r="VUB134" s="149"/>
      <c r="VUC134" s="149"/>
      <c r="VUD134" s="149"/>
      <c r="VUE134" s="149"/>
      <c r="VUF134" s="149"/>
      <c r="VUG134" s="149"/>
      <c r="VUH134" s="149"/>
      <c r="VUI134" s="149"/>
      <c r="VUJ134" s="149"/>
      <c r="VUK134" s="149"/>
      <c r="VUL134" s="149"/>
      <c r="VUM134" s="149"/>
      <c r="VUN134" s="149"/>
      <c r="VUO134" s="149"/>
      <c r="VUP134" s="149"/>
      <c r="VUQ134" s="149"/>
      <c r="VUR134" s="149"/>
      <c r="VUS134" s="149"/>
      <c r="VUT134" s="149"/>
      <c r="VUU134" s="149"/>
      <c r="VUV134" s="149"/>
      <c r="VUW134" s="149"/>
      <c r="VUX134" s="149"/>
      <c r="VUY134" s="149"/>
      <c r="VUZ134" s="149"/>
      <c r="VVA134" s="149"/>
      <c r="VVB134" s="149"/>
      <c r="VVC134" s="149"/>
      <c r="VVD134" s="149"/>
      <c r="VVE134" s="149"/>
      <c r="VVF134" s="149"/>
      <c r="VVG134" s="149"/>
      <c r="VVH134" s="149"/>
      <c r="VVI134" s="149"/>
      <c r="VVJ134" s="149"/>
      <c r="VVK134" s="149"/>
      <c r="VVL134" s="149"/>
      <c r="VVM134" s="149"/>
      <c r="VVN134" s="149"/>
      <c r="VVO134" s="149"/>
      <c r="VVP134" s="149"/>
      <c r="VVQ134" s="149"/>
      <c r="VVR134" s="149"/>
      <c r="VVS134" s="149"/>
      <c r="VVT134" s="149"/>
      <c r="VVU134" s="149"/>
      <c r="VVV134" s="149"/>
      <c r="VVW134" s="149"/>
      <c r="VVX134" s="149"/>
      <c r="VVY134" s="149"/>
      <c r="VVZ134" s="149"/>
      <c r="VWA134" s="149"/>
      <c r="VWB134" s="149"/>
      <c r="VWC134" s="149"/>
      <c r="VWD134" s="149"/>
      <c r="VWE134" s="149"/>
      <c r="VWF134" s="149"/>
      <c r="VWG134" s="149"/>
      <c r="VWH134" s="149"/>
      <c r="VWI134" s="149"/>
      <c r="VWJ134" s="149"/>
      <c r="VWK134" s="149"/>
      <c r="VWL134" s="149"/>
      <c r="VWM134" s="149"/>
      <c r="VWN134" s="149"/>
      <c r="VWO134" s="149"/>
      <c r="VWP134" s="149"/>
      <c r="VWQ134" s="149"/>
      <c r="VWR134" s="149"/>
      <c r="VWS134" s="149"/>
      <c r="VWT134" s="149"/>
      <c r="VWU134" s="149"/>
      <c r="VWV134" s="149"/>
      <c r="VWW134" s="149"/>
      <c r="VWX134" s="149"/>
      <c r="VWY134" s="149"/>
      <c r="VWZ134" s="149"/>
      <c r="VXA134" s="149"/>
      <c r="VXB134" s="149"/>
      <c r="VXC134" s="149"/>
      <c r="VXD134" s="149"/>
      <c r="VXE134" s="149"/>
      <c r="VXF134" s="149"/>
      <c r="VXG134" s="149"/>
      <c r="VXH134" s="149"/>
      <c r="VXI134" s="149"/>
      <c r="VXJ134" s="149"/>
      <c r="VXK134" s="149"/>
      <c r="VXL134" s="149"/>
      <c r="VXM134" s="149"/>
      <c r="VXN134" s="149"/>
      <c r="VXO134" s="149"/>
      <c r="VXP134" s="149"/>
      <c r="VXQ134" s="149"/>
      <c r="VXR134" s="149"/>
      <c r="VXS134" s="149"/>
      <c r="VXT134" s="149"/>
      <c r="VXU134" s="149"/>
      <c r="VXV134" s="149"/>
      <c r="VXW134" s="149"/>
      <c r="VXX134" s="149"/>
      <c r="VXY134" s="149"/>
      <c r="VXZ134" s="149"/>
      <c r="VYA134" s="149"/>
      <c r="VYB134" s="149"/>
      <c r="VYC134" s="149"/>
      <c r="VYD134" s="149"/>
      <c r="VYE134" s="149"/>
      <c r="VYF134" s="149"/>
      <c r="VYG134" s="149"/>
      <c r="VYH134" s="149"/>
      <c r="VYI134" s="149"/>
      <c r="VYJ134" s="149"/>
      <c r="VYK134" s="149"/>
      <c r="VYL134" s="149"/>
      <c r="VYM134" s="149"/>
      <c r="VYN134" s="149"/>
      <c r="VYO134" s="149"/>
      <c r="VYP134" s="149"/>
      <c r="VYQ134" s="149"/>
      <c r="VYR134" s="149"/>
      <c r="VYS134" s="149"/>
      <c r="VYT134" s="149"/>
      <c r="VYU134" s="149"/>
      <c r="VYV134" s="149"/>
      <c r="VYW134" s="149"/>
      <c r="VYX134" s="149"/>
      <c r="VYY134" s="149"/>
      <c r="VYZ134" s="149"/>
      <c r="VZA134" s="149"/>
      <c r="VZB134" s="149"/>
      <c r="VZC134" s="149"/>
      <c r="VZD134" s="149"/>
      <c r="VZE134" s="149"/>
      <c r="VZF134" s="149"/>
      <c r="VZG134" s="149"/>
      <c r="VZH134" s="149"/>
      <c r="VZI134" s="149"/>
      <c r="VZJ134" s="149"/>
      <c r="VZK134" s="149"/>
      <c r="VZL134" s="149"/>
      <c r="VZM134" s="149"/>
      <c r="VZN134" s="149"/>
      <c r="VZO134" s="149"/>
      <c r="VZP134" s="149"/>
      <c r="VZQ134" s="149"/>
      <c r="VZR134" s="149"/>
      <c r="VZS134" s="149"/>
      <c r="VZT134" s="149"/>
      <c r="VZU134" s="149"/>
      <c r="VZV134" s="149"/>
      <c r="VZW134" s="149"/>
      <c r="VZX134" s="149"/>
      <c r="VZY134" s="149"/>
      <c r="VZZ134" s="149"/>
      <c r="WAA134" s="149"/>
      <c r="WAB134" s="149"/>
      <c r="WAC134" s="149"/>
      <c r="WAD134" s="149"/>
      <c r="WAE134" s="149"/>
      <c r="WAF134" s="149"/>
      <c r="WAG134" s="149"/>
      <c r="WAH134" s="149"/>
      <c r="WAI134" s="149"/>
      <c r="WAJ134" s="149"/>
      <c r="WAK134" s="149"/>
      <c r="WAL134" s="149"/>
      <c r="WAM134" s="149"/>
      <c r="WAN134" s="149"/>
      <c r="WAO134" s="149"/>
      <c r="WAP134" s="149"/>
      <c r="WAQ134" s="149"/>
      <c r="WAR134" s="149"/>
      <c r="WAS134" s="149"/>
      <c r="WAT134" s="149"/>
      <c r="WAU134" s="149"/>
      <c r="WAV134" s="149"/>
      <c r="WAW134" s="149"/>
      <c r="WAX134" s="149"/>
      <c r="WAY134" s="149"/>
      <c r="WAZ134" s="149"/>
      <c r="WBA134" s="149"/>
      <c r="WBB134" s="149"/>
      <c r="WBC134" s="149"/>
      <c r="WBD134" s="149"/>
      <c r="WBE134" s="149"/>
      <c r="WBF134" s="149"/>
      <c r="WBG134" s="149"/>
      <c r="WBH134" s="149"/>
      <c r="WBI134" s="149"/>
      <c r="WBJ134" s="149"/>
      <c r="WBK134" s="149"/>
      <c r="WBL134" s="149"/>
      <c r="WBM134" s="149"/>
      <c r="WBN134" s="149"/>
      <c r="WBO134" s="149"/>
      <c r="WBP134" s="149"/>
      <c r="WBQ134" s="149"/>
      <c r="WBR134" s="149"/>
      <c r="WBS134" s="149"/>
      <c r="WBT134" s="149"/>
      <c r="WBU134" s="149"/>
      <c r="WBV134" s="149"/>
      <c r="WBW134" s="149"/>
      <c r="WBX134" s="149"/>
      <c r="WBY134" s="149"/>
      <c r="WBZ134" s="149"/>
      <c r="WCA134" s="149"/>
      <c r="WCB134" s="149"/>
      <c r="WCC134" s="149"/>
      <c r="WCD134" s="149"/>
      <c r="WCE134" s="149"/>
      <c r="WCF134" s="149"/>
      <c r="WCG134" s="149"/>
      <c r="WCH134" s="149"/>
      <c r="WCI134" s="149"/>
      <c r="WCJ134" s="149"/>
      <c r="WCK134" s="149"/>
      <c r="WCL134" s="149"/>
      <c r="WCM134" s="149"/>
      <c r="WCN134" s="149"/>
      <c r="WCO134" s="149"/>
      <c r="WCP134" s="149"/>
      <c r="WCQ134" s="149"/>
      <c r="WCR134" s="149"/>
      <c r="WCS134" s="149"/>
      <c r="WCT134" s="149"/>
      <c r="WCU134" s="149"/>
      <c r="WCV134" s="149"/>
      <c r="WCW134" s="149"/>
      <c r="WCX134" s="149"/>
      <c r="WCY134" s="149"/>
      <c r="WCZ134" s="149"/>
      <c r="WDA134" s="149"/>
      <c r="WDB134" s="149"/>
      <c r="WDC134" s="149"/>
      <c r="WDD134" s="149"/>
      <c r="WDE134" s="149"/>
      <c r="WDF134" s="149"/>
      <c r="WDG134" s="149"/>
      <c r="WDH134" s="149"/>
      <c r="WDI134" s="149"/>
      <c r="WDJ134" s="149"/>
      <c r="WDK134" s="149"/>
      <c r="WDL134" s="149"/>
      <c r="WDM134" s="149"/>
      <c r="WDN134" s="149"/>
      <c r="WDO134" s="149"/>
      <c r="WDP134" s="149"/>
      <c r="WDQ134" s="149"/>
      <c r="WDR134" s="149"/>
      <c r="WDS134" s="149"/>
      <c r="WDT134" s="149"/>
      <c r="WDU134" s="149"/>
      <c r="WDV134" s="149"/>
      <c r="WDW134" s="149"/>
      <c r="WDX134" s="149"/>
      <c r="WDY134" s="149"/>
      <c r="WDZ134" s="149"/>
      <c r="WEA134" s="149"/>
      <c r="WEB134" s="149"/>
      <c r="WEC134" s="149"/>
      <c r="WED134" s="149"/>
      <c r="WEE134" s="149"/>
      <c r="WEF134" s="149"/>
      <c r="WEG134" s="149"/>
      <c r="WEH134" s="149"/>
      <c r="WEI134" s="149"/>
      <c r="WEJ134" s="149"/>
      <c r="WEK134" s="149"/>
      <c r="WEL134" s="149"/>
      <c r="WEM134" s="149"/>
      <c r="WEN134" s="149"/>
      <c r="WEO134" s="149"/>
      <c r="WEP134" s="149"/>
      <c r="WEQ134" s="149"/>
      <c r="WER134" s="149"/>
      <c r="WES134" s="149"/>
      <c r="WET134" s="149"/>
      <c r="WEU134" s="149"/>
      <c r="WEV134" s="149"/>
      <c r="WEW134" s="149"/>
      <c r="WEX134" s="149"/>
      <c r="WEY134" s="149"/>
      <c r="WEZ134" s="149"/>
      <c r="WFA134" s="149"/>
      <c r="WFB134" s="149"/>
      <c r="WFC134" s="149"/>
      <c r="WFD134" s="149"/>
      <c r="WFE134" s="149"/>
      <c r="WFF134" s="149"/>
      <c r="WFG134" s="149"/>
      <c r="WFH134" s="149"/>
      <c r="WFI134" s="149"/>
      <c r="WFJ134" s="149"/>
      <c r="WFK134" s="149"/>
      <c r="WFL134" s="149"/>
      <c r="WFM134" s="149"/>
      <c r="WFN134" s="149"/>
      <c r="WFO134" s="149"/>
      <c r="WFP134" s="149"/>
      <c r="WFQ134" s="149"/>
      <c r="WFR134" s="149"/>
      <c r="WFS134" s="149"/>
      <c r="WFT134" s="149"/>
      <c r="WFU134" s="149"/>
      <c r="WFV134" s="149"/>
      <c r="WFW134" s="149"/>
      <c r="WFX134" s="149"/>
      <c r="WFY134" s="149"/>
      <c r="WFZ134" s="149"/>
      <c r="WGA134" s="149"/>
      <c r="WGB134" s="149"/>
      <c r="WGC134" s="149"/>
      <c r="WGD134" s="149"/>
      <c r="WGE134" s="149"/>
      <c r="WGF134" s="149"/>
      <c r="WGG134" s="149"/>
      <c r="WGH134" s="149"/>
      <c r="WGI134" s="149"/>
      <c r="WGJ134" s="149"/>
      <c r="WGK134" s="149"/>
      <c r="WGL134" s="149"/>
      <c r="WGM134" s="149"/>
      <c r="WGN134" s="149"/>
      <c r="WGO134" s="149"/>
      <c r="WGP134" s="149"/>
      <c r="WGQ134" s="149"/>
      <c r="WGR134" s="149"/>
      <c r="WGS134" s="149"/>
      <c r="WGT134" s="149"/>
      <c r="WGU134" s="149"/>
      <c r="WGV134" s="149"/>
      <c r="WGW134" s="149"/>
      <c r="WGX134" s="149"/>
      <c r="WGY134" s="149"/>
      <c r="WGZ134" s="149"/>
      <c r="WHA134" s="149"/>
      <c r="WHB134" s="149"/>
      <c r="WHC134" s="149"/>
      <c r="WHD134" s="149"/>
      <c r="WHE134" s="149"/>
      <c r="WHF134" s="149"/>
      <c r="WHG134" s="149"/>
      <c r="WHH134" s="149"/>
      <c r="WHI134" s="149"/>
      <c r="WHJ134" s="149"/>
      <c r="WHK134" s="149"/>
      <c r="WHL134" s="149"/>
      <c r="WHM134" s="149"/>
      <c r="WHN134" s="149"/>
      <c r="WHO134" s="149"/>
      <c r="WHP134" s="149"/>
      <c r="WHQ134" s="149"/>
      <c r="WHR134" s="149"/>
      <c r="WHS134" s="149"/>
      <c r="WHT134" s="149"/>
      <c r="WHU134" s="149"/>
      <c r="WHV134" s="149"/>
      <c r="WHW134" s="149"/>
      <c r="WHX134" s="149"/>
      <c r="WHY134" s="149"/>
      <c r="WHZ134" s="149"/>
      <c r="WIA134" s="149"/>
      <c r="WIB134" s="149"/>
      <c r="WIC134" s="149"/>
      <c r="WID134" s="149"/>
      <c r="WIE134" s="149"/>
      <c r="WIF134" s="149"/>
      <c r="WIG134" s="149"/>
      <c r="WIH134" s="149"/>
      <c r="WII134" s="149"/>
      <c r="WIJ134" s="149"/>
      <c r="WIK134" s="149"/>
      <c r="WIL134" s="149"/>
      <c r="WIM134" s="149"/>
      <c r="WIN134" s="149"/>
      <c r="WIO134" s="149"/>
      <c r="WIP134" s="149"/>
      <c r="WIQ134" s="149"/>
      <c r="WIR134" s="149"/>
      <c r="WIS134" s="149"/>
      <c r="WIT134" s="149"/>
      <c r="WIU134" s="149"/>
      <c r="WIV134" s="149"/>
      <c r="WIW134" s="149"/>
      <c r="WIX134" s="149"/>
      <c r="WIY134" s="149"/>
      <c r="WIZ134" s="149"/>
      <c r="WJA134" s="149"/>
      <c r="WJB134" s="149"/>
      <c r="WJC134" s="149"/>
      <c r="WJD134" s="149"/>
      <c r="WJE134" s="149"/>
      <c r="WJF134" s="149"/>
      <c r="WJG134" s="149"/>
      <c r="WJH134" s="149"/>
      <c r="WJI134" s="149"/>
      <c r="WJJ134" s="149"/>
      <c r="WJK134" s="149"/>
      <c r="WJL134" s="149"/>
      <c r="WJM134" s="149"/>
      <c r="WJN134" s="149"/>
      <c r="WJO134" s="149"/>
      <c r="WJP134" s="149"/>
      <c r="WJQ134" s="149"/>
      <c r="WJR134" s="149"/>
      <c r="WJS134" s="149"/>
      <c r="WJT134" s="149"/>
      <c r="WJU134" s="149"/>
      <c r="WJV134" s="149"/>
      <c r="WJW134" s="149"/>
      <c r="WJX134" s="149"/>
      <c r="WJY134" s="149"/>
      <c r="WJZ134" s="149"/>
      <c r="WKA134" s="149"/>
      <c r="WKB134" s="149"/>
      <c r="WKC134" s="149"/>
      <c r="WKD134" s="149"/>
      <c r="WKE134" s="149"/>
      <c r="WKF134" s="149"/>
      <c r="WKG134" s="149"/>
      <c r="WKH134" s="149"/>
      <c r="WKI134" s="149"/>
      <c r="WKJ134" s="149"/>
      <c r="WKK134" s="149"/>
      <c r="WKL134" s="149"/>
      <c r="WKM134" s="149"/>
      <c r="WKN134" s="149"/>
      <c r="WKO134" s="149"/>
      <c r="WKP134" s="149"/>
      <c r="WKQ134" s="149"/>
      <c r="WKR134" s="149"/>
      <c r="WKS134" s="149"/>
      <c r="WKT134" s="149"/>
      <c r="WKU134" s="149"/>
      <c r="WKV134" s="149"/>
      <c r="WKW134" s="149"/>
      <c r="WKX134" s="149"/>
      <c r="WKY134" s="149"/>
      <c r="WKZ134" s="149"/>
      <c r="WLA134" s="149"/>
      <c r="WLB134" s="149"/>
      <c r="WLC134" s="149"/>
      <c r="WLD134" s="149"/>
      <c r="WLE134" s="149"/>
      <c r="WLF134" s="149"/>
      <c r="WLG134" s="149"/>
      <c r="WLH134" s="149"/>
      <c r="WLI134" s="149"/>
      <c r="WLJ134" s="149"/>
      <c r="WLK134" s="149"/>
      <c r="WLL134" s="149"/>
      <c r="WLM134" s="149"/>
      <c r="WLN134" s="149"/>
      <c r="WLO134" s="149"/>
      <c r="WLP134" s="149"/>
      <c r="WLQ134" s="149"/>
      <c r="WLR134" s="149"/>
      <c r="WLS134" s="149"/>
      <c r="WLT134" s="149"/>
      <c r="WLU134" s="149"/>
      <c r="WLV134" s="149"/>
      <c r="WLW134" s="149"/>
      <c r="WLX134" s="149"/>
      <c r="WLY134" s="149"/>
      <c r="WLZ134" s="149"/>
      <c r="WMA134" s="149"/>
      <c r="WMB134" s="149"/>
      <c r="WMC134" s="149"/>
      <c r="WMD134" s="149"/>
      <c r="WME134" s="149"/>
      <c r="WMF134" s="149"/>
      <c r="WMG134" s="149"/>
      <c r="WMH134" s="149"/>
      <c r="WMI134" s="149"/>
      <c r="WMJ134" s="149"/>
      <c r="WMK134" s="149"/>
      <c r="WML134" s="149"/>
      <c r="WMM134" s="149"/>
      <c r="WMN134" s="149"/>
      <c r="WMO134" s="149"/>
      <c r="WMP134" s="149"/>
      <c r="WMQ134" s="149"/>
      <c r="WMR134" s="149"/>
      <c r="WMS134" s="149"/>
      <c r="WMT134" s="149"/>
      <c r="WMU134" s="149"/>
      <c r="WMV134" s="149"/>
      <c r="WMW134" s="149"/>
      <c r="WMX134" s="149"/>
      <c r="WMY134" s="149"/>
      <c r="WMZ134" s="149"/>
      <c r="WNA134" s="149"/>
      <c r="WNB134" s="149"/>
      <c r="WNC134" s="149"/>
      <c r="WND134" s="149"/>
      <c r="WNE134" s="149"/>
      <c r="WNF134" s="149"/>
      <c r="WNG134" s="149"/>
      <c r="WNH134" s="149"/>
      <c r="WNI134" s="149"/>
      <c r="WNJ134" s="149"/>
      <c r="WNK134" s="149"/>
      <c r="WNL134" s="149"/>
      <c r="WNM134" s="149"/>
      <c r="WNN134" s="149"/>
      <c r="WNO134" s="149"/>
      <c r="WNP134" s="149"/>
      <c r="WNQ134" s="149"/>
      <c r="WNR134" s="149"/>
      <c r="WNS134" s="149"/>
      <c r="WNT134" s="149"/>
      <c r="WNU134" s="149"/>
      <c r="WNV134" s="149"/>
      <c r="WNW134" s="149"/>
      <c r="WNX134" s="149"/>
      <c r="WNY134" s="149"/>
      <c r="WNZ134" s="149"/>
      <c r="WOA134" s="149"/>
      <c r="WOB134" s="149"/>
      <c r="WOC134" s="149"/>
      <c r="WOD134" s="149"/>
      <c r="WOE134" s="149"/>
      <c r="WOF134" s="149"/>
      <c r="WOG134" s="149"/>
      <c r="WOH134" s="149"/>
      <c r="WOI134" s="149"/>
      <c r="WOJ134" s="149"/>
      <c r="WOK134" s="149"/>
      <c r="WOL134" s="149"/>
      <c r="WOM134" s="149"/>
      <c r="WON134" s="149"/>
      <c r="WOO134" s="149"/>
      <c r="WOP134" s="149"/>
      <c r="WOQ134" s="149"/>
      <c r="WOR134" s="149"/>
      <c r="WOS134" s="149"/>
      <c r="WOT134" s="149"/>
      <c r="WOU134" s="149"/>
      <c r="WOV134" s="149"/>
      <c r="WOW134" s="149"/>
      <c r="WOX134" s="149"/>
      <c r="WOY134" s="149"/>
      <c r="WOZ134" s="149"/>
      <c r="WPA134" s="149"/>
      <c r="WPB134" s="149"/>
      <c r="WPC134" s="149"/>
      <c r="WPD134" s="149"/>
      <c r="WPE134" s="149"/>
      <c r="WPF134" s="149"/>
      <c r="WPG134" s="149"/>
      <c r="WPH134" s="149"/>
      <c r="WPI134" s="149"/>
      <c r="WPJ134" s="149"/>
      <c r="WPK134" s="149"/>
      <c r="WPL134" s="149"/>
      <c r="WPM134" s="149"/>
      <c r="WPN134" s="149"/>
      <c r="WPO134" s="149"/>
      <c r="WPP134" s="149"/>
      <c r="WPQ134" s="149"/>
      <c r="WPR134" s="149"/>
      <c r="WPS134" s="149"/>
      <c r="WPT134" s="149"/>
      <c r="WPU134" s="149"/>
      <c r="WPV134" s="149"/>
      <c r="WPW134" s="149"/>
      <c r="WPX134" s="149"/>
      <c r="WPY134" s="149"/>
      <c r="WPZ134" s="149"/>
      <c r="WQA134" s="149"/>
      <c r="WQB134" s="149"/>
      <c r="WQC134" s="149"/>
      <c r="WQD134" s="149"/>
      <c r="WQE134" s="149"/>
      <c r="WQF134" s="149"/>
      <c r="WQG134" s="149"/>
      <c r="WQH134" s="149"/>
      <c r="WQI134" s="149"/>
      <c r="WQJ134" s="149"/>
      <c r="WQK134" s="149"/>
      <c r="WQL134" s="149"/>
      <c r="WQM134" s="149"/>
      <c r="WQN134" s="149"/>
      <c r="WQO134" s="149"/>
      <c r="WQP134" s="149"/>
      <c r="WQQ134" s="149"/>
      <c r="WQR134" s="149"/>
      <c r="WQS134" s="149"/>
      <c r="WQT134" s="149"/>
      <c r="WQU134" s="149"/>
      <c r="WQV134" s="149"/>
      <c r="WQW134" s="149"/>
      <c r="WQX134" s="149"/>
      <c r="WQY134" s="149"/>
      <c r="WQZ134" s="149"/>
      <c r="WRA134" s="149"/>
      <c r="WRB134" s="149"/>
      <c r="WRC134" s="149"/>
      <c r="WRD134" s="149"/>
      <c r="WRE134" s="149"/>
      <c r="WRF134" s="149"/>
      <c r="WRG134" s="149"/>
      <c r="WRH134" s="149"/>
      <c r="WRI134" s="149"/>
      <c r="WRJ134" s="149"/>
      <c r="WRK134" s="149"/>
      <c r="WRL134" s="149"/>
      <c r="WRM134" s="149"/>
      <c r="WRN134" s="149"/>
      <c r="WRO134" s="149"/>
      <c r="WRP134" s="149"/>
      <c r="WRQ134" s="149"/>
      <c r="WRR134" s="149"/>
      <c r="WRS134" s="149"/>
      <c r="WRT134" s="149"/>
      <c r="WRU134" s="149"/>
      <c r="WRV134" s="149"/>
      <c r="WRW134" s="149"/>
      <c r="WRX134" s="149"/>
      <c r="WRY134" s="149"/>
      <c r="WRZ134" s="149"/>
      <c r="WSA134" s="149"/>
      <c r="WSB134" s="149"/>
      <c r="WSC134" s="149"/>
      <c r="WSD134" s="149"/>
      <c r="WSE134" s="149"/>
      <c r="WSF134" s="149"/>
      <c r="WSG134" s="149"/>
      <c r="WSH134" s="149"/>
      <c r="WSI134" s="149"/>
      <c r="WSJ134" s="149"/>
      <c r="WSK134" s="149"/>
      <c r="WSL134" s="149"/>
      <c r="WSM134" s="149"/>
      <c r="WSN134" s="149"/>
      <c r="WSO134" s="149"/>
      <c r="WSP134" s="149"/>
      <c r="WSQ134" s="149"/>
      <c r="WSR134" s="149"/>
      <c r="WSS134" s="149"/>
      <c r="WST134" s="149"/>
      <c r="WSU134" s="149"/>
      <c r="WSV134" s="149"/>
      <c r="WSW134" s="149"/>
      <c r="WSX134" s="149"/>
      <c r="WSY134" s="149"/>
      <c r="WSZ134" s="149"/>
      <c r="WTA134" s="149"/>
      <c r="WTB134" s="149"/>
      <c r="WTC134" s="149"/>
      <c r="WTD134" s="149"/>
      <c r="WTE134" s="149"/>
      <c r="WTF134" s="149"/>
      <c r="WTG134" s="149"/>
      <c r="WTH134" s="149"/>
      <c r="WTI134" s="149"/>
      <c r="WTJ134" s="149"/>
      <c r="WTK134" s="149"/>
      <c r="WTL134" s="149"/>
      <c r="WTM134" s="149"/>
      <c r="WTN134" s="149"/>
      <c r="WTO134" s="149"/>
      <c r="WTP134" s="149"/>
      <c r="WTQ134" s="149"/>
      <c r="WTR134" s="149"/>
      <c r="WTS134" s="149"/>
      <c r="WTT134" s="149"/>
      <c r="WTU134" s="149"/>
      <c r="WTV134" s="149"/>
      <c r="WTW134" s="149"/>
      <c r="WTX134" s="149"/>
      <c r="WTY134" s="149"/>
      <c r="WTZ134" s="149"/>
      <c r="WUA134" s="149"/>
      <c r="WUB134" s="149"/>
      <c r="WUC134" s="149"/>
      <c r="WUD134" s="149"/>
      <c r="WUE134" s="149"/>
      <c r="WUF134" s="149"/>
      <c r="WUG134" s="149"/>
      <c r="WUH134" s="149"/>
      <c r="WUI134" s="149"/>
      <c r="WUJ134" s="149"/>
      <c r="WUK134" s="149"/>
      <c r="WUL134" s="149"/>
      <c r="WUM134" s="149"/>
      <c r="WUN134" s="149"/>
      <c r="WUO134" s="149"/>
      <c r="WUP134" s="149"/>
      <c r="WUQ134" s="149"/>
      <c r="WUR134" s="149"/>
      <c r="WUS134" s="149"/>
      <c r="WUT134" s="149"/>
      <c r="WUU134" s="149"/>
      <c r="WUV134" s="149"/>
      <c r="WUW134" s="149"/>
      <c r="WUX134" s="149"/>
      <c r="WUY134" s="149"/>
      <c r="WUZ134" s="149"/>
      <c r="WVA134" s="149"/>
      <c r="WVB134" s="149"/>
      <c r="WVC134" s="149"/>
      <c r="WVD134" s="149"/>
      <c r="WVE134" s="149"/>
      <c r="WVF134" s="149"/>
      <c r="WVG134" s="149"/>
      <c r="WVH134" s="149"/>
      <c r="WVI134" s="149"/>
      <c r="WVJ134" s="149"/>
      <c r="WVK134" s="149"/>
      <c r="WVL134" s="149"/>
      <c r="WVM134" s="149"/>
      <c r="WVN134" s="149"/>
      <c r="WVO134" s="149"/>
      <c r="WVP134" s="149"/>
      <c r="WVQ134" s="149"/>
      <c r="WVR134" s="149"/>
      <c r="WVS134" s="149"/>
      <c r="WVT134" s="149"/>
      <c r="WVU134" s="149"/>
      <c r="WVV134" s="149"/>
      <c r="WVW134" s="149"/>
      <c r="WVX134" s="149"/>
      <c r="WVY134" s="149"/>
      <c r="WVZ134" s="149"/>
      <c r="WWA134" s="149"/>
      <c r="WWB134" s="149"/>
      <c r="WWC134" s="149"/>
      <c r="WWD134" s="149"/>
      <c r="WWE134" s="149"/>
      <c r="WWF134" s="149"/>
      <c r="WWG134" s="149"/>
      <c r="WWH134" s="149"/>
      <c r="WWI134" s="149"/>
      <c r="WWJ134" s="149"/>
      <c r="WWK134" s="149"/>
      <c r="WWL134" s="149"/>
      <c r="WWM134" s="149"/>
      <c r="WWN134" s="149"/>
      <c r="WWO134" s="149"/>
      <c r="WWP134" s="149"/>
      <c r="WWQ134" s="149"/>
      <c r="WWR134" s="149"/>
      <c r="WWS134" s="149"/>
      <c r="WWT134" s="149"/>
      <c r="WWU134" s="149"/>
      <c r="WWV134" s="149"/>
      <c r="WWW134" s="149"/>
      <c r="WWX134" s="149"/>
      <c r="WWY134" s="149"/>
      <c r="WWZ134" s="149"/>
      <c r="WXA134" s="149"/>
      <c r="WXB134" s="149"/>
      <c r="WXC134" s="149"/>
      <c r="WXD134" s="149"/>
      <c r="WXE134" s="149"/>
      <c r="WXF134" s="149"/>
      <c r="WXG134" s="149"/>
      <c r="WXH134" s="149"/>
      <c r="WXI134" s="149"/>
      <c r="WXJ134" s="149"/>
      <c r="WXK134" s="149"/>
      <c r="WXL134" s="149"/>
      <c r="WXM134" s="149"/>
      <c r="WXN134" s="149"/>
      <c r="WXO134" s="149"/>
      <c r="WXP134" s="149"/>
      <c r="WXQ134" s="149"/>
      <c r="WXR134" s="149"/>
      <c r="WXS134" s="149"/>
      <c r="WXT134" s="149"/>
      <c r="WXU134" s="149"/>
      <c r="WXV134" s="149"/>
      <c r="WXW134" s="149"/>
      <c r="WXX134" s="149"/>
      <c r="WXY134" s="149"/>
      <c r="WXZ134" s="149"/>
      <c r="WYA134" s="149"/>
      <c r="WYB134" s="149"/>
      <c r="WYC134" s="149"/>
      <c r="WYD134" s="149"/>
      <c r="WYE134" s="149"/>
      <c r="WYF134" s="149"/>
      <c r="WYG134" s="149"/>
      <c r="WYH134" s="149"/>
      <c r="WYI134" s="149"/>
      <c r="WYJ134" s="149"/>
      <c r="WYK134" s="149"/>
      <c r="WYL134" s="149"/>
      <c r="WYM134" s="149"/>
      <c r="WYN134" s="149"/>
      <c r="WYO134" s="149"/>
      <c r="WYP134" s="149"/>
      <c r="WYQ134" s="149"/>
      <c r="WYR134" s="149"/>
      <c r="WYS134" s="149"/>
      <c r="WYT134" s="149"/>
      <c r="WYU134" s="149"/>
      <c r="WYV134" s="149"/>
      <c r="WYW134" s="149"/>
      <c r="WYX134" s="149"/>
      <c r="WYY134" s="149"/>
      <c r="WYZ134" s="149"/>
      <c r="WZA134" s="149"/>
      <c r="WZB134" s="149"/>
      <c r="WZC134" s="149"/>
      <c r="WZD134" s="149"/>
      <c r="WZE134" s="149"/>
      <c r="WZF134" s="149"/>
      <c r="WZG134" s="149"/>
      <c r="WZH134" s="149"/>
      <c r="WZI134" s="149"/>
      <c r="WZJ134" s="149"/>
      <c r="WZK134" s="149"/>
      <c r="WZL134" s="149"/>
      <c r="WZM134" s="149"/>
      <c r="WZN134" s="149"/>
      <c r="WZO134" s="149"/>
      <c r="WZP134" s="149"/>
      <c r="WZQ134" s="149"/>
      <c r="WZR134" s="149"/>
      <c r="WZS134" s="149"/>
      <c r="WZT134" s="149"/>
      <c r="WZU134" s="149"/>
      <c r="WZV134" s="149"/>
      <c r="WZW134" s="149"/>
      <c r="WZX134" s="149"/>
      <c r="WZY134" s="149"/>
      <c r="WZZ134" s="149"/>
      <c r="XAA134" s="149"/>
      <c r="XAB134" s="149"/>
      <c r="XAC134" s="149"/>
      <c r="XAD134" s="149"/>
      <c r="XAE134" s="149"/>
      <c r="XAF134" s="149"/>
      <c r="XAG134" s="149"/>
      <c r="XAH134" s="149"/>
      <c r="XAI134" s="149"/>
      <c r="XAJ134" s="149"/>
      <c r="XAK134" s="149"/>
      <c r="XAL134" s="149"/>
      <c r="XAM134" s="149"/>
      <c r="XAN134" s="149"/>
      <c r="XAO134" s="149"/>
      <c r="XAP134" s="149"/>
      <c r="XAQ134" s="149"/>
      <c r="XAR134" s="149"/>
      <c r="XAS134" s="149"/>
      <c r="XAT134" s="149"/>
      <c r="XAU134" s="149"/>
      <c r="XAV134" s="149"/>
      <c r="XAW134" s="149"/>
      <c r="XAX134" s="149"/>
      <c r="XAY134" s="149"/>
      <c r="XAZ134" s="149"/>
      <c r="XBA134" s="149"/>
      <c r="XBB134" s="149"/>
      <c r="XBC134" s="149"/>
      <c r="XBD134" s="149"/>
      <c r="XBE134" s="149"/>
      <c r="XBF134" s="149"/>
      <c r="XBG134" s="149"/>
      <c r="XBH134" s="149"/>
      <c r="XBI134" s="149"/>
      <c r="XBJ134" s="149"/>
      <c r="XBK134" s="149"/>
      <c r="XBL134" s="149"/>
      <c r="XBM134" s="149"/>
      <c r="XBN134" s="149"/>
      <c r="XBO134" s="149"/>
      <c r="XBP134" s="149"/>
      <c r="XBQ134" s="149"/>
      <c r="XBR134" s="149"/>
      <c r="XBS134" s="149"/>
      <c r="XBT134" s="149"/>
      <c r="XBU134" s="149"/>
      <c r="XBV134" s="149"/>
      <c r="XBW134" s="149"/>
      <c r="XBX134" s="149"/>
      <c r="XBY134" s="149"/>
      <c r="XBZ134" s="149"/>
      <c r="XCA134" s="149"/>
      <c r="XCB134" s="149"/>
      <c r="XCC134" s="149"/>
      <c r="XCD134" s="149"/>
      <c r="XCE134" s="149"/>
      <c r="XCF134" s="149"/>
      <c r="XCG134" s="149"/>
      <c r="XCH134" s="149"/>
      <c r="XCI134" s="149"/>
      <c r="XCJ134" s="149"/>
      <c r="XCK134" s="149"/>
      <c r="XCL134" s="149"/>
      <c r="XCM134" s="149"/>
      <c r="XCN134" s="149"/>
      <c r="XCO134" s="149"/>
      <c r="XCP134" s="149"/>
      <c r="XCQ134" s="149"/>
      <c r="XCR134" s="149"/>
      <c r="XCS134" s="149"/>
      <c r="XCT134" s="149"/>
      <c r="XCU134" s="149"/>
      <c r="XCV134" s="149"/>
      <c r="XCW134" s="149"/>
      <c r="XCX134" s="149"/>
      <c r="XCY134" s="149"/>
      <c r="XCZ134" s="149"/>
      <c r="XDA134" s="149"/>
      <c r="XDB134" s="149"/>
      <c r="XDC134" s="149"/>
      <c r="XDD134" s="149"/>
      <c r="XDE134" s="149"/>
      <c r="XDF134" s="149"/>
      <c r="XDG134" s="149"/>
      <c r="XDH134" s="149"/>
      <c r="XDI134" s="149"/>
      <c r="XDJ134" s="149"/>
      <c r="XDK134" s="149"/>
      <c r="XDL134" s="149"/>
      <c r="XDM134" s="149"/>
      <c r="XDN134" s="149"/>
      <c r="XDO134" s="149"/>
      <c r="XDP134" s="149"/>
      <c r="XDQ134" s="149"/>
      <c r="XDR134" s="149"/>
      <c r="XDS134" s="149"/>
      <c r="XDT134" s="149"/>
      <c r="XDU134" s="149"/>
      <c r="XDV134" s="149"/>
      <c r="XDW134" s="149"/>
      <c r="XDX134" s="149"/>
      <c r="XDY134" s="149"/>
      <c r="XDZ134" s="149"/>
      <c r="XEA134" s="149"/>
    </row>
    <row r="135" spans="1:16355" s="161" customFormat="1" ht="74.25" hidden="1" customHeight="1" x14ac:dyDescent="0.3">
      <c r="A135" s="178">
        <v>2021</v>
      </c>
      <c r="B135" s="179">
        <v>112</v>
      </c>
      <c r="C135" s="110">
        <v>185</v>
      </c>
      <c r="D135" s="108" t="s">
        <v>384</v>
      </c>
      <c r="E135" s="148"/>
      <c r="F135" s="148"/>
      <c r="G135" s="148"/>
      <c r="H135" s="107" t="s">
        <v>2529</v>
      </c>
      <c r="I135" s="338" t="s">
        <v>2530</v>
      </c>
      <c r="J135" s="129" t="s">
        <v>120</v>
      </c>
      <c r="K135" s="136"/>
      <c r="L135" s="136" t="s">
        <v>119</v>
      </c>
      <c r="M135" s="132">
        <v>1</v>
      </c>
      <c r="N135" s="131" t="s">
        <v>1503</v>
      </c>
      <c r="O135" s="131" t="s">
        <v>387</v>
      </c>
      <c r="P135" s="136" t="s">
        <v>384</v>
      </c>
      <c r="Q135" s="130" t="s">
        <v>121</v>
      </c>
      <c r="R135" s="357" t="s">
        <v>2612</v>
      </c>
      <c r="S135" s="107"/>
      <c r="T135" s="355" t="s">
        <v>2468</v>
      </c>
      <c r="U135" s="411">
        <v>44235</v>
      </c>
      <c r="V135" s="411">
        <v>44245</v>
      </c>
      <c r="W135" s="358" t="s">
        <v>2629</v>
      </c>
      <c r="X135" s="358" t="s">
        <v>645</v>
      </c>
      <c r="Y135" s="116">
        <v>46160</v>
      </c>
      <c r="Z135" s="410"/>
      <c r="AA135" s="116">
        <v>46160</v>
      </c>
      <c r="AB135" s="116">
        <v>0</v>
      </c>
      <c r="AC135" s="346" t="s">
        <v>2521</v>
      </c>
      <c r="AD135" s="339" t="s">
        <v>2459</v>
      </c>
      <c r="AE135" s="143" t="s">
        <v>369</v>
      </c>
      <c r="AF135" s="129"/>
      <c r="AG135" s="124" t="s">
        <v>1529</v>
      </c>
      <c r="AH135" s="148"/>
      <c r="AI135" s="118" t="s">
        <v>364</v>
      </c>
      <c r="AJ135" s="118" t="s">
        <v>364</v>
      </c>
      <c r="AK135" s="114">
        <v>46160</v>
      </c>
      <c r="AL135" s="126"/>
      <c r="AM135" s="125"/>
      <c r="AN135" s="125"/>
      <c r="AO135" s="183"/>
      <c r="AP135" s="126"/>
      <c r="AQ135" s="369"/>
      <c r="AR135" s="369"/>
      <c r="AS135" s="369"/>
      <c r="AT135" s="369"/>
      <c r="AU135" s="369"/>
      <c r="AV135" s="369"/>
      <c r="AW135" s="369"/>
      <c r="AX135" s="369"/>
      <c r="AY135" s="369"/>
      <c r="AZ135" s="369"/>
      <c r="BA135" s="370"/>
      <c r="BB135" s="369"/>
      <c r="BC135" s="149"/>
      <c r="BD135" s="149"/>
      <c r="BE135" s="149"/>
      <c r="BF135" s="149"/>
      <c r="BG135" s="149"/>
      <c r="BH135" s="149"/>
      <c r="BI135" s="149"/>
      <c r="BJ135" s="149"/>
      <c r="BK135" s="149"/>
      <c r="BL135" s="149"/>
      <c r="BM135" s="149"/>
      <c r="BN135" s="149"/>
      <c r="BO135" s="149"/>
      <c r="BP135" s="149"/>
      <c r="BQ135" s="149"/>
      <c r="BR135" s="149"/>
      <c r="BS135" s="149"/>
      <c r="BT135" s="149"/>
      <c r="BU135" s="149"/>
      <c r="BV135" s="149"/>
      <c r="BW135" s="149"/>
      <c r="BX135" s="149"/>
      <c r="BY135" s="149"/>
      <c r="BZ135" s="149"/>
      <c r="CA135" s="149"/>
      <c r="CB135" s="149"/>
      <c r="CC135" s="149"/>
      <c r="CD135" s="149"/>
      <c r="CE135" s="149"/>
      <c r="CF135" s="149"/>
      <c r="CG135" s="149"/>
      <c r="CH135" s="149"/>
      <c r="CI135" s="149"/>
      <c r="CJ135" s="149"/>
      <c r="CK135" s="149"/>
      <c r="CL135" s="149"/>
      <c r="CM135" s="149"/>
      <c r="CN135" s="149"/>
      <c r="CO135" s="149"/>
      <c r="CP135" s="149"/>
      <c r="CQ135" s="149"/>
      <c r="CR135" s="149"/>
      <c r="CS135" s="149"/>
      <c r="CT135" s="149"/>
      <c r="CU135" s="149"/>
      <c r="CV135" s="149"/>
      <c r="CW135" s="149"/>
      <c r="CX135" s="149"/>
      <c r="CY135" s="149"/>
      <c r="CZ135" s="149"/>
      <c r="DA135" s="149"/>
      <c r="DB135" s="149"/>
      <c r="DC135" s="149"/>
      <c r="DD135" s="149"/>
      <c r="DE135" s="149"/>
      <c r="DF135" s="149"/>
      <c r="DG135" s="149"/>
      <c r="DH135" s="149"/>
      <c r="DI135" s="149"/>
      <c r="DJ135" s="149"/>
      <c r="DK135" s="149"/>
      <c r="DL135" s="149"/>
      <c r="DM135" s="149"/>
      <c r="DN135" s="149"/>
      <c r="DO135" s="149"/>
      <c r="DP135" s="149"/>
      <c r="DQ135" s="149"/>
      <c r="DR135" s="149"/>
      <c r="DS135" s="149"/>
      <c r="DT135" s="149"/>
      <c r="DU135" s="149"/>
      <c r="DV135" s="149"/>
      <c r="DW135" s="149"/>
      <c r="DX135" s="149"/>
      <c r="DY135" s="149"/>
      <c r="DZ135" s="149"/>
      <c r="EA135" s="149"/>
      <c r="EB135" s="149"/>
      <c r="EC135" s="149"/>
      <c r="ED135" s="149"/>
      <c r="EE135" s="149"/>
      <c r="EF135" s="149"/>
      <c r="EG135" s="149"/>
      <c r="EH135" s="149"/>
      <c r="EI135" s="149"/>
      <c r="EJ135" s="149"/>
      <c r="EK135" s="149"/>
      <c r="EL135" s="149"/>
      <c r="EM135" s="149"/>
      <c r="EN135" s="149"/>
      <c r="EO135" s="149"/>
      <c r="EP135" s="149"/>
      <c r="EQ135" s="149"/>
      <c r="ER135" s="149"/>
      <c r="ES135" s="149"/>
      <c r="ET135" s="149"/>
      <c r="EU135" s="149"/>
      <c r="EV135" s="149"/>
      <c r="EW135" s="149"/>
      <c r="EX135" s="149"/>
      <c r="EY135" s="149"/>
      <c r="EZ135" s="149"/>
      <c r="FA135" s="149"/>
      <c r="FB135" s="149"/>
      <c r="FC135" s="149"/>
      <c r="FD135" s="149"/>
      <c r="FE135" s="149"/>
      <c r="FF135" s="149"/>
      <c r="FG135" s="149"/>
      <c r="FH135" s="149"/>
      <c r="FI135" s="149"/>
      <c r="FJ135" s="149"/>
      <c r="FK135" s="149"/>
      <c r="FL135" s="149"/>
      <c r="FM135" s="149"/>
      <c r="FN135" s="149"/>
      <c r="FO135" s="149"/>
      <c r="FP135" s="149"/>
      <c r="FQ135" s="149"/>
      <c r="FR135" s="149"/>
      <c r="FS135" s="149"/>
      <c r="FT135" s="149"/>
      <c r="FU135" s="149"/>
      <c r="FV135" s="149"/>
      <c r="FW135" s="149"/>
      <c r="FX135" s="149"/>
      <c r="FY135" s="149"/>
      <c r="FZ135" s="149"/>
      <c r="GA135" s="149"/>
      <c r="GB135" s="149"/>
      <c r="GC135" s="149"/>
      <c r="GD135" s="149"/>
      <c r="GE135" s="149"/>
      <c r="GF135" s="149"/>
      <c r="GG135" s="149"/>
      <c r="GH135" s="149"/>
      <c r="GI135" s="149"/>
      <c r="GJ135" s="149"/>
      <c r="GK135" s="149"/>
      <c r="GL135" s="149"/>
      <c r="GM135" s="149"/>
      <c r="GN135" s="149"/>
      <c r="GO135" s="149"/>
      <c r="GP135" s="149"/>
      <c r="GQ135" s="149"/>
      <c r="GR135" s="149"/>
      <c r="GS135" s="149"/>
      <c r="GT135" s="149"/>
      <c r="GU135" s="149"/>
      <c r="GV135" s="149"/>
      <c r="GW135" s="149"/>
      <c r="GX135" s="149"/>
      <c r="GY135" s="149"/>
      <c r="GZ135" s="149"/>
      <c r="HA135" s="149"/>
      <c r="HB135" s="149"/>
      <c r="HC135" s="149"/>
      <c r="HD135" s="149"/>
      <c r="HE135" s="149"/>
      <c r="HF135" s="149"/>
      <c r="HG135" s="149"/>
      <c r="HH135" s="149"/>
      <c r="HI135" s="149"/>
      <c r="HJ135" s="149"/>
      <c r="HK135" s="149"/>
      <c r="HL135" s="149"/>
      <c r="HM135" s="149"/>
      <c r="HN135" s="149"/>
      <c r="HO135" s="149"/>
      <c r="HP135" s="149"/>
      <c r="HQ135" s="149"/>
      <c r="HR135" s="149"/>
      <c r="HS135" s="149"/>
      <c r="HT135" s="149"/>
      <c r="HU135" s="149"/>
      <c r="HV135" s="149"/>
      <c r="HW135" s="149"/>
      <c r="HX135" s="149"/>
      <c r="HY135" s="149"/>
      <c r="HZ135" s="149"/>
      <c r="IA135" s="149"/>
      <c r="IB135" s="149"/>
      <c r="IC135" s="149"/>
      <c r="ID135" s="149"/>
      <c r="IE135" s="149"/>
      <c r="IF135" s="149"/>
      <c r="IG135" s="149"/>
      <c r="IH135" s="149"/>
      <c r="II135" s="149"/>
      <c r="IJ135" s="149"/>
      <c r="IK135" s="149"/>
      <c r="IL135" s="149"/>
      <c r="IM135" s="149"/>
      <c r="IN135" s="149"/>
      <c r="IO135" s="149"/>
      <c r="IP135" s="149"/>
      <c r="IQ135" s="149"/>
      <c r="IR135" s="149"/>
      <c r="IS135" s="149"/>
      <c r="IT135" s="149"/>
      <c r="IU135" s="149"/>
      <c r="IV135" s="149"/>
      <c r="IW135" s="149"/>
      <c r="IX135" s="149"/>
      <c r="IY135" s="149"/>
      <c r="IZ135" s="149"/>
      <c r="JA135" s="149"/>
      <c r="JB135" s="149"/>
      <c r="JC135" s="149"/>
      <c r="JD135" s="149"/>
      <c r="JE135" s="149"/>
      <c r="JF135" s="149"/>
      <c r="JG135" s="149"/>
      <c r="JH135" s="149"/>
      <c r="JI135" s="149"/>
      <c r="JJ135" s="149"/>
      <c r="JK135" s="149"/>
      <c r="JL135" s="149"/>
      <c r="JM135" s="149"/>
      <c r="JN135" s="149"/>
      <c r="JO135" s="149"/>
      <c r="JP135" s="149"/>
      <c r="JQ135" s="149"/>
      <c r="JR135" s="149"/>
      <c r="JS135" s="149"/>
      <c r="JT135" s="149"/>
      <c r="JU135" s="149"/>
      <c r="JV135" s="149"/>
      <c r="JW135" s="149"/>
      <c r="JX135" s="149"/>
      <c r="JY135" s="149"/>
      <c r="JZ135" s="149"/>
      <c r="KA135" s="149"/>
      <c r="KB135" s="149"/>
      <c r="KC135" s="149"/>
      <c r="KD135" s="149"/>
      <c r="KE135" s="149"/>
      <c r="KF135" s="149"/>
      <c r="KG135" s="149"/>
      <c r="KH135" s="149"/>
      <c r="KI135" s="149"/>
      <c r="KJ135" s="149"/>
      <c r="KK135" s="149"/>
      <c r="KL135" s="149"/>
      <c r="KM135" s="149"/>
      <c r="KN135" s="149"/>
      <c r="KO135" s="149"/>
      <c r="KP135" s="149"/>
      <c r="KQ135" s="149"/>
      <c r="KR135" s="149"/>
      <c r="KS135" s="149"/>
      <c r="KT135" s="149"/>
      <c r="KU135" s="149"/>
      <c r="KV135" s="149"/>
      <c r="KW135" s="149"/>
      <c r="KX135" s="149"/>
      <c r="KY135" s="149"/>
      <c r="KZ135" s="149"/>
      <c r="LA135" s="149"/>
      <c r="LB135" s="149"/>
      <c r="LC135" s="149"/>
      <c r="LD135" s="149"/>
      <c r="LE135" s="149"/>
      <c r="LF135" s="149"/>
      <c r="LG135" s="149"/>
      <c r="LH135" s="149"/>
      <c r="LI135" s="149"/>
      <c r="LJ135" s="149"/>
      <c r="LK135" s="149"/>
      <c r="LL135" s="149"/>
      <c r="LM135" s="149"/>
      <c r="LN135" s="149"/>
      <c r="LO135" s="149"/>
      <c r="LP135" s="149"/>
      <c r="LQ135" s="149"/>
      <c r="LR135" s="149"/>
      <c r="LS135" s="149"/>
      <c r="LT135" s="149"/>
      <c r="LU135" s="149"/>
      <c r="LV135" s="149"/>
      <c r="LW135" s="149"/>
      <c r="LX135" s="149"/>
      <c r="LY135" s="149"/>
      <c r="LZ135" s="149"/>
      <c r="MA135" s="149"/>
      <c r="MB135" s="149"/>
      <c r="MC135" s="149"/>
      <c r="MD135" s="149"/>
      <c r="ME135" s="149"/>
      <c r="MF135" s="149"/>
      <c r="MG135" s="149"/>
      <c r="MH135" s="149"/>
      <c r="MI135" s="149"/>
      <c r="MJ135" s="149"/>
      <c r="MK135" s="149"/>
      <c r="ML135" s="149"/>
      <c r="MM135" s="149"/>
      <c r="MN135" s="149"/>
      <c r="MO135" s="149"/>
      <c r="MP135" s="149"/>
      <c r="MQ135" s="149"/>
      <c r="MR135" s="149"/>
      <c r="MS135" s="149"/>
      <c r="MT135" s="149"/>
      <c r="MU135" s="149"/>
      <c r="MV135" s="149"/>
      <c r="MW135" s="149"/>
      <c r="MX135" s="149"/>
      <c r="MY135" s="149"/>
      <c r="MZ135" s="149"/>
      <c r="NA135" s="149"/>
      <c r="NB135" s="149"/>
      <c r="NC135" s="149"/>
      <c r="ND135" s="149"/>
      <c r="NE135" s="149"/>
      <c r="NF135" s="149"/>
      <c r="NG135" s="149"/>
      <c r="NH135" s="149"/>
      <c r="NI135" s="149"/>
      <c r="NJ135" s="149"/>
      <c r="NK135" s="149"/>
      <c r="NL135" s="149"/>
      <c r="NM135" s="149"/>
      <c r="NN135" s="149"/>
      <c r="NO135" s="149"/>
      <c r="NP135" s="149"/>
      <c r="NQ135" s="149"/>
      <c r="NR135" s="149"/>
      <c r="NS135" s="149"/>
      <c r="NT135" s="149"/>
      <c r="NU135" s="149"/>
      <c r="NV135" s="149"/>
      <c r="NW135" s="149"/>
      <c r="NX135" s="149"/>
      <c r="NY135" s="149"/>
      <c r="NZ135" s="149"/>
      <c r="OA135" s="149"/>
      <c r="OB135" s="149"/>
      <c r="OC135" s="149"/>
      <c r="OD135" s="149"/>
      <c r="OE135" s="149"/>
      <c r="OF135" s="149"/>
      <c r="OG135" s="149"/>
      <c r="OH135" s="149"/>
      <c r="OI135" s="149"/>
      <c r="OJ135" s="149"/>
      <c r="OK135" s="149"/>
      <c r="OL135" s="149"/>
      <c r="OM135" s="149"/>
      <c r="ON135" s="149"/>
      <c r="OO135" s="149"/>
      <c r="OP135" s="149"/>
      <c r="OQ135" s="149"/>
      <c r="OR135" s="149"/>
      <c r="OS135" s="149"/>
      <c r="OT135" s="149"/>
      <c r="OU135" s="149"/>
      <c r="OV135" s="149"/>
      <c r="OW135" s="149"/>
      <c r="OX135" s="149"/>
      <c r="OY135" s="149"/>
      <c r="OZ135" s="149"/>
      <c r="PA135" s="149"/>
      <c r="PB135" s="149"/>
      <c r="PC135" s="149"/>
      <c r="PD135" s="149"/>
      <c r="PE135" s="149"/>
      <c r="PF135" s="149"/>
      <c r="PG135" s="149"/>
      <c r="PH135" s="149"/>
      <c r="PI135" s="149"/>
      <c r="PJ135" s="149"/>
      <c r="PK135" s="149"/>
      <c r="PL135" s="149"/>
      <c r="PM135" s="149"/>
      <c r="PN135" s="149"/>
      <c r="PO135" s="149"/>
      <c r="PP135" s="149"/>
      <c r="PQ135" s="149"/>
      <c r="PR135" s="149"/>
      <c r="PS135" s="149"/>
      <c r="PT135" s="149"/>
      <c r="PU135" s="149"/>
      <c r="PV135" s="149"/>
      <c r="PW135" s="149"/>
      <c r="PX135" s="149"/>
      <c r="PY135" s="149"/>
      <c r="PZ135" s="149"/>
      <c r="QA135" s="149"/>
      <c r="QB135" s="149"/>
      <c r="QC135" s="149"/>
      <c r="QD135" s="149"/>
      <c r="QE135" s="149"/>
      <c r="QF135" s="149"/>
      <c r="QG135" s="149"/>
      <c r="QH135" s="149"/>
      <c r="QI135" s="149"/>
      <c r="QJ135" s="149"/>
      <c r="QK135" s="149"/>
      <c r="QL135" s="149"/>
      <c r="QM135" s="149"/>
      <c r="QN135" s="149"/>
      <c r="QO135" s="149"/>
      <c r="QP135" s="149"/>
      <c r="QQ135" s="149"/>
      <c r="QR135" s="149"/>
      <c r="QS135" s="149"/>
      <c r="QT135" s="149"/>
      <c r="QU135" s="149"/>
      <c r="QV135" s="149"/>
      <c r="QW135" s="149"/>
      <c r="QX135" s="149"/>
      <c r="QY135" s="149"/>
      <c r="QZ135" s="149"/>
      <c r="RA135" s="149"/>
      <c r="RB135" s="149"/>
      <c r="RC135" s="149"/>
      <c r="RD135" s="149"/>
      <c r="RE135" s="149"/>
      <c r="RF135" s="149"/>
      <c r="RG135" s="149"/>
      <c r="RH135" s="149"/>
      <c r="RI135" s="149"/>
      <c r="RJ135" s="149"/>
      <c r="RK135" s="149"/>
      <c r="RL135" s="149"/>
      <c r="RM135" s="149"/>
      <c r="RN135" s="149"/>
      <c r="RO135" s="149"/>
      <c r="RP135" s="149"/>
      <c r="RQ135" s="149"/>
      <c r="RR135" s="149"/>
      <c r="RS135" s="149"/>
      <c r="RT135" s="149"/>
      <c r="RU135" s="149"/>
      <c r="RV135" s="149"/>
      <c r="RW135" s="149"/>
      <c r="RX135" s="149"/>
      <c r="RY135" s="149"/>
      <c r="RZ135" s="149"/>
      <c r="SA135" s="149"/>
      <c r="SB135" s="149"/>
      <c r="SC135" s="149"/>
      <c r="SD135" s="149"/>
      <c r="SE135" s="149"/>
      <c r="SF135" s="149"/>
      <c r="SG135" s="149"/>
      <c r="SH135" s="149"/>
      <c r="SI135" s="149"/>
      <c r="SJ135" s="149"/>
      <c r="SK135" s="149"/>
      <c r="SL135" s="149"/>
      <c r="SM135" s="149"/>
      <c r="SN135" s="149"/>
      <c r="SO135" s="149"/>
      <c r="SP135" s="149"/>
      <c r="SQ135" s="149"/>
      <c r="SR135" s="149"/>
      <c r="SS135" s="149"/>
      <c r="ST135" s="149"/>
      <c r="SU135" s="149"/>
      <c r="SV135" s="149"/>
      <c r="SW135" s="149"/>
      <c r="SX135" s="149"/>
      <c r="SY135" s="149"/>
      <c r="SZ135" s="149"/>
      <c r="TA135" s="149"/>
      <c r="TB135" s="149"/>
      <c r="TC135" s="149"/>
      <c r="TD135" s="149"/>
      <c r="TE135" s="149"/>
      <c r="TF135" s="149"/>
      <c r="TG135" s="149"/>
      <c r="TH135" s="149"/>
      <c r="TI135" s="149"/>
      <c r="TJ135" s="149"/>
      <c r="TK135" s="149"/>
      <c r="TL135" s="149"/>
      <c r="TM135" s="149"/>
      <c r="TN135" s="149"/>
      <c r="TO135" s="149"/>
      <c r="TP135" s="149"/>
      <c r="TQ135" s="149"/>
      <c r="TR135" s="149"/>
      <c r="TS135" s="149"/>
      <c r="TT135" s="149"/>
      <c r="TU135" s="149"/>
      <c r="TV135" s="149"/>
      <c r="TW135" s="149"/>
      <c r="TX135" s="149"/>
      <c r="TY135" s="149"/>
      <c r="TZ135" s="149"/>
      <c r="UA135" s="149"/>
      <c r="UB135" s="149"/>
      <c r="UC135" s="149"/>
      <c r="UD135" s="149"/>
      <c r="UE135" s="149"/>
      <c r="UF135" s="149"/>
      <c r="UG135" s="149"/>
      <c r="UH135" s="149"/>
      <c r="UI135" s="149"/>
      <c r="UJ135" s="149"/>
      <c r="UK135" s="149"/>
      <c r="UL135" s="149"/>
      <c r="UM135" s="149"/>
      <c r="UN135" s="149"/>
      <c r="UO135" s="149"/>
      <c r="UP135" s="149"/>
      <c r="UQ135" s="149"/>
      <c r="UR135" s="149"/>
      <c r="US135" s="149"/>
      <c r="UT135" s="149"/>
      <c r="UU135" s="149"/>
      <c r="UV135" s="149"/>
      <c r="UW135" s="149"/>
      <c r="UX135" s="149"/>
      <c r="UY135" s="149"/>
      <c r="UZ135" s="149"/>
      <c r="VA135" s="149"/>
      <c r="VB135" s="149"/>
      <c r="VC135" s="149"/>
      <c r="VD135" s="149"/>
      <c r="VE135" s="149"/>
      <c r="VF135" s="149"/>
      <c r="VG135" s="149"/>
      <c r="VH135" s="149"/>
      <c r="VI135" s="149"/>
      <c r="VJ135" s="149"/>
      <c r="VK135" s="149"/>
      <c r="VL135" s="149"/>
      <c r="VM135" s="149"/>
      <c r="VN135" s="149"/>
      <c r="VO135" s="149"/>
      <c r="VP135" s="149"/>
      <c r="VQ135" s="149"/>
      <c r="VR135" s="149"/>
      <c r="VS135" s="149"/>
      <c r="VT135" s="149"/>
      <c r="VU135" s="149"/>
      <c r="VV135" s="149"/>
      <c r="VW135" s="149"/>
      <c r="VX135" s="149"/>
      <c r="VY135" s="149"/>
      <c r="VZ135" s="149"/>
      <c r="WA135" s="149"/>
      <c r="WB135" s="149"/>
      <c r="WC135" s="149"/>
      <c r="WD135" s="149"/>
      <c r="WE135" s="149"/>
      <c r="WF135" s="149"/>
      <c r="WG135" s="149"/>
      <c r="WH135" s="149"/>
      <c r="WI135" s="149"/>
      <c r="WJ135" s="149"/>
      <c r="WK135" s="149"/>
      <c r="WL135" s="149"/>
      <c r="WM135" s="149"/>
      <c r="WN135" s="149"/>
      <c r="WO135" s="149"/>
      <c r="WP135" s="149"/>
      <c r="WQ135" s="149"/>
      <c r="WR135" s="149"/>
      <c r="WS135" s="149"/>
      <c r="WT135" s="149"/>
      <c r="WU135" s="149"/>
      <c r="WV135" s="149"/>
      <c r="WW135" s="149"/>
      <c r="WX135" s="149"/>
      <c r="WY135" s="149"/>
      <c r="WZ135" s="149"/>
      <c r="XA135" s="149"/>
      <c r="XB135" s="149"/>
      <c r="XC135" s="149"/>
      <c r="XD135" s="149"/>
      <c r="XE135" s="149"/>
      <c r="XF135" s="149"/>
      <c r="XG135" s="149"/>
      <c r="XH135" s="149"/>
      <c r="XI135" s="149"/>
      <c r="XJ135" s="149"/>
      <c r="XK135" s="149"/>
      <c r="XL135" s="149"/>
      <c r="XM135" s="149"/>
      <c r="XN135" s="149"/>
      <c r="XO135" s="149"/>
      <c r="XP135" s="149"/>
      <c r="XQ135" s="149"/>
      <c r="XR135" s="149"/>
      <c r="XS135" s="149"/>
      <c r="XT135" s="149"/>
      <c r="XU135" s="149"/>
      <c r="XV135" s="149"/>
      <c r="XW135" s="149"/>
      <c r="XX135" s="149"/>
      <c r="XY135" s="149"/>
      <c r="XZ135" s="149"/>
      <c r="YA135" s="149"/>
      <c r="YB135" s="149"/>
      <c r="YC135" s="149"/>
      <c r="YD135" s="149"/>
      <c r="YE135" s="149"/>
      <c r="YF135" s="149"/>
      <c r="YG135" s="149"/>
      <c r="YH135" s="149"/>
      <c r="YI135" s="149"/>
      <c r="YJ135" s="149"/>
      <c r="YK135" s="149"/>
      <c r="YL135" s="149"/>
      <c r="YM135" s="149"/>
      <c r="YN135" s="149"/>
      <c r="YO135" s="149"/>
      <c r="YP135" s="149"/>
      <c r="YQ135" s="149"/>
      <c r="YR135" s="149"/>
      <c r="YS135" s="149"/>
      <c r="YT135" s="149"/>
      <c r="YU135" s="149"/>
      <c r="YV135" s="149"/>
      <c r="YW135" s="149"/>
      <c r="YX135" s="149"/>
      <c r="YY135" s="149"/>
      <c r="YZ135" s="149"/>
      <c r="ZA135" s="149"/>
      <c r="ZB135" s="149"/>
      <c r="ZC135" s="149"/>
      <c r="ZD135" s="149"/>
      <c r="ZE135" s="149"/>
      <c r="ZF135" s="149"/>
      <c r="ZG135" s="149"/>
      <c r="ZH135" s="149"/>
      <c r="ZI135" s="149"/>
      <c r="ZJ135" s="149"/>
      <c r="ZK135" s="149"/>
      <c r="ZL135" s="149"/>
      <c r="ZM135" s="149"/>
      <c r="ZN135" s="149"/>
      <c r="ZO135" s="149"/>
      <c r="ZP135" s="149"/>
      <c r="ZQ135" s="149"/>
      <c r="ZR135" s="149"/>
      <c r="ZS135" s="149"/>
      <c r="ZT135" s="149"/>
      <c r="ZU135" s="149"/>
      <c r="ZV135" s="149"/>
      <c r="ZW135" s="149"/>
      <c r="ZX135" s="149"/>
      <c r="ZY135" s="149"/>
      <c r="ZZ135" s="149"/>
      <c r="AAA135" s="149"/>
      <c r="AAB135" s="149"/>
      <c r="AAC135" s="149"/>
      <c r="AAD135" s="149"/>
      <c r="AAE135" s="149"/>
      <c r="AAF135" s="149"/>
      <c r="AAG135" s="149"/>
      <c r="AAH135" s="149"/>
      <c r="AAI135" s="149"/>
      <c r="AAJ135" s="149"/>
      <c r="AAK135" s="149"/>
      <c r="AAL135" s="149"/>
      <c r="AAM135" s="149"/>
      <c r="AAN135" s="149"/>
      <c r="AAO135" s="149"/>
      <c r="AAP135" s="149"/>
      <c r="AAQ135" s="149"/>
      <c r="AAR135" s="149"/>
      <c r="AAS135" s="149"/>
      <c r="AAT135" s="149"/>
      <c r="AAU135" s="149"/>
      <c r="AAV135" s="149"/>
      <c r="AAW135" s="149"/>
      <c r="AAX135" s="149"/>
      <c r="AAY135" s="149"/>
      <c r="AAZ135" s="149"/>
      <c r="ABA135" s="149"/>
      <c r="ABB135" s="149"/>
      <c r="ABC135" s="149"/>
      <c r="ABD135" s="149"/>
      <c r="ABE135" s="149"/>
      <c r="ABF135" s="149"/>
      <c r="ABG135" s="149"/>
      <c r="ABH135" s="149"/>
      <c r="ABI135" s="149"/>
      <c r="ABJ135" s="149"/>
      <c r="ABK135" s="149"/>
      <c r="ABL135" s="149"/>
      <c r="ABM135" s="149"/>
      <c r="ABN135" s="149"/>
      <c r="ABO135" s="149"/>
      <c r="ABP135" s="149"/>
      <c r="ABQ135" s="149"/>
      <c r="ABR135" s="149"/>
      <c r="ABS135" s="149"/>
      <c r="ABT135" s="149"/>
      <c r="ABU135" s="149"/>
      <c r="ABV135" s="149"/>
      <c r="ABW135" s="149"/>
      <c r="ABX135" s="149"/>
      <c r="ABY135" s="149"/>
      <c r="ABZ135" s="149"/>
      <c r="ACA135" s="149"/>
      <c r="ACB135" s="149"/>
      <c r="ACC135" s="149"/>
      <c r="ACD135" s="149"/>
      <c r="ACE135" s="149"/>
      <c r="ACF135" s="149"/>
      <c r="ACG135" s="149"/>
      <c r="ACH135" s="149"/>
      <c r="ACI135" s="149"/>
      <c r="ACJ135" s="149"/>
      <c r="ACK135" s="149"/>
      <c r="ACL135" s="149"/>
      <c r="ACM135" s="149"/>
      <c r="ACN135" s="149"/>
      <c r="ACO135" s="149"/>
      <c r="ACP135" s="149"/>
      <c r="ACQ135" s="149"/>
      <c r="ACR135" s="149"/>
      <c r="ACS135" s="149"/>
      <c r="ACT135" s="149"/>
      <c r="ACU135" s="149"/>
      <c r="ACV135" s="149"/>
      <c r="ACW135" s="149"/>
      <c r="ACX135" s="149"/>
      <c r="ACY135" s="149"/>
      <c r="ACZ135" s="149"/>
      <c r="ADA135" s="149"/>
      <c r="ADB135" s="149"/>
      <c r="ADC135" s="149"/>
      <c r="ADD135" s="149"/>
      <c r="ADE135" s="149"/>
      <c r="ADF135" s="149"/>
      <c r="ADG135" s="149"/>
      <c r="ADH135" s="149"/>
      <c r="ADI135" s="149"/>
      <c r="ADJ135" s="149"/>
      <c r="ADK135" s="149"/>
      <c r="ADL135" s="149"/>
      <c r="ADM135" s="149"/>
      <c r="ADN135" s="149"/>
      <c r="ADO135" s="149"/>
      <c r="ADP135" s="149"/>
      <c r="ADQ135" s="149"/>
      <c r="ADR135" s="149"/>
      <c r="ADS135" s="149"/>
      <c r="ADT135" s="149"/>
      <c r="ADU135" s="149"/>
      <c r="ADV135" s="149"/>
      <c r="ADW135" s="149"/>
      <c r="ADX135" s="149"/>
      <c r="ADY135" s="149"/>
      <c r="ADZ135" s="149"/>
      <c r="AEA135" s="149"/>
      <c r="AEB135" s="149"/>
      <c r="AEC135" s="149"/>
      <c r="AED135" s="149"/>
      <c r="AEE135" s="149"/>
      <c r="AEF135" s="149"/>
      <c r="AEG135" s="149"/>
      <c r="AEH135" s="149"/>
      <c r="AEI135" s="149"/>
      <c r="AEJ135" s="149"/>
      <c r="AEK135" s="149"/>
      <c r="AEL135" s="149"/>
      <c r="AEM135" s="149"/>
      <c r="AEN135" s="149"/>
      <c r="AEO135" s="149"/>
      <c r="AEP135" s="149"/>
      <c r="AEQ135" s="149"/>
      <c r="AER135" s="149"/>
      <c r="AES135" s="149"/>
      <c r="AET135" s="149"/>
      <c r="AEU135" s="149"/>
      <c r="AEV135" s="149"/>
      <c r="AEW135" s="149"/>
      <c r="AEX135" s="149"/>
      <c r="AEY135" s="149"/>
      <c r="AEZ135" s="149"/>
      <c r="AFA135" s="149"/>
      <c r="AFB135" s="149"/>
      <c r="AFC135" s="149"/>
      <c r="AFD135" s="149"/>
      <c r="AFE135" s="149"/>
      <c r="AFF135" s="149"/>
      <c r="AFG135" s="149"/>
      <c r="AFH135" s="149"/>
      <c r="AFI135" s="149"/>
      <c r="AFJ135" s="149"/>
      <c r="AFK135" s="149"/>
      <c r="AFL135" s="149"/>
      <c r="AFM135" s="149"/>
      <c r="AFN135" s="149"/>
      <c r="AFO135" s="149"/>
      <c r="AFP135" s="149"/>
      <c r="AFQ135" s="149"/>
      <c r="AFR135" s="149"/>
      <c r="AFS135" s="149"/>
      <c r="AFT135" s="149"/>
      <c r="AFU135" s="149"/>
      <c r="AFV135" s="149"/>
      <c r="AFW135" s="149"/>
      <c r="AFX135" s="149"/>
      <c r="AFY135" s="149"/>
      <c r="AFZ135" s="149"/>
      <c r="AGA135" s="149"/>
      <c r="AGB135" s="149"/>
      <c r="AGC135" s="149"/>
      <c r="AGD135" s="149"/>
      <c r="AGE135" s="149"/>
      <c r="AGF135" s="149"/>
      <c r="AGG135" s="149"/>
      <c r="AGH135" s="149"/>
      <c r="AGI135" s="149"/>
      <c r="AGJ135" s="149"/>
      <c r="AGK135" s="149"/>
      <c r="AGL135" s="149"/>
      <c r="AGM135" s="149"/>
      <c r="AGN135" s="149"/>
      <c r="AGO135" s="149"/>
      <c r="AGP135" s="149"/>
      <c r="AGQ135" s="149"/>
      <c r="AGR135" s="149"/>
      <c r="AGS135" s="149"/>
      <c r="AGT135" s="149"/>
      <c r="AGU135" s="149"/>
      <c r="AGV135" s="149"/>
      <c r="AGW135" s="149"/>
      <c r="AGX135" s="149"/>
      <c r="AGY135" s="149"/>
      <c r="AGZ135" s="149"/>
      <c r="AHA135" s="149"/>
      <c r="AHB135" s="149"/>
      <c r="AHC135" s="149"/>
      <c r="AHD135" s="149"/>
      <c r="AHE135" s="149"/>
      <c r="AHF135" s="149"/>
      <c r="AHG135" s="149"/>
      <c r="AHH135" s="149"/>
      <c r="AHI135" s="149"/>
      <c r="AHJ135" s="149"/>
      <c r="AHK135" s="149"/>
      <c r="AHL135" s="149"/>
      <c r="AHM135" s="149"/>
      <c r="AHN135" s="149"/>
      <c r="AHO135" s="149"/>
      <c r="AHP135" s="149"/>
      <c r="AHQ135" s="149"/>
      <c r="AHR135" s="149"/>
      <c r="AHS135" s="149"/>
      <c r="AHT135" s="149"/>
      <c r="AHU135" s="149"/>
      <c r="AHV135" s="149"/>
      <c r="AHW135" s="149"/>
      <c r="AHX135" s="149"/>
      <c r="AHY135" s="149"/>
      <c r="AHZ135" s="149"/>
      <c r="AIA135" s="149"/>
      <c r="AIB135" s="149"/>
      <c r="AIC135" s="149"/>
      <c r="AID135" s="149"/>
      <c r="AIE135" s="149"/>
      <c r="AIF135" s="149"/>
      <c r="AIG135" s="149"/>
      <c r="AIH135" s="149"/>
      <c r="AII135" s="149"/>
      <c r="AIJ135" s="149"/>
      <c r="AIK135" s="149"/>
      <c r="AIL135" s="149"/>
      <c r="AIM135" s="149"/>
      <c r="AIN135" s="149"/>
      <c r="AIO135" s="149"/>
      <c r="AIP135" s="149"/>
      <c r="AIQ135" s="149"/>
      <c r="AIR135" s="149"/>
      <c r="AIS135" s="149"/>
      <c r="AIT135" s="149"/>
      <c r="AIU135" s="149"/>
      <c r="AIV135" s="149"/>
      <c r="AIW135" s="149"/>
      <c r="AIX135" s="149"/>
      <c r="AIY135" s="149"/>
      <c r="AIZ135" s="149"/>
      <c r="AJA135" s="149"/>
      <c r="AJB135" s="149"/>
      <c r="AJC135" s="149"/>
      <c r="AJD135" s="149"/>
      <c r="AJE135" s="149"/>
      <c r="AJF135" s="149"/>
      <c r="AJG135" s="149"/>
      <c r="AJH135" s="149"/>
      <c r="AJI135" s="149"/>
      <c r="AJJ135" s="149"/>
      <c r="AJK135" s="149"/>
      <c r="AJL135" s="149"/>
      <c r="AJM135" s="149"/>
      <c r="AJN135" s="149"/>
      <c r="AJO135" s="149"/>
      <c r="AJP135" s="149"/>
      <c r="AJQ135" s="149"/>
      <c r="AJR135" s="149"/>
      <c r="AJS135" s="149"/>
      <c r="AJT135" s="149"/>
      <c r="AJU135" s="149"/>
      <c r="AJV135" s="149"/>
      <c r="AJW135" s="149"/>
      <c r="AJX135" s="149"/>
      <c r="AJY135" s="149"/>
      <c r="AJZ135" s="149"/>
      <c r="AKA135" s="149"/>
      <c r="AKB135" s="149"/>
      <c r="AKC135" s="149"/>
      <c r="AKD135" s="149"/>
      <c r="AKE135" s="149"/>
      <c r="AKF135" s="149"/>
      <c r="AKG135" s="149"/>
      <c r="AKH135" s="149"/>
      <c r="AKI135" s="149"/>
      <c r="AKJ135" s="149"/>
      <c r="AKK135" s="149"/>
      <c r="AKL135" s="149"/>
      <c r="AKM135" s="149"/>
      <c r="AKN135" s="149"/>
      <c r="AKO135" s="149"/>
      <c r="AKP135" s="149"/>
      <c r="AKQ135" s="149"/>
      <c r="AKR135" s="149"/>
      <c r="AKS135" s="149"/>
      <c r="AKT135" s="149"/>
      <c r="AKU135" s="149"/>
      <c r="AKV135" s="149"/>
      <c r="AKW135" s="149"/>
      <c r="AKX135" s="149"/>
      <c r="AKY135" s="149"/>
      <c r="AKZ135" s="149"/>
      <c r="ALA135" s="149"/>
      <c r="ALB135" s="149"/>
      <c r="ALC135" s="149"/>
      <c r="ALD135" s="149"/>
      <c r="ALE135" s="149"/>
      <c r="ALF135" s="149"/>
      <c r="ALG135" s="149"/>
      <c r="ALH135" s="149"/>
      <c r="ALI135" s="149"/>
      <c r="ALJ135" s="149"/>
      <c r="ALK135" s="149"/>
      <c r="ALL135" s="149"/>
      <c r="ALM135" s="149"/>
      <c r="ALN135" s="149"/>
      <c r="ALO135" s="149"/>
      <c r="ALP135" s="149"/>
      <c r="ALQ135" s="149"/>
      <c r="ALR135" s="149"/>
      <c r="ALS135" s="149"/>
      <c r="ALT135" s="149"/>
      <c r="ALU135" s="149"/>
      <c r="ALV135" s="149"/>
      <c r="ALW135" s="149"/>
      <c r="ALX135" s="149"/>
      <c r="ALY135" s="149"/>
      <c r="ALZ135" s="149"/>
      <c r="AMA135" s="149"/>
      <c r="AMB135" s="149"/>
      <c r="AMC135" s="149"/>
      <c r="AMD135" s="149"/>
      <c r="AME135" s="149"/>
      <c r="AMF135" s="149"/>
      <c r="AMG135" s="149"/>
      <c r="AMH135" s="149"/>
      <c r="AMI135" s="149"/>
      <c r="AMJ135" s="149"/>
      <c r="AMK135" s="149"/>
      <c r="AML135" s="149"/>
      <c r="AMM135" s="149"/>
      <c r="AMN135" s="149"/>
      <c r="AMO135" s="149"/>
      <c r="AMP135" s="149"/>
      <c r="AMQ135" s="149"/>
      <c r="AMR135" s="149"/>
      <c r="AMS135" s="149"/>
      <c r="AMT135" s="149"/>
      <c r="AMU135" s="149"/>
      <c r="AMV135" s="149"/>
      <c r="AMW135" s="149"/>
      <c r="AMX135" s="149"/>
      <c r="AMY135" s="149"/>
      <c r="AMZ135" s="149"/>
      <c r="ANA135" s="149"/>
      <c r="ANB135" s="149"/>
      <c r="ANC135" s="149"/>
      <c r="AND135" s="149"/>
      <c r="ANE135" s="149"/>
      <c r="ANF135" s="149"/>
      <c r="ANG135" s="149"/>
      <c r="ANH135" s="149"/>
      <c r="ANI135" s="149"/>
      <c r="ANJ135" s="149"/>
      <c r="ANK135" s="149"/>
      <c r="ANL135" s="149"/>
      <c r="ANM135" s="149"/>
      <c r="ANN135" s="149"/>
      <c r="ANO135" s="149"/>
      <c r="ANP135" s="149"/>
      <c r="ANQ135" s="149"/>
      <c r="ANR135" s="149"/>
      <c r="ANS135" s="149"/>
      <c r="ANT135" s="149"/>
      <c r="ANU135" s="149"/>
      <c r="ANV135" s="149"/>
      <c r="ANW135" s="149"/>
      <c r="ANX135" s="149"/>
      <c r="ANY135" s="149"/>
      <c r="ANZ135" s="149"/>
      <c r="AOA135" s="149"/>
      <c r="AOB135" s="149"/>
      <c r="AOC135" s="149"/>
      <c r="AOD135" s="149"/>
      <c r="AOE135" s="149"/>
      <c r="AOF135" s="149"/>
      <c r="AOG135" s="149"/>
      <c r="AOH135" s="149"/>
      <c r="AOI135" s="149"/>
      <c r="AOJ135" s="149"/>
      <c r="AOK135" s="149"/>
      <c r="AOL135" s="149"/>
      <c r="AOM135" s="149"/>
      <c r="AON135" s="149"/>
      <c r="AOO135" s="149"/>
      <c r="AOP135" s="149"/>
      <c r="AOQ135" s="149"/>
      <c r="AOR135" s="149"/>
      <c r="AOS135" s="149"/>
      <c r="AOT135" s="149"/>
      <c r="AOU135" s="149"/>
      <c r="AOV135" s="149"/>
      <c r="AOW135" s="149"/>
      <c r="AOX135" s="149"/>
      <c r="AOY135" s="149"/>
      <c r="AOZ135" s="149"/>
      <c r="APA135" s="149"/>
      <c r="APB135" s="149"/>
      <c r="APC135" s="149"/>
      <c r="APD135" s="149"/>
      <c r="APE135" s="149"/>
      <c r="APF135" s="149"/>
      <c r="APG135" s="149"/>
      <c r="APH135" s="149"/>
      <c r="API135" s="149"/>
      <c r="APJ135" s="149"/>
      <c r="APK135" s="149"/>
      <c r="APL135" s="149"/>
      <c r="APM135" s="149"/>
      <c r="APN135" s="149"/>
      <c r="APO135" s="149"/>
      <c r="APP135" s="149"/>
      <c r="APQ135" s="149"/>
      <c r="APR135" s="149"/>
      <c r="APS135" s="149"/>
      <c r="APT135" s="149"/>
      <c r="APU135" s="149"/>
      <c r="APV135" s="149"/>
      <c r="APW135" s="149"/>
      <c r="APX135" s="149"/>
      <c r="APY135" s="149"/>
      <c r="APZ135" s="149"/>
      <c r="AQA135" s="149"/>
      <c r="AQB135" s="149"/>
      <c r="AQC135" s="149"/>
      <c r="AQD135" s="149"/>
      <c r="AQE135" s="149"/>
      <c r="AQF135" s="149"/>
      <c r="AQG135" s="149"/>
      <c r="AQH135" s="149"/>
      <c r="AQI135" s="149"/>
      <c r="AQJ135" s="149"/>
      <c r="AQK135" s="149"/>
      <c r="AQL135" s="149"/>
      <c r="AQM135" s="149"/>
      <c r="AQN135" s="149"/>
      <c r="AQO135" s="149"/>
      <c r="AQP135" s="149"/>
      <c r="AQQ135" s="149"/>
      <c r="AQR135" s="149"/>
      <c r="AQS135" s="149"/>
      <c r="AQT135" s="149"/>
      <c r="AQU135" s="149"/>
      <c r="AQV135" s="149"/>
      <c r="AQW135" s="149"/>
      <c r="AQX135" s="149"/>
      <c r="AQY135" s="149"/>
      <c r="AQZ135" s="149"/>
      <c r="ARA135" s="149"/>
      <c r="ARB135" s="149"/>
      <c r="ARC135" s="149"/>
      <c r="ARD135" s="149"/>
      <c r="ARE135" s="149"/>
      <c r="ARF135" s="149"/>
      <c r="ARG135" s="149"/>
      <c r="ARH135" s="149"/>
      <c r="ARI135" s="149"/>
      <c r="ARJ135" s="149"/>
      <c r="ARK135" s="149"/>
      <c r="ARL135" s="149"/>
      <c r="ARM135" s="149"/>
      <c r="ARN135" s="149"/>
      <c r="ARO135" s="149"/>
      <c r="ARP135" s="149"/>
      <c r="ARQ135" s="149"/>
      <c r="ARR135" s="149"/>
      <c r="ARS135" s="149"/>
      <c r="ART135" s="149"/>
      <c r="ARU135" s="149"/>
      <c r="ARV135" s="149"/>
      <c r="ARW135" s="149"/>
      <c r="ARX135" s="149"/>
      <c r="ARY135" s="149"/>
      <c r="ARZ135" s="149"/>
      <c r="ASA135" s="149"/>
      <c r="ASB135" s="149"/>
      <c r="ASC135" s="149"/>
      <c r="ASD135" s="149"/>
      <c r="ASE135" s="149"/>
      <c r="ASF135" s="149"/>
      <c r="ASG135" s="149"/>
      <c r="ASH135" s="149"/>
      <c r="ASI135" s="149"/>
      <c r="ASJ135" s="149"/>
      <c r="ASK135" s="149"/>
      <c r="ASL135" s="149"/>
      <c r="ASM135" s="149"/>
      <c r="ASN135" s="149"/>
      <c r="ASO135" s="149"/>
      <c r="ASP135" s="149"/>
      <c r="ASQ135" s="149"/>
      <c r="ASR135" s="149"/>
      <c r="ASS135" s="149"/>
      <c r="AST135" s="149"/>
      <c r="ASU135" s="149"/>
      <c r="ASV135" s="149"/>
      <c r="ASW135" s="149"/>
      <c r="ASX135" s="149"/>
      <c r="ASY135" s="149"/>
      <c r="ASZ135" s="149"/>
      <c r="ATA135" s="149"/>
      <c r="ATB135" s="149"/>
      <c r="ATC135" s="149"/>
      <c r="ATD135" s="149"/>
      <c r="ATE135" s="149"/>
      <c r="ATF135" s="149"/>
      <c r="ATG135" s="149"/>
      <c r="ATH135" s="149"/>
      <c r="ATI135" s="149"/>
      <c r="ATJ135" s="149"/>
      <c r="ATK135" s="149"/>
      <c r="ATL135" s="149"/>
      <c r="ATM135" s="149"/>
      <c r="ATN135" s="149"/>
      <c r="ATO135" s="149"/>
      <c r="ATP135" s="149"/>
      <c r="ATQ135" s="149"/>
      <c r="ATR135" s="149"/>
      <c r="ATS135" s="149"/>
      <c r="ATT135" s="149"/>
      <c r="ATU135" s="149"/>
      <c r="ATV135" s="149"/>
      <c r="ATW135" s="149"/>
      <c r="ATX135" s="149"/>
      <c r="ATY135" s="149"/>
      <c r="ATZ135" s="149"/>
      <c r="AUA135" s="149"/>
      <c r="AUB135" s="149"/>
      <c r="AUC135" s="149"/>
      <c r="AUD135" s="149"/>
      <c r="AUE135" s="149"/>
      <c r="AUF135" s="149"/>
      <c r="AUG135" s="149"/>
      <c r="AUH135" s="149"/>
      <c r="AUI135" s="149"/>
      <c r="AUJ135" s="149"/>
      <c r="AUK135" s="149"/>
      <c r="AUL135" s="149"/>
      <c r="AUM135" s="149"/>
      <c r="AUN135" s="149"/>
      <c r="AUO135" s="149"/>
      <c r="AUP135" s="149"/>
      <c r="AUQ135" s="149"/>
      <c r="AUR135" s="149"/>
      <c r="AUS135" s="149"/>
      <c r="AUT135" s="149"/>
      <c r="AUU135" s="149"/>
      <c r="AUV135" s="149"/>
      <c r="AUW135" s="149"/>
      <c r="AUX135" s="149"/>
      <c r="AUY135" s="149"/>
      <c r="AUZ135" s="149"/>
      <c r="AVA135" s="149"/>
      <c r="AVB135" s="149"/>
      <c r="AVC135" s="149"/>
      <c r="AVD135" s="149"/>
      <c r="AVE135" s="149"/>
      <c r="AVF135" s="149"/>
      <c r="AVG135" s="149"/>
      <c r="AVH135" s="149"/>
      <c r="AVI135" s="149"/>
      <c r="AVJ135" s="149"/>
      <c r="AVK135" s="149"/>
      <c r="AVL135" s="149"/>
      <c r="AVM135" s="149"/>
      <c r="AVN135" s="149"/>
      <c r="AVO135" s="149"/>
      <c r="AVP135" s="149"/>
      <c r="AVQ135" s="149"/>
      <c r="AVR135" s="149"/>
      <c r="AVS135" s="149"/>
      <c r="AVT135" s="149"/>
      <c r="AVU135" s="149"/>
      <c r="AVV135" s="149"/>
      <c r="AVW135" s="149"/>
      <c r="AVX135" s="149"/>
      <c r="AVY135" s="149"/>
      <c r="AVZ135" s="149"/>
      <c r="AWA135" s="149"/>
      <c r="AWB135" s="149"/>
      <c r="AWC135" s="149"/>
      <c r="AWD135" s="149"/>
      <c r="AWE135" s="149"/>
      <c r="AWF135" s="149"/>
      <c r="AWG135" s="149"/>
      <c r="AWH135" s="149"/>
      <c r="AWI135" s="149"/>
      <c r="AWJ135" s="149"/>
      <c r="AWK135" s="149"/>
      <c r="AWL135" s="149"/>
      <c r="AWM135" s="149"/>
      <c r="AWN135" s="149"/>
      <c r="AWO135" s="149"/>
      <c r="AWP135" s="149"/>
      <c r="AWQ135" s="149"/>
      <c r="AWR135" s="149"/>
      <c r="AWS135" s="149"/>
      <c r="AWT135" s="149"/>
      <c r="AWU135" s="149"/>
      <c r="AWV135" s="149"/>
      <c r="AWW135" s="149"/>
      <c r="AWX135" s="149"/>
      <c r="AWY135" s="149"/>
      <c r="AWZ135" s="149"/>
      <c r="AXA135" s="149"/>
      <c r="AXB135" s="149"/>
      <c r="AXC135" s="149"/>
      <c r="AXD135" s="149"/>
      <c r="AXE135" s="149"/>
      <c r="AXF135" s="149"/>
      <c r="AXG135" s="149"/>
      <c r="AXH135" s="149"/>
      <c r="AXI135" s="149"/>
      <c r="AXJ135" s="149"/>
      <c r="AXK135" s="149"/>
      <c r="AXL135" s="149"/>
      <c r="AXM135" s="149"/>
      <c r="AXN135" s="149"/>
      <c r="AXO135" s="149"/>
      <c r="AXP135" s="149"/>
      <c r="AXQ135" s="149"/>
      <c r="AXR135" s="149"/>
      <c r="AXS135" s="149"/>
      <c r="AXT135" s="149"/>
      <c r="AXU135" s="149"/>
      <c r="AXV135" s="149"/>
      <c r="AXW135" s="149"/>
      <c r="AXX135" s="149"/>
      <c r="AXY135" s="149"/>
      <c r="AXZ135" s="149"/>
      <c r="AYA135" s="149"/>
      <c r="AYB135" s="149"/>
      <c r="AYC135" s="149"/>
      <c r="AYD135" s="149"/>
      <c r="AYE135" s="149"/>
      <c r="AYF135" s="149"/>
      <c r="AYG135" s="149"/>
      <c r="AYH135" s="149"/>
      <c r="AYI135" s="149"/>
      <c r="AYJ135" s="149"/>
      <c r="AYK135" s="149"/>
      <c r="AYL135" s="149"/>
      <c r="AYM135" s="149"/>
      <c r="AYN135" s="149"/>
      <c r="AYO135" s="149"/>
      <c r="AYP135" s="149"/>
      <c r="AYQ135" s="149"/>
      <c r="AYR135" s="149"/>
      <c r="AYS135" s="149"/>
      <c r="AYT135" s="149"/>
      <c r="AYU135" s="149"/>
      <c r="AYV135" s="149"/>
      <c r="AYW135" s="149"/>
      <c r="AYX135" s="149"/>
      <c r="AYY135" s="149"/>
      <c r="AYZ135" s="149"/>
      <c r="AZA135" s="149"/>
      <c r="AZB135" s="149"/>
      <c r="AZC135" s="149"/>
      <c r="AZD135" s="149"/>
      <c r="AZE135" s="149"/>
      <c r="AZF135" s="149"/>
      <c r="AZG135" s="149"/>
      <c r="AZH135" s="149"/>
      <c r="AZI135" s="149"/>
      <c r="AZJ135" s="149"/>
      <c r="AZK135" s="149"/>
      <c r="AZL135" s="149"/>
      <c r="AZM135" s="149"/>
      <c r="AZN135" s="149"/>
      <c r="AZO135" s="149"/>
      <c r="AZP135" s="149"/>
      <c r="AZQ135" s="149"/>
      <c r="AZR135" s="149"/>
      <c r="AZS135" s="149"/>
      <c r="AZT135" s="149"/>
      <c r="AZU135" s="149"/>
      <c r="AZV135" s="149"/>
      <c r="AZW135" s="149"/>
      <c r="AZX135" s="149"/>
      <c r="AZY135" s="149"/>
      <c r="AZZ135" s="149"/>
      <c r="BAA135" s="149"/>
      <c r="BAB135" s="149"/>
      <c r="BAC135" s="149"/>
      <c r="BAD135" s="149"/>
      <c r="BAE135" s="149"/>
      <c r="BAF135" s="149"/>
      <c r="BAG135" s="149"/>
      <c r="BAH135" s="149"/>
      <c r="BAI135" s="149"/>
      <c r="BAJ135" s="149"/>
      <c r="BAK135" s="149"/>
      <c r="BAL135" s="149"/>
      <c r="BAM135" s="149"/>
      <c r="BAN135" s="149"/>
      <c r="BAO135" s="149"/>
      <c r="BAP135" s="149"/>
      <c r="BAQ135" s="149"/>
      <c r="BAR135" s="149"/>
      <c r="BAS135" s="149"/>
      <c r="BAT135" s="149"/>
      <c r="BAU135" s="149"/>
      <c r="BAV135" s="149"/>
      <c r="BAW135" s="149"/>
      <c r="BAX135" s="149"/>
      <c r="BAY135" s="149"/>
      <c r="BAZ135" s="149"/>
      <c r="BBA135" s="149"/>
      <c r="BBB135" s="149"/>
      <c r="BBC135" s="149"/>
      <c r="BBD135" s="149"/>
      <c r="BBE135" s="149"/>
      <c r="BBF135" s="149"/>
      <c r="BBG135" s="149"/>
      <c r="BBH135" s="149"/>
      <c r="BBI135" s="149"/>
      <c r="BBJ135" s="149"/>
      <c r="BBK135" s="149"/>
      <c r="BBL135" s="149"/>
      <c r="BBM135" s="149"/>
      <c r="BBN135" s="149"/>
      <c r="BBO135" s="149"/>
      <c r="BBP135" s="149"/>
      <c r="BBQ135" s="149"/>
      <c r="BBR135" s="149"/>
      <c r="BBS135" s="149"/>
      <c r="BBT135" s="149"/>
      <c r="BBU135" s="149"/>
      <c r="BBV135" s="149"/>
      <c r="BBW135" s="149"/>
      <c r="BBX135" s="149"/>
      <c r="BBY135" s="149"/>
      <c r="BBZ135" s="149"/>
      <c r="BCA135" s="149"/>
      <c r="BCB135" s="149"/>
      <c r="BCC135" s="149"/>
      <c r="BCD135" s="149"/>
      <c r="BCE135" s="149"/>
      <c r="BCF135" s="149"/>
      <c r="BCG135" s="149"/>
      <c r="BCH135" s="149"/>
      <c r="BCI135" s="149"/>
      <c r="BCJ135" s="149"/>
      <c r="BCK135" s="149"/>
      <c r="BCL135" s="149"/>
      <c r="BCM135" s="149"/>
      <c r="BCN135" s="149"/>
      <c r="BCO135" s="149"/>
      <c r="BCP135" s="149"/>
      <c r="BCQ135" s="149"/>
      <c r="BCR135" s="149"/>
      <c r="BCS135" s="149"/>
      <c r="BCT135" s="149"/>
      <c r="BCU135" s="149"/>
      <c r="BCV135" s="149"/>
      <c r="BCW135" s="149"/>
      <c r="BCX135" s="149"/>
      <c r="BCY135" s="149"/>
      <c r="BCZ135" s="149"/>
      <c r="BDA135" s="149"/>
      <c r="BDB135" s="149"/>
      <c r="BDC135" s="149"/>
      <c r="BDD135" s="149"/>
      <c r="BDE135" s="149"/>
      <c r="BDF135" s="149"/>
      <c r="BDG135" s="149"/>
      <c r="BDH135" s="149"/>
      <c r="BDI135" s="149"/>
      <c r="BDJ135" s="149"/>
      <c r="BDK135" s="149"/>
      <c r="BDL135" s="149"/>
      <c r="BDM135" s="149"/>
      <c r="BDN135" s="149"/>
      <c r="BDO135" s="149"/>
      <c r="BDP135" s="149"/>
      <c r="BDQ135" s="149"/>
      <c r="BDR135" s="149"/>
      <c r="BDS135" s="149"/>
      <c r="BDT135" s="149"/>
      <c r="BDU135" s="149"/>
      <c r="BDV135" s="149"/>
      <c r="BDW135" s="149"/>
      <c r="BDX135" s="149"/>
      <c r="BDY135" s="149"/>
      <c r="BDZ135" s="149"/>
      <c r="BEA135" s="149"/>
      <c r="BEB135" s="149"/>
      <c r="BEC135" s="149"/>
      <c r="BED135" s="149"/>
      <c r="BEE135" s="149"/>
      <c r="BEF135" s="149"/>
      <c r="BEG135" s="149"/>
      <c r="BEH135" s="149"/>
      <c r="BEI135" s="149"/>
      <c r="BEJ135" s="149"/>
      <c r="BEK135" s="149"/>
      <c r="BEL135" s="149"/>
      <c r="BEM135" s="149"/>
      <c r="BEN135" s="149"/>
      <c r="BEO135" s="149"/>
      <c r="BEP135" s="149"/>
      <c r="BEQ135" s="149"/>
      <c r="BER135" s="149"/>
      <c r="BES135" s="149"/>
      <c r="BET135" s="149"/>
      <c r="BEU135" s="149"/>
      <c r="BEV135" s="149"/>
      <c r="BEW135" s="149"/>
      <c r="BEX135" s="149"/>
      <c r="BEY135" s="149"/>
      <c r="BEZ135" s="149"/>
      <c r="BFA135" s="149"/>
      <c r="BFB135" s="149"/>
      <c r="BFC135" s="149"/>
      <c r="BFD135" s="149"/>
      <c r="BFE135" s="149"/>
      <c r="BFF135" s="149"/>
      <c r="BFG135" s="149"/>
      <c r="BFH135" s="149"/>
      <c r="BFI135" s="149"/>
      <c r="BFJ135" s="149"/>
      <c r="BFK135" s="149"/>
      <c r="BFL135" s="149"/>
      <c r="BFM135" s="149"/>
      <c r="BFN135" s="149"/>
      <c r="BFO135" s="149"/>
      <c r="BFP135" s="149"/>
      <c r="BFQ135" s="149"/>
      <c r="BFR135" s="149"/>
      <c r="BFS135" s="149"/>
      <c r="BFT135" s="149"/>
      <c r="BFU135" s="149"/>
      <c r="BFV135" s="149"/>
      <c r="BFW135" s="149"/>
      <c r="BFX135" s="149"/>
      <c r="BFY135" s="149"/>
      <c r="BFZ135" s="149"/>
      <c r="BGA135" s="149"/>
      <c r="BGB135" s="149"/>
      <c r="BGC135" s="149"/>
      <c r="BGD135" s="149"/>
      <c r="BGE135" s="149"/>
      <c r="BGF135" s="149"/>
      <c r="BGG135" s="149"/>
      <c r="BGH135" s="149"/>
      <c r="BGI135" s="149"/>
      <c r="BGJ135" s="149"/>
      <c r="BGK135" s="149"/>
      <c r="BGL135" s="149"/>
      <c r="BGM135" s="149"/>
      <c r="BGN135" s="149"/>
      <c r="BGO135" s="149"/>
      <c r="BGP135" s="149"/>
      <c r="BGQ135" s="149"/>
      <c r="BGR135" s="149"/>
      <c r="BGS135" s="149"/>
      <c r="BGT135" s="149"/>
      <c r="BGU135" s="149"/>
      <c r="BGV135" s="149"/>
      <c r="BGW135" s="149"/>
      <c r="BGX135" s="149"/>
      <c r="BGY135" s="149"/>
      <c r="BGZ135" s="149"/>
      <c r="BHA135" s="149"/>
      <c r="BHB135" s="149"/>
      <c r="BHC135" s="149"/>
      <c r="BHD135" s="149"/>
      <c r="BHE135" s="149"/>
      <c r="BHF135" s="149"/>
      <c r="BHG135" s="149"/>
      <c r="BHH135" s="149"/>
      <c r="BHI135" s="149"/>
      <c r="BHJ135" s="149"/>
      <c r="BHK135" s="149"/>
      <c r="BHL135" s="149"/>
      <c r="BHM135" s="149"/>
      <c r="BHN135" s="149"/>
      <c r="BHO135" s="149"/>
      <c r="BHP135" s="149"/>
      <c r="BHQ135" s="149"/>
      <c r="BHR135" s="149"/>
      <c r="BHS135" s="149"/>
      <c r="BHT135" s="149"/>
      <c r="BHU135" s="149"/>
      <c r="BHV135" s="149"/>
      <c r="BHW135" s="149"/>
      <c r="BHX135" s="149"/>
      <c r="BHY135" s="149"/>
      <c r="BHZ135" s="149"/>
      <c r="BIA135" s="149"/>
      <c r="BIB135" s="149"/>
      <c r="BIC135" s="149"/>
      <c r="BID135" s="149"/>
      <c r="BIE135" s="149"/>
      <c r="BIF135" s="149"/>
      <c r="BIG135" s="149"/>
      <c r="BIH135" s="149"/>
      <c r="BII135" s="149"/>
      <c r="BIJ135" s="149"/>
      <c r="BIK135" s="149"/>
      <c r="BIL135" s="149"/>
      <c r="BIM135" s="149"/>
      <c r="BIN135" s="149"/>
      <c r="BIO135" s="149"/>
      <c r="BIP135" s="149"/>
      <c r="BIQ135" s="149"/>
      <c r="BIR135" s="149"/>
      <c r="BIS135" s="149"/>
      <c r="BIT135" s="149"/>
      <c r="BIU135" s="149"/>
      <c r="BIV135" s="149"/>
      <c r="BIW135" s="149"/>
      <c r="BIX135" s="149"/>
      <c r="BIY135" s="149"/>
      <c r="BIZ135" s="149"/>
      <c r="BJA135" s="149"/>
      <c r="BJB135" s="149"/>
      <c r="BJC135" s="149"/>
      <c r="BJD135" s="149"/>
      <c r="BJE135" s="149"/>
      <c r="BJF135" s="149"/>
      <c r="BJG135" s="149"/>
      <c r="BJH135" s="149"/>
      <c r="BJI135" s="149"/>
      <c r="BJJ135" s="149"/>
      <c r="BJK135" s="149"/>
      <c r="BJL135" s="149"/>
      <c r="BJM135" s="149"/>
      <c r="BJN135" s="149"/>
      <c r="BJO135" s="149"/>
      <c r="BJP135" s="149"/>
      <c r="BJQ135" s="149"/>
      <c r="BJR135" s="149"/>
      <c r="BJS135" s="149"/>
      <c r="BJT135" s="149"/>
      <c r="BJU135" s="149"/>
      <c r="BJV135" s="149"/>
      <c r="BJW135" s="149"/>
      <c r="BJX135" s="149"/>
      <c r="BJY135" s="149"/>
      <c r="BJZ135" s="149"/>
      <c r="BKA135" s="149"/>
      <c r="BKB135" s="149"/>
      <c r="BKC135" s="149"/>
      <c r="BKD135" s="149"/>
      <c r="BKE135" s="149"/>
      <c r="BKF135" s="149"/>
      <c r="BKG135" s="149"/>
      <c r="BKH135" s="149"/>
      <c r="BKI135" s="149"/>
      <c r="BKJ135" s="149"/>
      <c r="BKK135" s="149"/>
      <c r="BKL135" s="149"/>
      <c r="BKM135" s="149"/>
      <c r="BKN135" s="149"/>
      <c r="BKO135" s="149"/>
      <c r="BKP135" s="149"/>
      <c r="BKQ135" s="149"/>
      <c r="BKR135" s="149"/>
      <c r="BKS135" s="149"/>
      <c r="BKT135" s="149"/>
      <c r="BKU135" s="149"/>
      <c r="BKV135" s="149"/>
      <c r="BKW135" s="149"/>
      <c r="BKX135" s="149"/>
      <c r="BKY135" s="149"/>
      <c r="BKZ135" s="149"/>
      <c r="BLA135" s="149"/>
      <c r="BLB135" s="149"/>
      <c r="BLC135" s="149"/>
      <c r="BLD135" s="149"/>
      <c r="BLE135" s="149"/>
      <c r="BLF135" s="149"/>
      <c r="BLG135" s="149"/>
      <c r="BLH135" s="149"/>
      <c r="BLI135" s="149"/>
      <c r="BLJ135" s="149"/>
      <c r="BLK135" s="149"/>
      <c r="BLL135" s="149"/>
      <c r="BLM135" s="149"/>
      <c r="BLN135" s="149"/>
      <c r="BLO135" s="149"/>
      <c r="BLP135" s="149"/>
      <c r="BLQ135" s="149"/>
      <c r="BLR135" s="149"/>
      <c r="BLS135" s="149"/>
      <c r="BLT135" s="149"/>
      <c r="BLU135" s="149"/>
      <c r="BLV135" s="149"/>
      <c r="BLW135" s="149"/>
      <c r="BLX135" s="149"/>
      <c r="BLY135" s="149"/>
      <c r="BLZ135" s="149"/>
      <c r="BMA135" s="149"/>
      <c r="BMB135" s="149"/>
      <c r="BMC135" s="149"/>
      <c r="BMD135" s="149"/>
      <c r="BME135" s="149"/>
      <c r="BMF135" s="149"/>
      <c r="BMG135" s="149"/>
      <c r="BMH135" s="149"/>
      <c r="BMI135" s="149"/>
      <c r="BMJ135" s="149"/>
      <c r="BMK135" s="149"/>
      <c r="BML135" s="149"/>
      <c r="BMM135" s="149"/>
      <c r="BMN135" s="149"/>
      <c r="BMO135" s="149"/>
      <c r="BMP135" s="149"/>
      <c r="BMQ135" s="149"/>
      <c r="BMR135" s="149"/>
      <c r="BMS135" s="149"/>
      <c r="BMT135" s="149"/>
      <c r="BMU135" s="149"/>
      <c r="BMV135" s="149"/>
      <c r="BMW135" s="149"/>
      <c r="BMX135" s="149"/>
      <c r="BMY135" s="149"/>
      <c r="BMZ135" s="149"/>
      <c r="BNA135" s="149"/>
      <c r="BNB135" s="149"/>
      <c r="BNC135" s="149"/>
      <c r="BND135" s="149"/>
      <c r="BNE135" s="149"/>
      <c r="BNF135" s="149"/>
      <c r="BNG135" s="149"/>
      <c r="BNH135" s="149"/>
      <c r="BNI135" s="149"/>
      <c r="BNJ135" s="149"/>
      <c r="BNK135" s="149"/>
      <c r="BNL135" s="149"/>
      <c r="BNM135" s="149"/>
      <c r="BNN135" s="149"/>
      <c r="BNO135" s="149"/>
      <c r="BNP135" s="149"/>
      <c r="BNQ135" s="149"/>
      <c r="BNR135" s="149"/>
      <c r="BNS135" s="149"/>
      <c r="BNT135" s="149"/>
      <c r="BNU135" s="149"/>
      <c r="BNV135" s="149"/>
      <c r="BNW135" s="149"/>
      <c r="BNX135" s="149"/>
      <c r="BNY135" s="149"/>
      <c r="BNZ135" s="149"/>
      <c r="BOA135" s="149"/>
      <c r="BOB135" s="149"/>
      <c r="BOC135" s="149"/>
      <c r="BOD135" s="149"/>
      <c r="BOE135" s="149"/>
      <c r="BOF135" s="149"/>
      <c r="BOG135" s="149"/>
      <c r="BOH135" s="149"/>
      <c r="BOI135" s="149"/>
      <c r="BOJ135" s="149"/>
      <c r="BOK135" s="149"/>
      <c r="BOL135" s="149"/>
      <c r="BOM135" s="149"/>
      <c r="BON135" s="149"/>
      <c r="BOO135" s="149"/>
      <c r="BOP135" s="149"/>
      <c r="BOQ135" s="149"/>
      <c r="BOR135" s="149"/>
      <c r="BOS135" s="149"/>
      <c r="BOT135" s="149"/>
      <c r="BOU135" s="149"/>
      <c r="BOV135" s="149"/>
      <c r="BOW135" s="149"/>
      <c r="BOX135" s="149"/>
      <c r="BOY135" s="149"/>
      <c r="BOZ135" s="149"/>
      <c r="BPA135" s="149"/>
      <c r="BPB135" s="149"/>
      <c r="BPC135" s="149"/>
      <c r="BPD135" s="149"/>
      <c r="BPE135" s="149"/>
      <c r="BPF135" s="149"/>
      <c r="BPG135" s="149"/>
      <c r="BPH135" s="149"/>
      <c r="BPI135" s="149"/>
      <c r="BPJ135" s="149"/>
      <c r="BPK135" s="149"/>
      <c r="BPL135" s="149"/>
      <c r="BPM135" s="149"/>
      <c r="BPN135" s="149"/>
      <c r="BPO135" s="149"/>
      <c r="BPP135" s="149"/>
      <c r="BPQ135" s="149"/>
      <c r="BPR135" s="149"/>
      <c r="BPS135" s="149"/>
      <c r="BPT135" s="149"/>
      <c r="BPU135" s="149"/>
      <c r="BPV135" s="149"/>
      <c r="BPW135" s="149"/>
      <c r="BPX135" s="149"/>
      <c r="BPY135" s="149"/>
      <c r="BPZ135" s="149"/>
      <c r="BQA135" s="149"/>
      <c r="BQB135" s="149"/>
      <c r="BQC135" s="149"/>
      <c r="BQD135" s="149"/>
      <c r="BQE135" s="149"/>
      <c r="BQF135" s="149"/>
      <c r="BQG135" s="149"/>
      <c r="BQH135" s="149"/>
      <c r="BQI135" s="149"/>
      <c r="BQJ135" s="149"/>
      <c r="BQK135" s="149"/>
      <c r="BQL135" s="149"/>
      <c r="BQM135" s="149"/>
      <c r="BQN135" s="149"/>
      <c r="BQO135" s="149"/>
      <c r="BQP135" s="149"/>
      <c r="BQQ135" s="149"/>
      <c r="BQR135" s="149"/>
      <c r="BQS135" s="149"/>
      <c r="BQT135" s="149"/>
      <c r="BQU135" s="149"/>
      <c r="BQV135" s="149"/>
      <c r="BQW135" s="149"/>
      <c r="BQX135" s="149"/>
      <c r="BQY135" s="149"/>
      <c r="BQZ135" s="149"/>
      <c r="BRA135" s="149"/>
      <c r="BRB135" s="149"/>
      <c r="BRC135" s="149"/>
      <c r="BRD135" s="149"/>
      <c r="BRE135" s="149"/>
      <c r="BRF135" s="149"/>
      <c r="BRG135" s="149"/>
      <c r="BRH135" s="149"/>
      <c r="BRI135" s="149"/>
      <c r="BRJ135" s="149"/>
      <c r="BRK135" s="149"/>
      <c r="BRL135" s="149"/>
      <c r="BRM135" s="149"/>
      <c r="BRN135" s="149"/>
      <c r="BRO135" s="149"/>
      <c r="BRP135" s="149"/>
      <c r="BRQ135" s="149"/>
      <c r="BRR135" s="149"/>
      <c r="BRS135" s="149"/>
      <c r="BRT135" s="149"/>
      <c r="BRU135" s="149"/>
      <c r="BRV135" s="149"/>
      <c r="BRW135" s="149"/>
      <c r="BRX135" s="149"/>
      <c r="BRY135" s="149"/>
      <c r="BRZ135" s="149"/>
      <c r="BSA135" s="149"/>
      <c r="BSB135" s="149"/>
      <c r="BSC135" s="149"/>
      <c r="BSD135" s="149"/>
      <c r="BSE135" s="149"/>
      <c r="BSF135" s="149"/>
      <c r="BSG135" s="149"/>
      <c r="BSH135" s="149"/>
      <c r="BSI135" s="149"/>
      <c r="BSJ135" s="149"/>
      <c r="BSK135" s="149"/>
      <c r="BSL135" s="149"/>
      <c r="BSM135" s="149"/>
      <c r="BSN135" s="149"/>
      <c r="BSO135" s="149"/>
      <c r="BSP135" s="149"/>
      <c r="BSQ135" s="149"/>
      <c r="BSR135" s="149"/>
      <c r="BSS135" s="149"/>
      <c r="BST135" s="149"/>
      <c r="BSU135" s="149"/>
      <c r="BSV135" s="149"/>
      <c r="BSW135" s="149"/>
      <c r="BSX135" s="149"/>
      <c r="BSY135" s="149"/>
      <c r="BSZ135" s="149"/>
      <c r="BTA135" s="149"/>
      <c r="BTB135" s="149"/>
      <c r="BTC135" s="149"/>
      <c r="BTD135" s="149"/>
      <c r="BTE135" s="149"/>
      <c r="BTF135" s="149"/>
      <c r="BTG135" s="149"/>
      <c r="BTH135" s="149"/>
      <c r="BTI135" s="149"/>
      <c r="BTJ135" s="149"/>
      <c r="BTK135" s="149"/>
      <c r="BTL135" s="149"/>
      <c r="BTM135" s="149"/>
      <c r="BTN135" s="149"/>
      <c r="BTO135" s="149"/>
      <c r="BTP135" s="149"/>
      <c r="BTQ135" s="149"/>
      <c r="BTR135" s="149"/>
      <c r="BTS135" s="149"/>
      <c r="BTT135" s="149"/>
      <c r="BTU135" s="149"/>
      <c r="BTV135" s="149"/>
      <c r="BTW135" s="149"/>
      <c r="BTX135" s="149"/>
      <c r="BTY135" s="149"/>
      <c r="BTZ135" s="149"/>
      <c r="BUA135" s="149"/>
      <c r="BUB135" s="149"/>
      <c r="BUC135" s="149"/>
      <c r="BUD135" s="149"/>
      <c r="BUE135" s="149"/>
      <c r="BUF135" s="149"/>
      <c r="BUG135" s="149"/>
      <c r="BUH135" s="149"/>
      <c r="BUI135" s="149"/>
      <c r="BUJ135" s="149"/>
      <c r="BUK135" s="149"/>
      <c r="BUL135" s="149"/>
      <c r="BUM135" s="149"/>
      <c r="BUN135" s="149"/>
      <c r="BUO135" s="149"/>
      <c r="BUP135" s="149"/>
      <c r="BUQ135" s="149"/>
      <c r="BUR135" s="149"/>
      <c r="BUS135" s="149"/>
      <c r="BUT135" s="149"/>
      <c r="BUU135" s="149"/>
      <c r="BUV135" s="149"/>
      <c r="BUW135" s="149"/>
      <c r="BUX135" s="149"/>
      <c r="BUY135" s="149"/>
      <c r="BUZ135" s="149"/>
      <c r="BVA135" s="149"/>
      <c r="BVB135" s="149"/>
      <c r="BVC135" s="149"/>
      <c r="BVD135" s="149"/>
      <c r="BVE135" s="149"/>
      <c r="BVF135" s="149"/>
      <c r="BVG135" s="149"/>
      <c r="BVH135" s="149"/>
      <c r="BVI135" s="149"/>
      <c r="BVJ135" s="149"/>
      <c r="BVK135" s="149"/>
      <c r="BVL135" s="149"/>
      <c r="BVM135" s="149"/>
      <c r="BVN135" s="149"/>
      <c r="BVO135" s="149"/>
      <c r="BVP135" s="149"/>
      <c r="BVQ135" s="149"/>
      <c r="BVR135" s="149"/>
      <c r="BVS135" s="149"/>
      <c r="BVT135" s="149"/>
      <c r="BVU135" s="149"/>
      <c r="BVV135" s="149"/>
      <c r="BVW135" s="149"/>
      <c r="BVX135" s="149"/>
      <c r="BVY135" s="149"/>
      <c r="BVZ135" s="149"/>
      <c r="BWA135" s="149"/>
      <c r="BWB135" s="149"/>
      <c r="BWC135" s="149"/>
      <c r="BWD135" s="149"/>
      <c r="BWE135" s="149"/>
      <c r="BWF135" s="149"/>
      <c r="BWG135" s="149"/>
      <c r="BWH135" s="149"/>
      <c r="BWI135" s="149"/>
      <c r="BWJ135" s="149"/>
      <c r="BWK135" s="149"/>
      <c r="BWL135" s="149"/>
      <c r="BWM135" s="149"/>
      <c r="BWN135" s="149"/>
      <c r="BWO135" s="149"/>
      <c r="BWP135" s="149"/>
      <c r="BWQ135" s="149"/>
      <c r="BWR135" s="149"/>
      <c r="BWS135" s="149"/>
      <c r="BWT135" s="149"/>
      <c r="BWU135" s="149"/>
      <c r="BWV135" s="149"/>
      <c r="BWW135" s="149"/>
      <c r="BWX135" s="149"/>
      <c r="BWY135" s="149"/>
      <c r="BWZ135" s="149"/>
      <c r="BXA135" s="149"/>
      <c r="BXB135" s="149"/>
      <c r="BXC135" s="149"/>
      <c r="BXD135" s="149"/>
      <c r="BXE135" s="149"/>
      <c r="BXF135" s="149"/>
      <c r="BXG135" s="149"/>
      <c r="BXH135" s="149"/>
      <c r="BXI135" s="149"/>
      <c r="BXJ135" s="149"/>
      <c r="BXK135" s="149"/>
      <c r="BXL135" s="149"/>
      <c r="BXM135" s="149"/>
      <c r="BXN135" s="149"/>
      <c r="BXO135" s="149"/>
      <c r="BXP135" s="149"/>
      <c r="BXQ135" s="149"/>
      <c r="BXR135" s="149"/>
      <c r="BXS135" s="149"/>
      <c r="BXT135" s="149"/>
      <c r="BXU135" s="149"/>
      <c r="BXV135" s="149"/>
      <c r="BXW135" s="149"/>
      <c r="BXX135" s="149"/>
      <c r="BXY135" s="149"/>
      <c r="BXZ135" s="149"/>
      <c r="BYA135" s="149"/>
      <c r="BYB135" s="149"/>
      <c r="BYC135" s="149"/>
      <c r="BYD135" s="149"/>
      <c r="BYE135" s="149"/>
      <c r="BYF135" s="149"/>
      <c r="BYG135" s="149"/>
      <c r="BYH135" s="149"/>
      <c r="BYI135" s="149"/>
      <c r="BYJ135" s="149"/>
      <c r="BYK135" s="149"/>
      <c r="BYL135" s="149"/>
      <c r="BYM135" s="149"/>
      <c r="BYN135" s="149"/>
      <c r="BYO135" s="149"/>
      <c r="BYP135" s="149"/>
      <c r="BYQ135" s="149"/>
      <c r="BYR135" s="149"/>
      <c r="BYS135" s="149"/>
      <c r="BYT135" s="149"/>
      <c r="BYU135" s="149"/>
      <c r="BYV135" s="149"/>
      <c r="BYW135" s="149"/>
      <c r="BYX135" s="149"/>
      <c r="BYY135" s="149"/>
      <c r="BYZ135" s="149"/>
      <c r="BZA135" s="149"/>
      <c r="BZB135" s="149"/>
      <c r="BZC135" s="149"/>
      <c r="BZD135" s="149"/>
      <c r="BZE135" s="149"/>
      <c r="BZF135" s="149"/>
      <c r="BZG135" s="149"/>
      <c r="BZH135" s="149"/>
      <c r="BZI135" s="149"/>
      <c r="BZJ135" s="149"/>
      <c r="BZK135" s="149"/>
      <c r="BZL135" s="149"/>
      <c r="BZM135" s="149"/>
      <c r="BZN135" s="149"/>
      <c r="BZO135" s="149"/>
      <c r="BZP135" s="149"/>
      <c r="BZQ135" s="149"/>
      <c r="BZR135" s="149"/>
      <c r="BZS135" s="149"/>
      <c r="BZT135" s="149"/>
      <c r="BZU135" s="149"/>
      <c r="BZV135" s="149"/>
      <c r="BZW135" s="149"/>
      <c r="BZX135" s="149"/>
      <c r="BZY135" s="149"/>
      <c r="BZZ135" s="149"/>
      <c r="CAA135" s="149"/>
      <c r="CAB135" s="149"/>
      <c r="CAC135" s="149"/>
      <c r="CAD135" s="149"/>
      <c r="CAE135" s="149"/>
      <c r="CAF135" s="149"/>
      <c r="CAG135" s="149"/>
      <c r="CAH135" s="149"/>
      <c r="CAI135" s="149"/>
      <c r="CAJ135" s="149"/>
      <c r="CAK135" s="149"/>
      <c r="CAL135" s="149"/>
      <c r="CAM135" s="149"/>
      <c r="CAN135" s="149"/>
      <c r="CAO135" s="149"/>
      <c r="CAP135" s="149"/>
      <c r="CAQ135" s="149"/>
      <c r="CAR135" s="149"/>
      <c r="CAS135" s="149"/>
      <c r="CAT135" s="149"/>
      <c r="CAU135" s="149"/>
      <c r="CAV135" s="149"/>
      <c r="CAW135" s="149"/>
      <c r="CAX135" s="149"/>
      <c r="CAY135" s="149"/>
      <c r="CAZ135" s="149"/>
      <c r="CBA135" s="149"/>
      <c r="CBB135" s="149"/>
      <c r="CBC135" s="149"/>
      <c r="CBD135" s="149"/>
      <c r="CBE135" s="149"/>
      <c r="CBF135" s="149"/>
      <c r="CBG135" s="149"/>
      <c r="CBH135" s="149"/>
      <c r="CBI135" s="149"/>
      <c r="CBJ135" s="149"/>
      <c r="CBK135" s="149"/>
      <c r="CBL135" s="149"/>
      <c r="CBM135" s="149"/>
      <c r="CBN135" s="149"/>
      <c r="CBO135" s="149"/>
      <c r="CBP135" s="149"/>
      <c r="CBQ135" s="149"/>
      <c r="CBR135" s="149"/>
      <c r="CBS135" s="149"/>
      <c r="CBT135" s="149"/>
      <c r="CBU135" s="149"/>
      <c r="CBV135" s="149"/>
      <c r="CBW135" s="149"/>
      <c r="CBX135" s="149"/>
      <c r="CBY135" s="149"/>
      <c r="CBZ135" s="149"/>
      <c r="CCA135" s="149"/>
      <c r="CCB135" s="149"/>
      <c r="CCC135" s="149"/>
      <c r="CCD135" s="149"/>
      <c r="CCE135" s="149"/>
      <c r="CCF135" s="149"/>
      <c r="CCG135" s="149"/>
      <c r="CCH135" s="149"/>
      <c r="CCI135" s="149"/>
      <c r="CCJ135" s="149"/>
      <c r="CCK135" s="149"/>
      <c r="CCL135" s="149"/>
      <c r="CCM135" s="149"/>
      <c r="CCN135" s="149"/>
      <c r="CCO135" s="149"/>
      <c r="CCP135" s="149"/>
      <c r="CCQ135" s="149"/>
      <c r="CCR135" s="149"/>
      <c r="CCS135" s="149"/>
      <c r="CCT135" s="149"/>
      <c r="CCU135" s="149"/>
      <c r="CCV135" s="149"/>
      <c r="CCW135" s="149"/>
      <c r="CCX135" s="149"/>
      <c r="CCY135" s="149"/>
      <c r="CCZ135" s="149"/>
      <c r="CDA135" s="149"/>
      <c r="CDB135" s="149"/>
      <c r="CDC135" s="149"/>
      <c r="CDD135" s="149"/>
      <c r="CDE135" s="149"/>
      <c r="CDF135" s="149"/>
      <c r="CDG135" s="149"/>
      <c r="CDH135" s="149"/>
      <c r="CDI135" s="149"/>
      <c r="CDJ135" s="149"/>
      <c r="CDK135" s="149"/>
      <c r="CDL135" s="149"/>
      <c r="CDM135" s="149"/>
      <c r="CDN135" s="149"/>
      <c r="CDO135" s="149"/>
      <c r="CDP135" s="149"/>
      <c r="CDQ135" s="149"/>
      <c r="CDR135" s="149"/>
      <c r="CDS135" s="149"/>
      <c r="CDT135" s="149"/>
      <c r="CDU135" s="149"/>
      <c r="CDV135" s="149"/>
      <c r="CDW135" s="149"/>
      <c r="CDX135" s="149"/>
      <c r="CDY135" s="149"/>
      <c r="CDZ135" s="149"/>
      <c r="CEA135" s="149"/>
      <c r="CEB135" s="149"/>
      <c r="CEC135" s="149"/>
      <c r="CED135" s="149"/>
      <c r="CEE135" s="149"/>
      <c r="CEF135" s="149"/>
      <c r="CEG135" s="149"/>
      <c r="CEH135" s="149"/>
      <c r="CEI135" s="149"/>
      <c r="CEJ135" s="149"/>
      <c r="CEK135" s="149"/>
      <c r="CEL135" s="149"/>
      <c r="CEM135" s="149"/>
      <c r="CEN135" s="149"/>
      <c r="CEO135" s="149"/>
      <c r="CEP135" s="149"/>
      <c r="CEQ135" s="149"/>
      <c r="CER135" s="149"/>
      <c r="CES135" s="149"/>
      <c r="CET135" s="149"/>
      <c r="CEU135" s="149"/>
      <c r="CEV135" s="149"/>
      <c r="CEW135" s="149"/>
      <c r="CEX135" s="149"/>
      <c r="CEY135" s="149"/>
      <c r="CEZ135" s="149"/>
      <c r="CFA135" s="149"/>
      <c r="CFB135" s="149"/>
      <c r="CFC135" s="149"/>
      <c r="CFD135" s="149"/>
      <c r="CFE135" s="149"/>
      <c r="CFF135" s="149"/>
      <c r="CFG135" s="149"/>
      <c r="CFH135" s="149"/>
      <c r="CFI135" s="149"/>
      <c r="CFJ135" s="149"/>
      <c r="CFK135" s="149"/>
      <c r="CFL135" s="149"/>
      <c r="CFM135" s="149"/>
      <c r="CFN135" s="149"/>
      <c r="CFO135" s="149"/>
      <c r="CFP135" s="149"/>
      <c r="CFQ135" s="149"/>
      <c r="CFR135" s="149"/>
      <c r="CFS135" s="149"/>
      <c r="CFT135" s="149"/>
      <c r="CFU135" s="149"/>
      <c r="CFV135" s="149"/>
      <c r="CFW135" s="149"/>
      <c r="CFX135" s="149"/>
      <c r="CFY135" s="149"/>
      <c r="CFZ135" s="149"/>
      <c r="CGA135" s="149"/>
      <c r="CGB135" s="149"/>
      <c r="CGC135" s="149"/>
      <c r="CGD135" s="149"/>
      <c r="CGE135" s="149"/>
      <c r="CGF135" s="149"/>
      <c r="CGG135" s="149"/>
      <c r="CGH135" s="149"/>
      <c r="CGI135" s="149"/>
      <c r="CGJ135" s="149"/>
      <c r="CGK135" s="149"/>
      <c r="CGL135" s="149"/>
      <c r="CGM135" s="149"/>
      <c r="CGN135" s="149"/>
      <c r="CGO135" s="149"/>
      <c r="CGP135" s="149"/>
      <c r="CGQ135" s="149"/>
      <c r="CGR135" s="149"/>
      <c r="CGS135" s="149"/>
      <c r="CGT135" s="149"/>
      <c r="CGU135" s="149"/>
      <c r="CGV135" s="149"/>
      <c r="CGW135" s="149"/>
      <c r="CGX135" s="149"/>
      <c r="CGY135" s="149"/>
      <c r="CGZ135" s="149"/>
      <c r="CHA135" s="149"/>
      <c r="CHB135" s="149"/>
      <c r="CHC135" s="149"/>
      <c r="CHD135" s="149"/>
      <c r="CHE135" s="149"/>
      <c r="CHF135" s="149"/>
      <c r="CHG135" s="149"/>
      <c r="CHH135" s="149"/>
      <c r="CHI135" s="149"/>
      <c r="CHJ135" s="149"/>
      <c r="CHK135" s="149"/>
      <c r="CHL135" s="149"/>
      <c r="CHM135" s="149"/>
      <c r="CHN135" s="149"/>
      <c r="CHO135" s="149"/>
      <c r="CHP135" s="149"/>
      <c r="CHQ135" s="149"/>
      <c r="CHR135" s="149"/>
      <c r="CHS135" s="149"/>
      <c r="CHT135" s="149"/>
      <c r="CHU135" s="149"/>
      <c r="CHV135" s="149"/>
      <c r="CHW135" s="149"/>
      <c r="CHX135" s="149"/>
      <c r="CHY135" s="149"/>
      <c r="CHZ135" s="149"/>
      <c r="CIA135" s="149"/>
      <c r="CIB135" s="149"/>
      <c r="CIC135" s="149"/>
      <c r="CID135" s="149"/>
      <c r="CIE135" s="149"/>
      <c r="CIF135" s="149"/>
      <c r="CIG135" s="149"/>
      <c r="CIH135" s="149"/>
      <c r="CII135" s="149"/>
      <c r="CIJ135" s="149"/>
      <c r="CIK135" s="149"/>
      <c r="CIL135" s="149"/>
      <c r="CIM135" s="149"/>
      <c r="CIN135" s="149"/>
      <c r="CIO135" s="149"/>
      <c r="CIP135" s="149"/>
      <c r="CIQ135" s="149"/>
      <c r="CIR135" s="149"/>
      <c r="CIS135" s="149"/>
      <c r="CIT135" s="149"/>
      <c r="CIU135" s="149"/>
      <c r="CIV135" s="149"/>
      <c r="CIW135" s="149"/>
      <c r="CIX135" s="149"/>
      <c r="CIY135" s="149"/>
      <c r="CIZ135" s="149"/>
      <c r="CJA135" s="149"/>
      <c r="CJB135" s="149"/>
      <c r="CJC135" s="149"/>
      <c r="CJD135" s="149"/>
      <c r="CJE135" s="149"/>
      <c r="CJF135" s="149"/>
      <c r="CJG135" s="149"/>
      <c r="CJH135" s="149"/>
      <c r="CJI135" s="149"/>
      <c r="CJJ135" s="149"/>
      <c r="CJK135" s="149"/>
      <c r="CJL135" s="149"/>
      <c r="CJM135" s="149"/>
      <c r="CJN135" s="149"/>
      <c r="CJO135" s="149"/>
      <c r="CJP135" s="149"/>
      <c r="CJQ135" s="149"/>
      <c r="CJR135" s="149"/>
      <c r="CJS135" s="149"/>
      <c r="CJT135" s="149"/>
      <c r="CJU135" s="149"/>
      <c r="CJV135" s="149"/>
      <c r="CJW135" s="149"/>
      <c r="CJX135" s="149"/>
      <c r="CJY135" s="149"/>
      <c r="CJZ135" s="149"/>
      <c r="CKA135" s="149"/>
      <c r="CKB135" s="149"/>
      <c r="CKC135" s="149"/>
      <c r="CKD135" s="149"/>
      <c r="CKE135" s="149"/>
      <c r="CKF135" s="149"/>
      <c r="CKG135" s="149"/>
      <c r="CKH135" s="149"/>
      <c r="CKI135" s="149"/>
      <c r="CKJ135" s="149"/>
      <c r="CKK135" s="149"/>
      <c r="CKL135" s="149"/>
      <c r="CKM135" s="149"/>
      <c r="CKN135" s="149"/>
      <c r="CKO135" s="149"/>
      <c r="CKP135" s="149"/>
      <c r="CKQ135" s="149"/>
      <c r="CKR135" s="149"/>
      <c r="CKS135" s="149"/>
      <c r="CKT135" s="149"/>
      <c r="CKU135" s="149"/>
      <c r="CKV135" s="149"/>
      <c r="CKW135" s="149"/>
      <c r="CKX135" s="149"/>
      <c r="CKY135" s="149"/>
      <c r="CKZ135" s="149"/>
      <c r="CLA135" s="149"/>
      <c r="CLB135" s="149"/>
      <c r="CLC135" s="149"/>
      <c r="CLD135" s="149"/>
      <c r="CLE135" s="149"/>
      <c r="CLF135" s="149"/>
      <c r="CLG135" s="149"/>
      <c r="CLH135" s="149"/>
      <c r="CLI135" s="149"/>
      <c r="CLJ135" s="149"/>
      <c r="CLK135" s="149"/>
      <c r="CLL135" s="149"/>
      <c r="CLM135" s="149"/>
      <c r="CLN135" s="149"/>
      <c r="CLO135" s="149"/>
      <c r="CLP135" s="149"/>
      <c r="CLQ135" s="149"/>
      <c r="CLR135" s="149"/>
      <c r="CLS135" s="149"/>
      <c r="CLT135" s="149"/>
      <c r="CLU135" s="149"/>
      <c r="CLV135" s="149"/>
      <c r="CLW135" s="149"/>
      <c r="CLX135" s="149"/>
      <c r="CLY135" s="149"/>
      <c r="CLZ135" s="149"/>
      <c r="CMA135" s="149"/>
      <c r="CMB135" s="149"/>
      <c r="CMC135" s="149"/>
      <c r="CMD135" s="149"/>
      <c r="CME135" s="149"/>
      <c r="CMF135" s="149"/>
      <c r="CMG135" s="149"/>
      <c r="CMH135" s="149"/>
      <c r="CMI135" s="149"/>
      <c r="CMJ135" s="149"/>
      <c r="CMK135" s="149"/>
      <c r="CML135" s="149"/>
      <c r="CMM135" s="149"/>
      <c r="CMN135" s="149"/>
      <c r="CMO135" s="149"/>
      <c r="CMP135" s="149"/>
      <c r="CMQ135" s="149"/>
      <c r="CMR135" s="149"/>
      <c r="CMS135" s="149"/>
      <c r="CMT135" s="149"/>
      <c r="CMU135" s="149"/>
      <c r="CMV135" s="149"/>
      <c r="CMW135" s="149"/>
      <c r="CMX135" s="149"/>
      <c r="CMY135" s="149"/>
      <c r="CMZ135" s="149"/>
      <c r="CNA135" s="149"/>
      <c r="CNB135" s="149"/>
      <c r="CNC135" s="149"/>
      <c r="CND135" s="149"/>
      <c r="CNE135" s="149"/>
      <c r="CNF135" s="149"/>
      <c r="CNG135" s="149"/>
      <c r="CNH135" s="149"/>
      <c r="CNI135" s="149"/>
      <c r="CNJ135" s="149"/>
      <c r="CNK135" s="149"/>
      <c r="CNL135" s="149"/>
      <c r="CNM135" s="149"/>
      <c r="CNN135" s="149"/>
      <c r="CNO135" s="149"/>
      <c r="CNP135" s="149"/>
      <c r="CNQ135" s="149"/>
      <c r="CNR135" s="149"/>
      <c r="CNS135" s="149"/>
      <c r="CNT135" s="149"/>
      <c r="CNU135" s="149"/>
      <c r="CNV135" s="149"/>
      <c r="CNW135" s="149"/>
      <c r="CNX135" s="149"/>
      <c r="CNY135" s="149"/>
      <c r="CNZ135" s="149"/>
      <c r="COA135" s="149"/>
      <c r="COB135" s="149"/>
      <c r="COC135" s="149"/>
      <c r="COD135" s="149"/>
      <c r="COE135" s="149"/>
      <c r="COF135" s="149"/>
      <c r="COG135" s="149"/>
      <c r="COH135" s="149"/>
      <c r="COI135" s="149"/>
      <c r="COJ135" s="149"/>
      <c r="COK135" s="149"/>
      <c r="COL135" s="149"/>
      <c r="COM135" s="149"/>
      <c r="CON135" s="149"/>
      <c r="COO135" s="149"/>
      <c r="COP135" s="149"/>
      <c r="COQ135" s="149"/>
      <c r="COR135" s="149"/>
      <c r="COS135" s="149"/>
      <c r="COT135" s="149"/>
      <c r="COU135" s="149"/>
      <c r="COV135" s="149"/>
      <c r="COW135" s="149"/>
      <c r="COX135" s="149"/>
      <c r="COY135" s="149"/>
      <c r="COZ135" s="149"/>
      <c r="CPA135" s="149"/>
      <c r="CPB135" s="149"/>
      <c r="CPC135" s="149"/>
      <c r="CPD135" s="149"/>
      <c r="CPE135" s="149"/>
      <c r="CPF135" s="149"/>
      <c r="CPG135" s="149"/>
      <c r="CPH135" s="149"/>
      <c r="CPI135" s="149"/>
      <c r="CPJ135" s="149"/>
      <c r="CPK135" s="149"/>
      <c r="CPL135" s="149"/>
      <c r="CPM135" s="149"/>
      <c r="CPN135" s="149"/>
      <c r="CPO135" s="149"/>
      <c r="CPP135" s="149"/>
      <c r="CPQ135" s="149"/>
      <c r="CPR135" s="149"/>
      <c r="CPS135" s="149"/>
      <c r="CPT135" s="149"/>
      <c r="CPU135" s="149"/>
      <c r="CPV135" s="149"/>
      <c r="CPW135" s="149"/>
      <c r="CPX135" s="149"/>
      <c r="CPY135" s="149"/>
      <c r="CPZ135" s="149"/>
      <c r="CQA135" s="149"/>
      <c r="CQB135" s="149"/>
      <c r="CQC135" s="149"/>
      <c r="CQD135" s="149"/>
      <c r="CQE135" s="149"/>
      <c r="CQF135" s="149"/>
      <c r="CQG135" s="149"/>
      <c r="CQH135" s="149"/>
      <c r="CQI135" s="149"/>
      <c r="CQJ135" s="149"/>
      <c r="CQK135" s="149"/>
      <c r="CQL135" s="149"/>
      <c r="CQM135" s="149"/>
      <c r="CQN135" s="149"/>
      <c r="CQO135" s="149"/>
      <c r="CQP135" s="149"/>
      <c r="CQQ135" s="149"/>
      <c r="CQR135" s="149"/>
      <c r="CQS135" s="149"/>
      <c r="CQT135" s="149"/>
      <c r="CQU135" s="149"/>
      <c r="CQV135" s="149"/>
      <c r="CQW135" s="149"/>
      <c r="CQX135" s="149"/>
      <c r="CQY135" s="149"/>
      <c r="CQZ135" s="149"/>
      <c r="CRA135" s="149"/>
      <c r="CRB135" s="149"/>
      <c r="CRC135" s="149"/>
      <c r="CRD135" s="149"/>
      <c r="CRE135" s="149"/>
      <c r="CRF135" s="149"/>
      <c r="CRG135" s="149"/>
      <c r="CRH135" s="149"/>
      <c r="CRI135" s="149"/>
      <c r="CRJ135" s="149"/>
      <c r="CRK135" s="149"/>
      <c r="CRL135" s="149"/>
      <c r="CRM135" s="149"/>
      <c r="CRN135" s="149"/>
      <c r="CRO135" s="149"/>
      <c r="CRP135" s="149"/>
      <c r="CRQ135" s="149"/>
      <c r="CRR135" s="149"/>
      <c r="CRS135" s="149"/>
      <c r="CRT135" s="149"/>
      <c r="CRU135" s="149"/>
      <c r="CRV135" s="149"/>
      <c r="CRW135" s="149"/>
      <c r="CRX135" s="149"/>
      <c r="CRY135" s="149"/>
      <c r="CRZ135" s="149"/>
      <c r="CSA135" s="149"/>
      <c r="CSB135" s="149"/>
      <c r="CSC135" s="149"/>
      <c r="CSD135" s="149"/>
      <c r="CSE135" s="149"/>
      <c r="CSF135" s="149"/>
      <c r="CSG135" s="149"/>
      <c r="CSH135" s="149"/>
      <c r="CSI135" s="149"/>
      <c r="CSJ135" s="149"/>
      <c r="CSK135" s="149"/>
      <c r="CSL135" s="149"/>
      <c r="CSM135" s="149"/>
      <c r="CSN135" s="149"/>
      <c r="CSO135" s="149"/>
      <c r="CSP135" s="149"/>
      <c r="CSQ135" s="149"/>
      <c r="CSR135" s="149"/>
      <c r="CSS135" s="149"/>
      <c r="CST135" s="149"/>
      <c r="CSU135" s="149"/>
      <c r="CSV135" s="149"/>
      <c r="CSW135" s="149"/>
      <c r="CSX135" s="149"/>
      <c r="CSY135" s="149"/>
      <c r="CSZ135" s="149"/>
      <c r="CTA135" s="149"/>
      <c r="CTB135" s="149"/>
      <c r="CTC135" s="149"/>
      <c r="CTD135" s="149"/>
      <c r="CTE135" s="149"/>
      <c r="CTF135" s="149"/>
      <c r="CTG135" s="149"/>
      <c r="CTH135" s="149"/>
      <c r="CTI135" s="149"/>
      <c r="CTJ135" s="149"/>
      <c r="CTK135" s="149"/>
      <c r="CTL135" s="149"/>
      <c r="CTM135" s="149"/>
      <c r="CTN135" s="149"/>
      <c r="CTO135" s="149"/>
      <c r="CTP135" s="149"/>
      <c r="CTQ135" s="149"/>
      <c r="CTR135" s="149"/>
      <c r="CTS135" s="149"/>
      <c r="CTT135" s="149"/>
      <c r="CTU135" s="149"/>
      <c r="CTV135" s="149"/>
      <c r="CTW135" s="149"/>
      <c r="CTX135" s="149"/>
      <c r="CTY135" s="149"/>
      <c r="CTZ135" s="149"/>
      <c r="CUA135" s="149"/>
      <c r="CUB135" s="149"/>
      <c r="CUC135" s="149"/>
      <c r="CUD135" s="149"/>
      <c r="CUE135" s="149"/>
      <c r="CUF135" s="149"/>
      <c r="CUG135" s="149"/>
      <c r="CUH135" s="149"/>
      <c r="CUI135" s="149"/>
      <c r="CUJ135" s="149"/>
      <c r="CUK135" s="149"/>
      <c r="CUL135" s="149"/>
      <c r="CUM135" s="149"/>
      <c r="CUN135" s="149"/>
      <c r="CUO135" s="149"/>
      <c r="CUP135" s="149"/>
      <c r="CUQ135" s="149"/>
      <c r="CUR135" s="149"/>
      <c r="CUS135" s="149"/>
      <c r="CUT135" s="149"/>
      <c r="CUU135" s="149"/>
      <c r="CUV135" s="149"/>
      <c r="CUW135" s="149"/>
      <c r="CUX135" s="149"/>
      <c r="CUY135" s="149"/>
      <c r="CUZ135" s="149"/>
      <c r="CVA135" s="149"/>
      <c r="CVB135" s="149"/>
      <c r="CVC135" s="149"/>
      <c r="CVD135" s="149"/>
      <c r="CVE135" s="149"/>
      <c r="CVF135" s="149"/>
      <c r="CVG135" s="149"/>
      <c r="CVH135" s="149"/>
      <c r="CVI135" s="149"/>
      <c r="CVJ135" s="149"/>
      <c r="CVK135" s="149"/>
      <c r="CVL135" s="149"/>
      <c r="CVM135" s="149"/>
      <c r="CVN135" s="149"/>
      <c r="CVO135" s="149"/>
      <c r="CVP135" s="149"/>
      <c r="CVQ135" s="149"/>
      <c r="CVR135" s="149"/>
      <c r="CVS135" s="149"/>
      <c r="CVT135" s="149"/>
      <c r="CVU135" s="149"/>
      <c r="CVV135" s="149"/>
      <c r="CVW135" s="149"/>
      <c r="CVX135" s="149"/>
      <c r="CVY135" s="149"/>
      <c r="CVZ135" s="149"/>
      <c r="CWA135" s="149"/>
      <c r="CWB135" s="149"/>
      <c r="CWC135" s="149"/>
      <c r="CWD135" s="149"/>
      <c r="CWE135" s="149"/>
      <c r="CWF135" s="149"/>
      <c r="CWG135" s="149"/>
      <c r="CWH135" s="149"/>
      <c r="CWI135" s="149"/>
      <c r="CWJ135" s="149"/>
      <c r="CWK135" s="149"/>
      <c r="CWL135" s="149"/>
      <c r="CWM135" s="149"/>
      <c r="CWN135" s="149"/>
      <c r="CWO135" s="149"/>
      <c r="CWP135" s="149"/>
      <c r="CWQ135" s="149"/>
      <c r="CWR135" s="149"/>
      <c r="CWS135" s="149"/>
      <c r="CWT135" s="149"/>
      <c r="CWU135" s="149"/>
      <c r="CWV135" s="149"/>
      <c r="CWW135" s="149"/>
      <c r="CWX135" s="149"/>
      <c r="CWY135" s="149"/>
      <c r="CWZ135" s="149"/>
      <c r="CXA135" s="149"/>
      <c r="CXB135" s="149"/>
      <c r="CXC135" s="149"/>
      <c r="CXD135" s="149"/>
      <c r="CXE135" s="149"/>
      <c r="CXF135" s="149"/>
      <c r="CXG135" s="149"/>
      <c r="CXH135" s="149"/>
      <c r="CXI135" s="149"/>
      <c r="CXJ135" s="149"/>
      <c r="CXK135" s="149"/>
      <c r="CXL135" s="149"/>
      <c r="CXM135" s="149"/>
      <c r="CXN135" s="149"/>
      <c r="CXO135" s="149"/>
      <c r="CXP135" s="149"/>
      <c r="CXQ135" s="149"/>
      <c r="CXR135" s="149"/>
      <c r="CXS135" s="149"/>
      <c r="CXT135" s="149"/>
      <c r="CXU135" s="149"/>
      <c r="CXV135" s="149"/>
      <c r="CXW135" s="149"/>
      <c r="CXX135" s="149"/>
      <c r="CXY135" s="149"/>
      <c r="CXZ135" s="149"/>
      <c r="CYA135" s="149"/>
      <c r="CYB135" s="149"/>
      <c r="CYC135" s="149"/>
      <c r="CYD135" s="149"/>
      <c r="CYE135" s="149"/>
      <c r="CYF135" s="149"/>
      <c r="CYG135" s="149"/>
      <c r="CYH135" s="149"/>
      <c r="CYI135" s="149"/>
      <c r="CYJ135" s="149"/>
      <c r="CYK135" s="149"/>
      <c r="CYL135" s="149"/>
      <c r="CYM135" s="149"/>
      <c r="CYN135" s="149"/>
      <c r="CYO135" s="149"/>
      <c r="CYP135" s="149"/>
      <c r="CYQ135" s="149"/>
      <c r="CYR135" s="149"/>
      <c r="CYS135" s="149"/>
      <c r="CYT135" s="149"/>
      <c r="CYU135" s="149"/>
      <c r="CYV135" s="149"/>
      <c r="CYW135" s="149"/>
      <c r="CYX135" s="149"/>
      <c r="CYY135" s="149"/>
      <c r="CYZ135" s="149"/>
      <c r="CZA135" s="149"/>
      <c r="CZB135" s="149"/>
      <c r="CZC135" s="149"/>
      <c r="CZD135" s="149"/>
      <c r="CZE135" s="149"/>
      <c r="CZF135" s="149"/>
      <c r="CZG135" s="149"/>
      <c r="CZH135" s="149"/>
      <c r="CZI135" s="149"/>
      <c r="CZJ135" s="149"/>
      <c r="CZK135" s="149"/>
      <c r="CZL135" s="149"/>
      <c r="CZM135" s="149"/>
      <c r="CZN135" s="149"/>
      <c r="CZO135" s="149"/>
      <c r="CZP135" s="149"/>
      <c r="CZQ135" s="149"/>
      <c r="CZR135" s="149"/>
      <c r="CZS135" s="149"/>
      <c r="CZT135" s="149"/>
      <c r="CZU135" s="149"/>
      <c r="CZV135" s="149"/>
      <c r="CZW135" s="149"/>
      <c r="CZX135" s="149"/>
      <c r="CZY135" s="149"/>
      <c r="CZZ135" s="149"/>
      <c r="DAA135" s="149"/>
      <c r="DAB135" s="149"/>
      <c r="DAC135" s="149"/>
      <c r="DAD135" s="149"/>
      <c r="DAE135" s="149"/>
      <c r="DAF135" s="149"/>
      <c r="DAG135" s="149"/>
      <c r="DAH135" s="149"/>
      <c r="DAI135" s="149"/>
      <c r="DAJ135" s="149"/>
      <c r="DAK135" s="149"/>
      <c r="DAL135" s="149"/>
      <c r="DAM135" s="149"/>
      <c r="DAN135" s="149"/>
      <c r="DAO135" s="149"/>
      <c r="DAP135" s="149"/>
      <c r="DAQ135" s="149"/>
      <c r="DAR135" s="149"/>
      <c r="DAS135" s="149"/>
      <c r="DAT135" s="149"/>
      <c r="DAU135" s="149"/>
      <c r="DAV135" s="149"/>
      <c r="DAW135" s="149"/>
      <c r="DAX135" s="149"/>
      <c r="DAY135" s="149"/>
      <c r="DAZ135" s="149"/>
      <c r="DBA135" s="149"/>
      <c r="DBB135" s="149"/>
      <c r="DBC135" s="149"/>
      <c r="DBD135" s="149"/>
      <c r="DBE135" s="149"/>
      <c r="DBF135" s="149"/>
      <c r="DBG135" s="149"/>
      <c r="DBH135" s="149"/>
      <c r="DBI135" s="149"/>
      <c r="DBJ135" s="149"/>
      <c r="DBK135" s="149"/>
      <c r="DBL135" s="149"/>
      <c r="DBM135" s="149"/>
      <c r="DBN135" s="149"/>
      <c r="DBO135" s="149"/>
      <c r="DBP135" s="149"/>
      <c r="DBQ135" s="149"/>
      <c r="DBR135" s="149"/>
      <c r="DBS135" s="149"/>
      <c r="DBT135" s="149"/>
      <c r="DBU135" s="149"/>
      <c r="DBV135" s="149"/>
      <c r="DBW135" s="149"/>
      <c r="DBX135" s="149"/>
      <c r="DBY135" s="149"/>
      <c r="DBZ135" s="149"/>
      <c r="DCA135" s="149"/>
      <c r="DCB135" s="149"/>
      <c r="DCC135" s="149"/>
      <c r="DCD135" s="149"/>
      <c r="DCE135" s="149"/>
      <c r="DCF135" s="149"/>
      <c r="DCG135" s="149"/>
      <c r="DCH135" s="149"/>
      <c r="DCI135" s="149"/>
      <c r="DCJ135" s="149"/>
      <c r="DCK135" s="149"/>
      <c r="DCL135" s="149"/>
      <c r="DCM135" s="149"/>
      <c r="DCN135" s="149"/>
      <c r="DCO135" s="149"/>
      <c r="DCP135" s="149"/>
      <c r="DCQ135" s="149"/>
      <c r="DCR135" s="149"/>
      <c r="DCS135" s="149"/>
      <c r="DCT135" s="149"/>
      <c r="DCU135" s="149"/>
      <c r="DCV135" s="149"/>
      <c r="DCW135" s="149"/>
      <c r="DCX135" s="149"/>
      <c r="DCY135" s="149"/>
      <c r="DCZ135" s="149"/>
      <c r="DDA135" s="149"/>
      <c r="DDB135" s="149"/>
      <c r="DDC135" s="149"/>
      <c r="DDD135" s="149"/>
      <c r="DDE135" s="149"/>
      <c r="DDF135" s="149"/>
      <c r="DDG135" s="149"/>
      <c r="DDH135" s="149"/>
      <c r="DDI135" s="149"/>
      <c r="DDJ135" s="149"/>
      <c r="DDK135" s="149"/>
      <c r="DDL135" s="149"/>
      <c r="DDM135" s="149"/>
      <c r="DDN135" s="149"/>
      <c r="DDO135" s="149"/>
      <c r="DDP135" s="149"/>
      <c r="DDQ135" s="149"/>
      <c r="DDR135" s="149"/>
      <c r="DDS135" s="149"/>
      <c r="DDT135" s="149"/>
      <c r="DDU135" s="149"/>
      <c r="DDV135" s="149"/>
      <c r="DDW135" s="149"/>
      <c r="DDX135" s="149"/>
      <c r="DDY135" s="149"/>
      <c r="DDZ135" s="149"/>
      <c r="DEA135" s="149"/>
      <c r="DEB135" s="149"/>
      <c r="DEC135" s="149"/>
      <c r="DED135" s="149"/>
      <c r="DEE135" s="149"/>
      <c r="DEF135" s="149"/>
      <c r="DEG135" s="149"/>
      <c r="DEH135" s="149"/>
      <c r="DEI135" s="149"/>
      <c r="DEJ135" s="149"/>
      <c r="DEK135" s="149"/>
      <c r="DEL135" s="149"/>
      <c r="DEM135" s="149"/>
      <c r="DEN135" s="149"/>
      <c r="DEO135" s="149"/>
      <c r="DEP135" s="149"/>
      <c r="DEQ135" s="149"/>
      <c r="DER135" s="149"/>
      <c r="DES135" s="149"/>
      <c r="DET135" s="149"/>
      <c r="DEU135" s="149"/>
      <c r="DEV135" s="149"/>
      <c r="DEW135" s="149"/>
      <c r="DEX135" s="149"/>
      <c r="DEY135" s="149"/>
      <c r="DEZ135" s="149"/>
      <c r="DFA135" s="149"/>
      <c r="DFB135" s="149"/>
      <c r="DFC135" s="149"/>
      <c r="DFD135" s="149"/>
      <c r="DFE135" s="149"/>
      <c r="DFF135" s="149"/>
      <c r="DFG135" s="149"/>
      <c r="DFH135" s="149"/>
      <c r="DFI135" s="149"/>
      <c r="DFJ135" s="149"/>
      <c r="DFK135" s="149"/>
      <c r="DFL135" s="149"/>
      <c r="DFM135" s="149"/>
      <c r="DFN135" s="149"/>
      <c r="DFO135" s="149"/>
      <c r="DFP135" s="149"/>
      <c r="DFQ135" s="149"/>
      <c r="DFR135" s="149"/>
      <c r="DFS135" s="149"/>
      <c r="DFT135" s="149"/>
      <c r="DFU135" s="149"/>
      <c r="DFV135" s="149"/>
      <c r="DFW135" s="149"/>
      <c r="DFX135" s="149"/>
      <c r="DFY135" s="149"/>
      <c r="DFZ135" s="149"/>
      <c r="DGA135" s="149"/>
      <c r="DGB135" s="149"/>
      <c r="DGC135" s="149"/>
      <c r="DGD135" s="149"/>
      <c r="DGE135" s="149"/>
      <c r="DGF135" s="149"/>
      <c r="DGG135" s="149"/>
      <c r="DGH135" s="149"/>
      <c r="DGI135" s="149"/>
      <c r="DGJ135" s="149"/>
      <c r="DGK135" s="149"/>
      <c r="DGL135" s="149"/>
      <c r="DGM135" s="149"/>
      <c r="DGN135" s="149"/>
      <c r="DGO135" s="149"/>
      <c r="DGP135" s="149"/>
      <c r="DGQ135" s="149"/>
      <c r="DGR135" s="149"/>
      <c r="DGS135" s="149"/>
      <c r="DGT135" s="149"/>
      <c r="DGU135" s="149"/>
      <c r="DGV135" s="149"/>
      <c r="DGW135" s="149"/>
      <c r="DGX135" s="149"/>
      <c r="DGY135" s="149"/>
      <c r="DGZ135" s="149"/>
      <c r="DHA135" s="149"/>
      <c r="DHB135" s="149"/>
      <c r="DHC135" s="149"/>
      <c r="DHD135" s="149"/>
      <c r="DHE135" s="149"/>
      <c r="DHF135" s="149"/>
      <c r="DHG135" s="149"/>
      <c r="DHH135" s="149"/>
      <c r="DHI135" s="149"/>
      <c r="DHJ135" s="149"/>
      <c r="DHK135" s="149"/>
      <c r="DHL135" s="149"/>
      <c r="DHM135" s="149"/>
      <c r="DHN135" s="149"/>
      <c r="DHO135" s="149"/>
      <c r="DHP135" s="149"/>
      <c r="DHQ135" s="149"/>
      <c r="DHR135" s="149"/>
      <c r="DHS135" s="149"/>
      <c r="DHT135" s="149"/>
      <c r="DHU135" s="149"/>
      <c r="DHV135" s="149"/>
      <c r="DHW135" s="149"/>
      <c r="DHX135" s="149"/>
      <c r="DHY135" s="149"/>
      <c r="DHZ135" s="149"/>
      <c r="DIA135" s="149"/>
      <c r="DIB135" s="149"/>
      <c r="DIC135" s="149"/>
      <c r="DID135" s="149"/>
      <c r="DIE135" s="149"/>
      <c r="DIF135" s="149"/>
      <c r="DIG135" s="149"/>
      <c r="DIH135" s="149"/>
      <c r="DII135" s="149"/>
      <c r="DIJ135" s="149"/>
      <c r="DIK135" s="149"/>
      <c r="DIL135" s="149"/>
      <c r="DIM135" s="149"/>
      <c r="DIN135" s="149"/>
      <c r="DIO135" s="149"/>
      <c r="DIP135" s="149"/>
      <c r="DIQ135" s="149"/>
      <c r="DIR135" s="149"/>
      <c r="DIS135" s="149"/>
      <c r="DIT135" s="149"/>
      <c r="DIU135" s="149"/>
      <c r="DIV135" s="149"/>
      <c r="DIW135" s="149"/>
      <c r="DIX135" s="149"/>
      <c r="DIY135" s="149"/>
      <c r="DIZ135" s="149"/>
      <c r="DJA135" s="149"/>
      <c r="DJB135" s="149"/>
      <c r="DJC135" s="149"/>
      <c r="DJD135" s="149"/>
      <c r="DJE135" s="149"/>
      <c r="DJF135" s="149"/>
      <c r="DJG135" s="149"/>
      <c r="DJH135" s="149"/>
      <c r="DJI135" s="149"/>
      <c r="DJJ135" s="149"/>
      <c r="DJK135" s="149"/>
      <c r="DJL135" s="149"/>
      <c r="DJM135" s="149"/>
      <c r="DJN135" s="149"/>
      <c r="DJO135" s="149"/>
      <c r="DJP135" s="149"/>
      <c r="DJQ135" s="149"/>
      <c r="DJR135" s="149"/>
      <c r="DJS135" s="149"/>
      <c r="DJT135" s="149"/>
      <c r="DJU135" s="149"/>
      <c r="DJV135" s="149"/>
      <c r="DJW135" s="149"/>
      <c r="DJX135" s="149"/>
      <c r="DJY135" s="149"/>
      <c r="DJZ135" s="149"/>
      <c r="DKA135" s="149"/>
      <c r="DKB135" s="149"/>
      <c r="DKC135" s="149"/>
      <c r="DKD135" s="149"/>
      <c r="DKE135" s="149"/>
      <c r="DKF135" s="149"/>
      <c r="DKG135" s="149"/>
      <c r="DKH135" s="149"/>
      <c r="DKI135" s="149"/>
      <c r="DKJ135" s="149"/>
      <c r="DKK135" s="149"/>
      <c r="DKL135" s="149"/>
      <c r="DKM135" s="149"/>
      <c r="DKN135" s="149"/>
      <c r="DKO135" s="149"/>
      <c r="DKP135" s="149"/>
      <c r="DKQ135" s="149"/>
      <c r="DKR135" s="149"/>
      <c r="DKS135" s="149"/>
      <c r="DKT135" s="149"/>
      <c r="DKU135" s="149"/>
      <c r="DKV135" s="149"/>
      <c r="DKW135" s="149"/>
      <c r="DKX135" s="149"/>
      <c r="DKY135" s="149"/>
      <c r="DKZ135" s="149"/>
      <c r="DLA135" s="149"/>
      <c r="DLB135" s="149"/>
      <c r="DLC135" s="149"/>
      <c r="DLD135" s="149"/>
      <c r="DLE135" s="149"/>
      <c r="DLF135" s="149"/>
      <c r="DLG135" s="149"/>
      <c r="DLH135" s="149"/>
      <c r="DLI135" s="149"/>
      <c r="DLJ135" s="149"/>
      <c r="DLK135" s="149"/>
      <c r="DLL135" s="149"/>
      <c r="DLM135" s="149"/>
      <c r="DLN135" s="149"/>
      <c r="DLO135" s="149"/>
      <c r="DLP135" s="149"/>
      <c r="DLQ135" s="149"/>
      <c r="DLR135" s="149"/>
      <c r="DLS135" s="149"/>
      <c r="DLT135" s="149"/>
      <c r="DLU135" s="149"/>
      <c r="DLV135" s="149"/>
      <c r="DLW135" s="149"/>
      <c r="DLX135" s="149"/>
      <c r="DLY135" s="149"/>
      <c r="DLZ135" s="149"/>
      <c r="DMA135" s="149"/>
      <c r="DMB135" s="149"/>
      <c r="DMC135" s="149"/>
      <c r="DMD135" s="149"/>
      <c r="DME135" s="149"/>
      <c r="DMF135" s="149"/>
      <c r="DMG135" s="149"/>
      <c r="DMH135" s="149"/>
      <c r="DMI135" s="149"/>
      <c r="DMJ135" s="149"/>
      <c r="DMK135" s="149"/>
      <c r="DML135" s="149"/>
      <c r="DMM135" s="149"/>
      <c r="DMN135" s="149"/>
      <c r="DMO135" s="149"/>
      <c r="DMP135" s="149"/>
      <c r="DMQ135" s="149"/>
      <c r="DMR135" s="149"/>
      <c r="DMS135" s="149"/>
      <c r="DMT135" s="149"/>
      <c r="DMU135" s="149"/>
      <c r="DMV135" s="149"/>
      <c r="DMW135" s="149"/>
      <c r="DMX135" s="149"/>
      <c r="DMY135" s="149"/>
      <c r="DMZ135" s="149"/>
      <c r="DNA135" s="149"/>
      <c r="DNB135" s="149"/>
      <c r="DNC135" s="149"/>
      <c r="DND135" s="149"/>
      <c r="DNE135" s="149"/>
      <c r="DNF135" s="149"/>
      <c r="DNG135" s="149"/>
      <c r="DNH135" s="149"/>
      <c r="DNI135" s="149"/>
      <c r="DNJ135" s="149"/>
      <c r="DNK135" s="149"/>
      <c r="DNL135" s="149"/>
      <c r="DNM135" s="149"/>
      <c r="DNN135" s="149"/>
      <c r="DNO135" s="149"/>
      <c r="DNP135" s="149"/>
      <c r="DNQ135" s="149"/>
      <c r="DNR135" s="149"/>
      <c r="DNS135" s="149"/>
      <c r="DNT135" s="149"/>
      <c r="DNU135" s="149"/>
      <c r="DNV135" s="149"/>
      <c r="DNW135" s="149"/>
      <c r="DNX135" s="149"/>
      <c r="DNY135" s="149"/>
      <c r="DNZ135" s="149"/>
      <c r="DOA135" s="149"/>
      <c r="DOB135" s="149"/>
      <c r="DOC135" s="149"/>
      <c r="DOD135" s="149"/>
      <c r="DOE135" s="149"/>
      <c r="DOF135" s="149"/>
      <c r="DOG135" s="149"/>
      <c r="DOH135" s="149"/>
      <c r="DOI135" s="149"/>
      <c r="DOJ135" s="149"/>
      <c r="DOK135" s="149"/>
      <c r="DOL135" s="149"/>
      <c r="DOM135" s="149"/>
      <c r="DON135" s="149"/>
      <c r="DOO135" s="149"/>
      <c r="DOP135" s="149"/>
      <c r="DOQ135" s="149"/>
      <c r="DOR135" s="149"/>
      <c r="DOS135" s="149"/>
      <c r="DOT135" s="149"/>
      <c r="DOU135" s="149"/>
      <c r="DOV135" s="149"/>
      <c r="DOW135" s="149"/>
      <c r="DOX135" s="149"/>
      <c r="DOY135" s="149"/>
      <c r="DOZ135" s="149"/>
      <c r="DPA135" s="149"/>
      <c r="DPB135" s="149"/>
      <c r="DPC135" s="149"/>
      <c r="DPD135" s="149"/>
      <c r="DPE135" s="149"/>
      <c r="DPF135" s="149"/>
      <c r="DPG135" s="149"/>
      <c r="DPH135" s="149"/>
      <c r="DPI135" s="149"/>
      <c r="DPJ135" s="149"/>
      <c r="DPK135" s="149"/>
      <c r="DPL135" s="149"/>
      <c r="DPM135" s="149"/>
      <c r="DPN135" s="149"/>
      <c r="DPO135" s="149"/>
      <c r="DPP135" s="149"/>
      <c r="DPQ135" s="149"/>
      <c r="DPR135" s="149"/>
      <c r="DPS135" s="149"/>
      <c r="DPT135" s="149"/>
      <c r="DPU135" s="149"/>
      <c r="DPV135" s="149"/>
      <c r="DPW135" s="149"/>
      <c r="DPX135" s="149"/>
      <c r="DPY135" s="149"/>
      <c r="DPZ135" s="149"/>
      <c r="DQA135" s="149"/>
      <c r="DQB135" s="149"/>
      <c r="DQC135" s="149"/>
      <c r="DQD135" s="149"/>
      <c r="DQE135" s="149"/>
      <c r="DQF135" s="149"/>
      <c r="DQG135" s="149"/>
      <c r="DQH135" s="149"/>
      <c r="DQI135" s="149"/>
      <c r="DQJ135" s="149"/>
      <c r="DQK135" s="149"/>
      <c r="DQL135" s="149"/>
      <c r="DQM135" s="149"/>
      <c r="DQN135" s="149"/>
      <c r="DQO135" s="149"/>
      <c r="DQP135" s="149"/>
      <c r="DQQ135" s="149"/>
      <c r="DQR135" s="149"/>
      <c r="DQS135" s="149"/>
      <c r="DQT135" s="149"/>
      <c r="DQU135" s="149"/>
      <c r="DQV135" s="149"/>
      <c r="DQW135" s="149"/>
      <c r="DQX135" s="149"/>
      <c r="DQY135" s="149"/>
      <c r="DQZ135" s="149"/>
      <c r="DRA135" s="149"/>
      <c r="DRB135" s="149"/>
      <c r="DRC135" s="149"/>
      <c r="DRD135" s="149"/>
      <c r="DRE135" s="149"/>
      <c r="DRF135" s="149"/>
      <c r="DRG135" s="149"/>
      <c r="DRH135" s="149"/>
      <c r="DRI135" s="149"/>
      <c r="DRJ135" s="149"/>
      <c r="DRK135" s="149"/>
      <c r="DRL135" s="149"/>
      <c r="DRM135" s="149"/>
      <c r="DRN135" s="149"/>
      <c r="DRO135" s="149"/>
      <c r="DRP135" s="149"/>
      <c r="DRQ135" s="149"/>
      <c r="DRR135" s="149"/>
      <c r="DRS135" s="149"/>
      <c r="DRT135" s="149"/>
      <c r="DRU135" s="149"/>
      <c r="DRV135" s="149"/>
      <c r="DRW135" s="149"/>
      <c r="DRX135" s="149"/>
      <c r="DRY135" s="149"/>
      <c r="DRZ135" s="149"/>
      <c r="DSA135" s="149"/>
      <c r="DSB135" s="149"/>
      <c r="DSC135" s="149"/>
      <c r="DSD135" s="149"/>
      <c r="DSE135" s="149"/>
      <c r="DSF135" s="149"/>
      <c r="DSG135" s="149"/>
      <c r="DSH135" s="149"/>
      <c r="DSI135" s="149"/>
      <c r="DSJ135" s="149"/>
      <c r="DSK135" s="149"/>
      <c r="DSL135" s="149"/>
      <c r="DSM135" s="149"/>
      <c r="DSN135" s="149"/>
      <c r="DSO135" s="149"/>
      <c r="DSP135" s="149"/>
      <c r="DSQ135" s="149"/>
      <c r="DSR135" s="149"/>
      <c r="DSS135" s="149"/>
      <c r="DST135" s="149"/>
      <c r="DSU135" s="149"/>
      <c r="DSV135" s="149"/>
      <c r="DSW135" s="149"/>
      <c r="DSX135" s="149"/>
      <c r="DSY135" s="149"/>
      <c r="DSZ135" s="149"/>
      <c r="DTA135" s="149"/>
      <c r="DTB135" s="149"/>
      <c r="DTC135" s="149"/>
      <c r="DTD135" s="149"/>
      <c r="DTE135" s="149"/>
      <c r="DTF135" s="149"/>
      <c r="DTG135" s="149"/>
      <c r="DTH135" s="149"/>
      <c r="DTI135" s="149"/>
      <c r="DTJ135" s="149"/>
      <c r="DTK135" s="149"/>
      <c r="DTL135" s="149"/>
      <c r="DTM135" s="149"/>
      <c r="DTN135" s="149"/>
      <c r="DTO135" s="149"/>
      <c r="DTP135" s="149"/>
      <c r="DTQ135" s="149"/>
      <c r="DTR135" s="149"/>
      <c r="DTS135" s="149"/>
      <c r="DTT135" s="149"/>
      <c r="DTU135" s="149"/>
      <c r="DTV135" s="149"/>
      <c r="DTW135" s="149"/>
      <c r="DTX135" s="149"/>
      <c r="DTY135" s="149"/>
      <c r="DTZ135" s="149"/>
      <c r="DUA135" s="149"/>
      <c r="DUB135" s="149"/>
      <c r="DUC135" s="149"/>
      <c r="DUD135" s="149"/>
      <c r="DUE135" s="149"/>
      <c r="DUF135" s="149"/>
      <c r="DUG135" s="149"/>
      <c r="DUH135" s="149"/>
      <c r="DUI135" s="149"/>
      <c r="DUJ135" s="149"/>
      <c r="DUK135" s="149"/>
      <c r="DUL135" s="149"/>
      <c r="DUM135" s="149"/>
      <c r="DUN135" s="149"/>
      <c r="DUO135" s="149"/>
      <c r="DUP135" s="149"/>
      <c r="DUQ135" s="149"/>
      <c r="DUR135" s="149"/>
      <c r="DUS135" s="149"/>
      <c r="DUT135" s="149"/>
      <c r="DUU135" s="149"/>
      <c r="DUV135" s="149"/>
      <c r="DUW135" s="149"/>
      <c r="DUX135" s="149"/>
      <c r="DUY135" s="149"/>
      <c r="DUZ135" s="149"/>
      <c r="DVA135" s="149"/>
      <c r="DVB135" s="149"/>
      <c r="DVC135" s="149"/>
      <c r="DVD135" s="149"/>
      <c r="DVE135" s="149"/>
      <c r="DVF135" s="149"/>
      <c r="DVG135" s="149"/>
      <c r="DVH135" s="149"/>
      <c r="DVI135" s="149"/>
      <c r="DVJ135" s="149"/>
      <c r="DVK135" s="149"/>
      <c r="DVL135" s="149"/>
      <c r="DVM135" s="149"/>
      <c r="DVN135" s="149"/>
      <c r="DVO135" s="149"/>
      <c r="DVP135" s="149"/>
      <c r="DVQ135" s="149"/>
      <c r="DVR135" s="149"/>
      <c r="DVS135" s="149"/>
      <c r="DVT135" s="149"/>
      <c r="DVU135" s="149"/>
      <c r="DVV135" s="149"/>
      <c r="DVW135" s="149"/>
      <c r="DVX135" s="149"/>
      <c r="DVY135" s="149"/>
      <c r="DVZ135" s="149"/>
      <c r="DWA135" s="149"/>
      <c r="DWB135" s="149"/>
      <c r="DWC135" s="149"/>
      <c r="DWD135" s="149"/>
      <c r="DWE135" s="149"/>
      <c r="DWF135" s="149"/>
      <c r="DWG135" s="149"/>
      <c r="DWH135" s="149"/>
      <c r="DWI135" s="149"/>
      <c r="DWJ135" s="149"/>
      <c r="DWK135" s="149"/>
      <c r="DWL135" s="149"/>
      <c r="DWM135" s="149"/>
      <c r="DWN135" s="149"/>
      <c r="DWO135" s="149"/>
      <c r="DWP135" s="149"/>
      <c r="DWQ135" s="149"/>
      <c r="DWR135" s="149"/>
      <c r="DWS135" s="149"/>
      <c r="DWT135" s="149"/>
      <c r="DWU135" s="149"/>
      <c r="DWV135" s="149"/>
      <c r="DWW135" s="149"/>
      <c r="DWX135" s="149"/>
      <c r="DWY135" s="149"/>
      <c r="DWZ135" s="149"/>
      <c r="DXA135" s="149"/>
      <c r="DXB135" s="149"/>
      <c r="DXC135" s="149"/>
      <c r="DXD135" s="149"/>
      <c r="DXE135" s="149"/>
      <c r="DXF135" s="149"/>
      <c r="DXG135" s="149"/>
      <c r="DXH135" s="149"/>
      <c r="DXI135" s="149"/>
      <c r="DXJ135" s="149"/>
      <c r="DXK135" s="149"/>
      <c r="DXL135" s="149"/>
      <c r="DXM135" s="149"/>
      <c r="DXN135" s="149"/>
      <c r="DXO135" s="149"/>
      <c r="DXP135" s="149"/>
      <c r="DXQ135" s="149"/>
      <c r="DXR135" s="149"/>
      <c r="DXS135" s="149"/>
      <c r="DXT135" s="149"/>
      <c r="DXU135" s="149"/>
      <c r="DXV135" s="149"/>
      <c r="DXW135" s="149"/>
      <c r="DXX135" s="149"/>
      <c r="DXY135" s="149"/>
      <c r="DXZ135" s="149"/>
      <c r="DYA135" s="149"/>
      <c r="DYB135" s="149"/>
      <c r="DYC135" s="149"/>
      <c r="DYD135" s="149"/>
      <c r="DYE135" s="149"/>
      <c r="DYF135" s="149"/>
      <c r="DYG135" s="149"/>
      <c r="DYH135" s="149"/>
      <c r="DYI135" s="149"/>
      <c r="DYJ135" s="149"/>
      <c r="DYK135" s="149"/>
      <c r="DYL135" s="149"/>
      <c r="DYM135" s="149"/>
      <c r="DYN135" s="149"/>
      <c r="DYO135" s="149"/>
      <c r="DYP135" s="149"/>
      <c r="DYQ135" s="149"/>
      <c r="DYR135" s="149"/>
      <c r="DYS135" s="149"/>
      <c r="DYT135" s="149"/>
      <c r="DYU135" s="149"/>
      <c r="DYV135" s="149"/>
      <c r="DYW135" s="149"/>
      <c r="DYX135" s="149"/>
      <c r="DYY135" s="149"/>
      <c r="DYZ135" s="149"/>
      <c r="DZA135" s="149"/>
      <c r="DZB135" s="149"/>
      <c r="DZC135" s="149"/>
      <c r="DZD135" s="149"/>
      <c r="DZE135" s="149"/>
      <c r="DZF135" s="149"/>
      <c r="DZG135" s="149"/>
      <c r="DZH135" s="149"/>
      <c r="DZI135" s="149"/>
      <c r="DZJ135" s="149"/>
      <c r="DZK135" s="149"/>
      <c r="DZL135" s="149"/>
      <c r="DZM135" s="149"/>
      <c r="DZN135" s="149"/>
      <c r="DZO135" s="149"/>
      <c r="DZP135" s="149"/>
      <c r="DZQ135" s="149"/>
      <c r="DZR135" s="149"/>
      <c r="DZS135" s="149"/>
      <c r="DZT135" s="149"/>
      <c r="DZU135" s="149"/>
      <c r="DZV135" s="149"/>
      <c r="DZW135" s="149"/>
      <c r="DZX135" s="149"/>
      <c r="DZY135" s="149"/>
      <c r="DZZ135" s="149"/>
      <c r="EAA135" s="149"/>
      <c r="EAB135" s="149"/>
      <c r="EAC135" s="149"/>
      <c r="EAD135" s="149"/>
      <c r="EAE135" s="149"/>
      <c r="EAF135" s="149"/>
      <c r="EAG135" s="149"/>
      <c r="EAH135" s="149"/>
      <c r="EAI135" s="149"/>
      <c r="EAJ135" s="149"/>
      <c r="EAK135" s="149"/>
      <c r="EAL135" s="149"/>
      <c r="EAM135" s="149"/>
      <c r="EAN135" s="149"/>
      <c r="EAO135" s="149"/>
      <c r="EAP135" s="149"/>
      <c r="EAQ135" s="149"/>
      <c r="EAR135" s="149"/>
      <c r="EAS135" s="149"/>
      <c r="EAT135" s="149"/>
      <c r="EAU135" s="149"/>
      <c r="EAV135" s="149"/>
      <c r="EAW135" s="149"/>
      <c r="EAX135" s="149"/>
      <c r="EAY135" s="149"/>
      <c r="EAZ135" s="149"/>
      <c r="EBA135" s="149"/>
      <c r="EBB135" s="149"/>
      <c r="EBC135" s="149"/>
      <c r="EBD135" s="149"/>
      <c r="EBE135" s="149"/>
      <c r="EBF135" s="149"/>
      <c r="EBG135" s="149"/>
      <c r="EBH135" s="149"/>
      <c r="EBI135" s="149"/>
      <c r="EBJ135" s="149"/>
      <c r="EBK135" s="149"/>
      <c r="EBL135" s="149"/>
      <c r="EBM135" s="149"/>
      <c r="EBN135" s="149"/>
      <c r="EBO135" s="149"/>
      <c r="EBP135" s="149"/>
      <c r="EBQ135" s="149"/>
      <c r="EBR135" s="149"/>
      <c r="EBS135" s="149"/>
      <c r="EBT135" s="149"/>
      <c r="EBU135" s="149"/>
      <c r="EBV135" s="149"/>
      <c r="EBW135" s="149"/>
      <c r="EBX135" s="149"/>
      <c r="EBY135" s="149"/>
      <c r="EBZ135" s="149"/>
      <c r="ECA135" s="149"/>
      <c r="ECB135" s="149"/>
      <c r="ECC135" s="149"/>
      <c r="ECD135" s="149"/>
      <c r="ECE135" s="149"/>
      <c r="ECF135" s="149"/>
      <c r="ECG135" s="149"/>
      <c r="ECH135" s="149"/>
      <c r="ECI135" s="149"/>
      <c r="ECJ135" s="149"/>
      <c r="ECK135" s="149"/>
      <c r="ECL135" s="149"/>
      <c r="ECM135" s="149"/>
      <c r="ECN135" s="149"/>
      <c r="ECO135" s="149"/>
      <c r="ECP135" s="149"/>
      <c r="ECQ135" s="149"/>
      <c r="ECR135" s="149"/>
      <c r="ECS135" s="149"/>
      <c r="ECT135" s="149"/>
      <c r="ECU135" s="149"/>
      <c r="ECV135" s="149"/>
      <c r="ECW135" s="149"/>
      <c r="ECX135" s="149"/>
      <c r="ECY135" s="149"/>
      <c r="ECZ135" s="149"/>
      <c r="EDA135" s="149"/>
      <c r="EDB135" s="149"/>
      <c r="EDC135" s="149"/>
      <c r="EDD135" s="149"/>
      <c r="EDE135" s="149"/>
      <c r="EDF135" s="149"/>
      <c r="EDG135" s="149"/>
      <c r="EDH135" s="149"/>
      <c r="EDI135" s="149"/>
      <c r="EDJ135" s="149"/>
      <c r="EDK135" s="149"/>
      <c r="EDL135" s="149"/>
      <c r="EDM135" s="149"/>
      <c r="EDN135" s="149"/>
      <c r="EDO135" s="149"/>
      <c r="EDP135" s="149"/>
      <c r="EDQ135" s="149"/>
      <c r="EDR135" s="149"/>
      <c r="EDS135" s="149"/>
      <c r="EDT135" s="149"/>
      <c r="EDU135" s="149"/>
      <c r="EDV135" s="149"/>
      <c r="EDW135" s="149"/>
      <c r="EDX135" s="149"/>
      <c r="EDY135" s="149"/>
      <c r="EDZ135" s="149"/>
      <c r="EEA135" s="149"/>
      <c r="EEB135" s="149"/>
      <c r="EEC135" s="149"/>
      <c r="EED135" s="149"/>
      <c r="EEE135" s="149"/>
      <c r="EEF135" s="149"/>
      <c r="EEG135" s="149"/>
      <c r="EEH135" s="149"/>
      <c r="EEI135" s="149"/>
      <c r="EEJ135" s="149"/>
      <c r="EEK135" s="149"/>
      <c r="EEL135" s="149"/>
      <c r="EEM135" s="149"/>
      <c r="EEN135" s="149"/>
      <c r="EEO135" s="149"/>
      <c r="EEP135" s="149"/>
      <c r="EEQ135" s="149"/>
      <c r="EER135" s="149"/>
      <c r="EES135" s="149"/>
      <c r="EET135" s="149"/>
      <c r="EEU135" s="149"/>
      <c r="EEV135" s="149"/>
      <c r="EEW135" s="149"/>
      <c r="EEX135" s="149"/>
      <c r="EEY135" s="149"/>
      <c r="EEZ135" s="149"/>
      <c r="EFA135" s="149"/>
      <c r="EFB135" s="149"/>
      <c r="EFC135" s="149"/>
      <c r="EFD135" s="149"/>
      <c r="EFE135" s="149"/>
      <c r="EFF135" s="149"/>
      <c r="EFG135" s="149"/>
      <c r="EFH135" s="149"/>
      <c r="EFI135" s="149"/>
      <c r="EFJ135" s="149"/>
      <c r="EFK135" s="149"/>
      <c r="EFL135" s="149"/>
      <c r="EFM135" s="149"/>
      <c r="EFN135" s="149"/>
      <c r="EFO135" s="149"/>
      <c r="EFP135" s="149"/>
      <c r="EFQ135" s="149"/>
      <c r="EFR135" s="149"/>
      <c r="EFS135" s="149"/>
      <c r="EFT135" s="149"/>
      <c r="EFU135" s="149"/>
      <c r="EFV135" s="149"/>
      <c r="EFW135" s="149"/>
      <c r="EFX135" s="149"/>
      <c r="EFY135" s="149"/>
      <c r="EFZ135" s="149"/>
      <c r="EGA135" s="149"/>
      <c r="EGB135" s="149"/>
      <c r="EGC135" s="149"/>
      <c r="EGD135" s="149"/>
      <c r="EGE135" s="149"/>
      <c r="EGF135" s="149"/>
      <c r="EGG135" s="149"/>
      <c r="EGH135" s="149"/>
      <c r="EGI135" s="149"/>
      <c r="EGJ135" s="149"/>
      <c r="EGK135" s="149"/>
      <c r="EGL135" s="149"/>
      <c r="EGM135" s="149"/>
      <c r="EGN135" s="149"/>
      <c r="EGO135" s="149"/>
      <c r="EGP135" s="149"/>
      <c r="EGQ135" s="149"/>
      <c r="EGR135" s="149"/>
      <c r="EGS135" s="149"/>
      <c r="EGT135" s="149"/>
      <c r="EGU135" s="149"/>
      <c r="EGV135" s="149"/>
      <c r="EGW135" s="149"/>
      <c r="EGX135" s="149"/>
      <c r="EGY135" s="149"/>
      <c r="EGZ135" s="149"/>
      <c r="EHA135" s="149"/>
      <c r="EHB135" s="149"/>
      <c r="EHC135" s="149"/>
      <c r="EHD135" s="149"/>
      <c r="EHE135" s="149"/>
      <c r="EHF135" s="149"/>
      <c r="EHG135" s="149"/>
      <c r="EHH135" s="149"/>
      <c r="EHI135" s="149"/>
      <c r="EHJ135" s="149"/>
      <c r="EHK135" s="149"/>
      <c r="EHL135" s="149"/>
      <c r="EHM135" s="149"/>
      <c r="EHN135" s="149"/>
      <c r="EHO135" s="149"/>
      <c r="EHP135" s="149"/>
      <c r="EHQ135" s="149"/>
      <c r="EHR135" s="149"/>
      <c r="EHS135" s="149"/>
      <c r="EHT135" s="149"/>
      <c r="EHU135" s="149"/>
      <c r="EHV135" s="149"/>
      <c r="EHW135" s="149"/>
      <c r="EHX135" s="149"/>
      <c r="EHY135" s="149"/>
      <c r="EHZ135" s="149"/>
      <c r="EIA135" s="149"/>
      <c r="EIB135" s="149"/>
      <c r="EIC135" s="149"/>
      <c r="EID135" s="149"/>
      <c r="EIE135" s="149"/>
      <c r="EIF135" s="149"/>
      <c r="EIG135" s="149"/>
      <c r="EIH135" s="149"/>
      <c r="EII135" s="149"/>
      <c r="EIJ135" s="149"/>
      <c r="EIK135" s="149"/>
      <c r="EIL135" s="149"/>
      <c r="EIM135" s="149"/>
      <c r="EIN135" s="149"/>
      <c r="EIO135" s="149"/>
      <c r="EIP135" s="149"/>
      <c r="EIQ135" s="149"/>
      <c r="EIR135" s="149"/>
      <c r="EIS135" s="149"/>
      <c r="EIT135" s="149"/>
      <c r="EIU135" s="149"/>
      <c r="EIV135" s="149"/>
      <c r="EIW135" s="149"/>
      <c r="EIX135" s="149"/>
      <c r="EIY135" s="149"/>
      <c r="EIZ135" s="149"/>
      <c r="EJA135" s="149"/>
      <c r="EJB135" s="149"/>
      <c r="EJC135" s="149"/>
      <c r="EJD135" s="149"/>
      <c r="EJE135" s="149"/>
      <c r="EJF135" s="149"/>
      <c r="EJG135" s="149"/>
      <c r="EJH135" s="149"/>
      <c r="EJI135" s="149"/>
      <c r="EJJ135" s="149"/>
      <c r="EJK135" s="149"/>
      <c r="EJL135" s="149"/>
      <c r="EJM135" s="149"/>
      <c r="EJN135" s="149"/>
      <c r="EJO135" s="149"/>
      <c r="EJP135" s="149"/>
      <c r="EJQ135" s="149"/>
      <c r="EJR135" s="149"/>
      <c r="EJS135" s="149"/>
      <c r="EJT135" s="149"/>
      <c r="EJU135" s="149"/>
      <c r="EJV135" s="149"/>
      <c r="EJW135" s="149"/>
      <c r="EJX135" s="149"/>
      <c r="EJY135" s="149"/>
      <c r="EJZ135" s="149"/>
      <c r="EKA135" s="149"/>
      <c r="EKB135" s="149"/>
      <c r="EKC135" s="149"/>
      <c r="EKD135" s="149"/>
      <c r="EKE135" s="149"/>
      <c r="EKF135" s="149"/>
      <c r="EKG135" s="149"/>
      <c r="EKH135" s="149"/>
      <c r="EKI135" s="149"/>
      <c r="EKJ135" s="149"/>
      <c r="EKK135" s="149"/>
      <c r="EKL135" s="149"/>
      <c r="EKM135" s="149"/>
      <c r="EKN135" s="149"/>
      <c r="EKO135" s="149"/>
      <c r="EKP135" s="149"/>
      <c r="EKQ135" s="149"/>
      <c r="EKR135" s="149"/>
      <c r="EKS135" s="149"/>
      <c r="EKT135" s="149"/>
      <c r="EKU135" s="149"/>
      <c r="EKV135" s="149"/>
      <c r="EKW135" s="149"/>
      <c r="EKX135" s="149"/>
      <c r="EKY135" s="149"/>
      <c r="EKZ135" s="149"/>
      <c r="ELA135" s="149"/>
      <c r="ELB135" s="149"/>
      <c r="ELC135" s="149"/>
      <c r="ELD135" s="149"/>
      <c r="ELE135" s="149"/>
      <c r="ELF135" s="149"/>
      <c r="ELG135" s="149"/>
      <c r="ELH135" s="149"/>
      <c r="ELI135" s="149"/>
      <c r="ELJ135" s="149"/>
      <c r="ELK135" s="149"/>
      <c r="ELL135" s="149"/>
      <c r="ELM135" s="149"/>
      <c r="ELN135" s="149"/>
      <c r="ELO135" s="149"/>
      <c r="ELP135" s="149"/>
      <c r="ELQ135" s="149"/>
      <c r="ELR135" s="149"/>
      <c r="ELS135" s="149"/>
      <c r="ELT135" s="149"/>
      <c r="ELU135" s="149"/>
      <c r="ELV135" s="149"/>
      <c r="ELW135" s="149"/>
      <c r="ELX135" s="149"/>
      <c r="ELY135" s="149"/>
      <c r="ELZ135" s="149"/>
      <c r="EMA135" s="149"/>
      <c r="EMB135" s="149"/>
      <c r="EMC135" s="149"/>
      <c r="EMD135" s="149"/>
      <c r="EME135" s="149"/>
      <c r="EMF135" s="149"/>
      <c r="EMG135" s="149"/>
      <c r="EMH135" s="149"/>
      <c r="EMI135" s="149"/>
      <c r="EMJ135" s="149"/>
      <c r="EMK135" s="149"/>
      <c r="EML135" s="149"/>
      <c r="EMM135" s="149"/>
      <c r="EMN135" s="149"/>
      <c r="EMO135" s="149"/>
      <c r="EMP135" s="149"/>
      <c r="EMQ135" s="149"/>
      <c r="EMR135" s="149"/>
      <c r="EMS135" s="149"/>
      <c r="EMT135" s="149"/>
      <c r="EMU135" s="149"/>
      <c r="EMV135" s="149"/>
      <c r="EMW135" s="149"/>
      <c r="EMX135" s="149"/>
      <c r="EMY135" s="149"/>
      <c r="EMZ135" s="149"/>
      <c r="ENA135" s="149"/>
      <c r="ENB135" s="149"/>
      <c r="ENC135" s="149"/>
      <c r="END135" s="149"/>
      <c r="ENE135" s="149"/>
      <c r="ENF135" s="149"/>
      <c r="ENG135" s="149"/>
      <c r="ENH135" s="149"/>
      <c r="ENI135" s="149"/>
      <c r="ENJ135" s="149"/>
      <c r="ENK135" s="149"/>
      <c r="ENL135" s="149"/>
      <c r="ENM135" s="149"/>
      <c r="ENN135" s="149"/>
      <c r="ENO135" s="149"/>
      <c r="ENP135" s="149"/>
      <c r="ENQ135" s="149"/>
      <c r="ENR135" s="149"/>
      <c r="ENS135" s="149"/>
      <c r="ENT135" s="149"/>
      <c r="ENU135" s="149"/>
      <c r="ENV135" s="149"/>
      <c r="ENW135" s="149"/>
      <c r="ENX135" s="149"/>
      <c r="ENY135" s="149"/>
      <c r="ENZ135" s="149"/>
      <c r="EOA135" s="149"/>
      <c r="EOB135" s="149"/>
      <c r="EOC135" s="149"/>
      <c r="EOD135" s="149"/>
      <c r="EOE135" s="149"/>
      <c r="EOF135" s="149"/>
      <c r="EOG135" s="149"/>
      <c r="EOH135" s="149"/>
      <c r="EOI135" s="149"/>
      <c r="EOJ135" s="149"/>
      <c r="EOK135" s="149"/>
      <c r="EOL135" s="149"/>
      <c r="EOM135" s="149"/>
      <c r="EON135" s="149"/>
      <c r="EOO135" s="149"/>
      <c r="EOP135" s="149"/>
      <c r="EOQ135" s="149"/>
      <c r="EOR135" s="149"/>
      <c r="EOS135" s="149"/>
      <c r="EOT135" s="149"/>
      <c r="EOU135" s="149"/>
      <c r="EOV135" s="149"/>
      <c r="EOW135" s="149"/>
      <c r="EOX135" s="149"/>
      <c r="EOY135" s="149"/>
      <c r="EOZ135" s="149"/>
      <c r="EPA135" s="149"/>
      <c r="EPB135" s="149"/>
      <c r="EPC135" s="149"/>
      <c r="EPD135" s="149"/>
      <c r="EPE135" s="149"/>
      <c r="EPF135" s="149"/>
      <c r="EPG135" s="149"/>
      <c r="EPH135" s="149"/>
      <c r="EPI135" s="149"/>
      <c r="EPJ135" s="149"/>
      <c r="EPK135" s="149"/>
      <c r="EPL135" s="149"/>
      <c r="EPM135" s="149"/>
      <c r="EPN135" s="149"/>
      <c r="EPO135" s="149"/>
      <c r="EPP135" s="149"/>
      <c r="EPQ135" s="149"/>
      <c r="EPR135" s="149"/>
      <c r="EPS135" s="149"/>
      <c r="EPT135" s="149"/>
      <c r="EPU135" s="149"/>
      <c r="EPV135" s="149"/>
      <c r="EPW135" s="149"/>
      <c r="EPX135" s="149"/>
      <c r="EPY135" s="149"/>
      <c r="EPZ135" s="149"/>
      <c r="EQA135" s="149"/>
      <c r="EQB135" s="149"/>
      <c r="EQC135" s="149"/>
      <c r="EQD135" s="149"/>
      <c r="EQE135" s="149"/>
      <c r="EQF135" s="149"/>
      <c r="EQG135" s="149"/>
      <c r="EQH135" s="149"/>
      <c r="EQI135" s="149"/>
      <c r="EQJ135" s="149"/>
      <c r="EQK135" s="149"/>
      <c r="EQL135" s="149"/>
      <c r="EQM135" s="149"/>
      <c r="EQN135" s="149"/>
      <c r="EQO135" s="149"/>
      <c r="EQP135" s="149"/>
      <c r="EQQ135" s="149"/>
      <c r="EQR135" s="149"/>
      <c r="EQS135" s="149"/>
      <c r="EQT135" s="149"/>
      <c r="EQU135" s="149"/>
      <c r="EQV135" s="149"/>
      <c r="EQW135" s="149"/>
      <c r="EQX135" s="149"/>
      <c r="EQY135" s="149"/>
      <c r="EQZ135" s="149"/>
      <c r="ERA135" s="149"/>
      <c r="ERB135" s="149"/>
      <c r="ERC135" s="149"/>
      <c r="ERD135" s="149"/>
      <c r="ERE135" s="149"/>
      <c r="ERF135" s="149"/>
      <c r="ERG135" s="149"/>
      <c r="ERH135" s="149"/>
      <c r="ERI135" s="149"/>
      <c r="ERJ135" s="149"/>
      <c r="ERK135" s="149"/>
      <c r="ERL135" s="149"/>
      <c r="ERM135" s="149"/>
      <c r="ERN135" s="149"/>
      <c r="ERO135" s="149"/>
      <c r="ERP135" s="149"/>
      <c r="ERQ135" s="149"/>
      <c r="ERR135" s="149"/>
      <c r="ERS135" s="149"/>
      <c r="ERT135" s="149"/>
      <c r="ERU135" s="149"/>
      <c r="ERV135" s="149"/>
      <c r="ERW135" s="149"/>
      <c r="ERX135" s="149"/>
      <c r="ERY135" s="149"/>
      <c r="ERZ135" s="149"/>
      <c r="ESA135" s="149"/>
      <c r="ESB135" s="149"/>
      <c r="ESC135" s="149"/>
      <c r="ESD135" s="149"/>
      <c r="ESE135" s="149"/>
      <c r="ESF135" s="149"/>
      <c r="ESG135" s="149"/>
      <c r="ESH135" s="149"/>
      <c r="ESI135" s="149"/>
      <c r="ESJ135" s="149"/>
      <c r="ESK135" s="149"/>
      <c r="ESL135" s="149"/>
      <c r="ESM135" s="149"/>
      <c r="ESN135" s="149"/>
      <c r="ESO135" s="149"/>
      <c r="ESP135" s="149"/>
      <c r="ESQ135" s="149"/>
      <c r="ESR135" s="149"/>
      <c r="ESS135" s="149"/>
      <c r="EST135" s="149"/>
      <c r="ESU135" s="149"/>
      <c r="ESV135" s="149"/>
      <c r="ESW135" s="149"/>
      <c r="ESX135" s="149"/>
      <c r="ESY135" s="149"/>
      <c r="ESZ135" s="149"/>
      <c r="ETA135" s="149"/>
      <c r="ETB135" s="149"/>
      <c r="ETC135" s="149"/>
      <c r="ETD135" s="149"/>
      <c r="ETE135" s="149"/>
      <c r="ETF135" s="149"/>
      <c r="ETG135" s="149"/>
      <c r="ETH135" s="149"/>
      <c r="ETI135" s="149"/>
      <c r="ETJ135" s="149"/>
      <c r="ETK135" s="149"/>
      <c r="ETL135" s="149"/>
      <c r="ETM135" s="149"/>
      <c r="ETN135" s="149"/>
      <c r="ETO135" s="149"/>
      <c r="ETP135" s="149"/>
      <c r="ETQ135" s="149"/>
      <c r="ETR135" s="149"/>
      <c r="ETS135" s="149"/>
      <c r="ETT135" s="149"/>
      <c r="ETU135" s="149"/>
      <c r="ETV135" s="149"/>
      <c r="ETW135" s="149"/>
      <c r="ETX135" s="149"/>
      <c r="ETY135" s="149"/>
      <c r="ETZ135" s="149"/>
      <c r="EUA135" s="149"/>
      <c r="EUB135" s="149"/>
      <c r="EUC135" s="149"/>
      <c r="EUD135" s="149"/>
      <c r="EUE135" s="149"/>
      <c r="EUF135" s="149"/>
      <c r="EUG135" s="149"/>
      <c r="EUH135" s="149"/>
      <c r="EUI135" s="149"/>
      <c r="EUJ135" s="149"/>
      <c r="EUK135" s="149"/>
      <c r="EUL135" s="149"/>
      <c r="EUM135" s="149"/>
      <c r="EUN135" s="149"/>
      <c r="EUO135" s="149"/>
      <c r="EUP135" s="149"/>
      <c r="EUQ135" s="149"/>
      <c r="EUR135" s="149"/>
      <c r="EUS135" s="149"/>
      <c r="EUT135" s="149"/>
      <c r="EUU135" s="149"/>
      <c r="EUV135" s="149"/>
      <c r="EUW135" s="149"/>
      <c r="EUX135" s="149"/>
      <c r="EUY135" s="149"/>
      <c r="EUZ135" s="149"/>
      <c r="EVA135" s="149"/>
      <c r="EVB135" s="149"/>
      <c r="EVC135" s="149"/>
      <c r="EVD135" s="149"/>
      <c r="EVE135" s="149"/>
      <c r="EVF135" s="149"/>
      <c r="EVG135" s="149"/>
      <c r="EVH135" s="149"/>
      <c r="EVI135" s="149"/>
      <c r="EVJ135" s="149"/>
      <c r="EVK135" s="149"/>
      <c r="EVL135" s="149"/>
      <c r="EVM135" s="149"/>
      <c r="EVN135" s="149"/>
      <c r="EVO135" s="149"/>
      <c r="EVP135" s="149"/>
      <c r="EVQ135" s="149"/>
      <c r="EVR135" s="149"/>
      <c r="EVS135" s="149"/>
      <c r="EVT135" s="149"/>
      <c r="EVU135" s="149"/>
      <c r="EVV135" s="149"/>
      <c r="EVW135" s="149"/>
      <c r="EVX135" s="149"/>
      <c r="EVY135" s="149"/>
      <c r="EVZ135" s="149"/>
      <c r="EWA135" s="149"/>
      <c r="EWB135" s="149"/>
      <c r="EWC135" s="149"/>
      <c r="EWD135" s="149"/>
      <c r="EWE135" s="149"/>
      <c r="EWF135" s="149"/>
      <c r="EWG135" s="149"/>
      <c r="EWH135" s="149"/>
      <c r="EWI135" s="149"/>
      <c r="EWJ135" s="149"/>
      <c r="EWK135" s="149"/>
      <c r="EWL135" s="149"/>
      <c r="EWM135" s="149"/>
      <c r="EWN135" s="149"/>
      <c r="EWO135" s="149"/>
      <c r="EWP135" s="149"/>
      <c r="EWQ135" s="149"/>
      <c r="EWR135" s="149"/>
      <c r="EWS135" s="149"/>
      <c r="EWT135" s="149"/>
      <c r="EWU135" s="149"/>
      <c r="EWV135" s="149"/>
      <c r="EWW135" s="149"/>
      <c r="EWX135" s="149"/>
      <c r="EWY135" s="149"/>
      <c r="EWZ135" s="149"/>
      <c r="EXA135" s="149"/>
      <c r="EXB135" s="149"/>
      <c r="EXC135" s="149"/>
      <c r="EXD135" s="149"/>
      <c r="EXE135" s="149"/>
      <c r="EXF135" s="149"/>
      <c r="EXG135" s="149"/>
      <c r="EXH135" s="149"/>
      <c r="EXI135" s="149"/>
      <c r="EXJ135" s="149"/>
      <c r="EXK135" s="149"/>
      <c r="EXL135" s="149"/>
      <c r="EXM135" s="149"/>
      <c r="EXN135" s="149"/>
      <c r="EXO135" s="149"/>
      <c r="EXP135" s="149"/>
      <c r="EXQ135" s="149"/>
      <c r="EXR135" s="149"/>
      <c r="EXS135" s="149"/>
      <c r="EXT135" s="149"/>
      <c r="EXU135" s="149"/>
      <c r="EXV135" s="149"/>
      <c r="EXW135" s="149"/>
      <c r="EXX135" s="149"/>
      <c r="EXY135" s="149"/>
      <c r="EXZ135" s="149"/>
      <c r="EYA135" s="149"/>
      <c r="EYB135" s="149"/>
      <c r="EYC135" s="149"/>
      <c r="EYD135" s="149"/>
      <c r="EYE135" s="149"/>
      <c r="EYF135" s="149"/>
      <c r="EYG135" s="149"/>
      <c r="EYH135" s="149"/>
      <c r="EYI135" s="149"/>
      <c r="EYJ135" s="149"/>
      <c r="EYK135" s="149"/>
      <c r="EYL135" s="149"/>
      <c r="EYM135" s="149"/>
      <c r="EYN135" s="149"/>
      <c r="EYO135" s="149"/>
      <c r="EYP135" s="149"/>
      <c r="EYQ135" s="149"/>
      <c r="EYR135" s="149"/>
      <c r="EYS135" s="149"/>
      <c r="EYT135" s="149"/>
      <c r="EYU135" s="149"/>
      <c r="EYV135" s="149"/>
      <c r="EYW135" s="149"/>
      <c r="EYX135" s="149"/>
      <c r="EYY135" s="149"/>
      <c r="EYZ135" s="149"/>
      <c r="EZA135" s="149"/>
      <c r="EZB135" s="149"/>
      <c r="EZC135" s="149"/>
      <c r="EZD135" s="149"/>
      <c r="EZE135" s="149"/>
      <c r="EZF135" s="149"/>
      <c r="EZG135" s="149"/>
      <c r="EZH135" s="149"/>
      <c r="EZI135" s="149"/>
      <c r="EZJ135" s="149"/>
      <c r="EZK135" s="149"/>
      <c r="EZL135" s="149"/>
      <c r="EZM135" s="149"/>
      <c r="EZN135" s="149"/>
      <c r="EZO135" s="149"/>
      <c r="EZP135" s="149"/>
      <c r="EZQ135" s="149"/>
      <c r="EZR135" s="149"/>
      <c r="EZS135" s="149"/>
      <c r="EZT135" s="149"/>
      <c r="EZU135" s="149"/>
      <c r="EZV135" s="149"/>
      <c r="EZW135" s="149"/>
      <c r="EZX135" s="149"/>
      <c r="EZY135" s="149"/>
      <c r="EZZ135" s="149"/>
      <c r="FAA135" s="149"/>
      <c r="FAB135" s="149"/>
      <c r="FAC135" s="149"/>
      <c r="FAD135" s="149"/>
      <c r="FAE135" s="149"/>
      <c r="FAF135" s="149"/>
      <c r="FAG135" s="149"/>
      <c r="FAH135" s="149"/>
      <c r="FAI135" s="149"/>
      <c r="FAJ135" s="149"/>
      <c r="FAK135" s="149"/>
      <c r="FAL135" s="149"/>
      <c r="FAM135" s="149"/>
      <c r="FAN135" s="149"/>
      <c r="FAO135" s="149"/>
      <c r="FAP135" s="149"/>
      <c r="FAQ135" s="149"/>
      <c r="FAR135" s="149"/>
      <c r="FAS135" s="149"/>
      <c r="FAT135" s="149"/>
      <c r="FAU135" s="149"/>
      <c r="FAV135" s="149"/>
      <c r="FAW135" s="149"/>
      <c r="FAX135" s="149"/>
      <c r="FAY135" s="149"/>
      <c r="FAZ135" s="149"/>
      <c r="FBA135" s="149"/>
      <c r="FBB135" s="149"/>
      <c r="FBC135" s="149"/>
      <c r="FBD135" s="149"/>
      <c r="FBE135" s="149"/>
      <c r="FBF135" s="149"/>
      <c r="FBG135" s="149"/>
      <c r="FBH135" s="149"/>
      <c r="FBI135" s="149"/>
      <c r="FBJ135" s="149"/>
      <c r="FBK135" s="149"/>
      <c r="FBL135" s="149"/>
      <c r="FBM135" s="149"/>
      <c r="FBN135" s="149"/>
      <c r="FBO135" s="149"/>
      <c r="FBP135" s="149"/>
      <c r="FBQ135" s="149"/>
      <c r="FBR135" s="149"/>
      <c r="FBS135" s="149"/>
      <c r="FBT135" s="149"/>
      <c r="FBU135" s="149"/>
      <c r="FBV135" s="149"/>
      <c r="FBW135" s="149"/>
      <c r="FBX135" s="149"/>
      <c r="FBY135" s="149"/>
      <c r="FBZ135" s="149"/>
      <c r="FCA135" s="149"/>
      <c r="FCB135" s="149"/>
      <c r="FCC135" s="149"/>
      <c r="FCD135" s="149"/>
      <c r="FCE135" s="149"/>
      <c r="FCF135" s="149"/>
      <c r="FCG135" s="149"/>
      <c r="FCH135" s="149"/>
      <c r="FCI135" s="149"/>
      <c r="FCJ135" s="149"/>
      <c r="FCK135" s="149"/>
      <c r="FCL135" s="149"/>
      <c r="FCM135" s="149"/>
      <c r="FCN135" s="149"/>
      <c r="FCO135" s="149"/>
      <c r="FCP135" s="149"/>
      <c r="FCQ135" s="149"/>
      <c r="FCR135" s="149"/>
      <c r="FCS135" s="149"/>
      <c r="FCT135" s="149"/>
      <c r="FCU135" s="149"/>
      <c r="FCV135" s="149"/>
      <c r="FCW135" s="149"/>
      <c r="FCX135" s="149"/>
      <c r="FCY135" s="149"/>
      <c r="FCZ135" s="149"/>
      <c r="FDA135" s="149"/>
      <c r="FDB135" s="149"/>
      <c r="FDC135" s="149"/>
      <c r="FDD135" s="149"/>
      <c r="FDE135" s="149"/>
      <c r="FDF135" s="149"/>
      <c r="FDG135" s="149"/>
      <c r="FDH135" s="149"/>
      <c r="FDI135" s="149"/>
      <c r="FDJ135" s="149"/>
      <c r="FDK135" s="149"/>
      <c r="FDL135" s="149"/>
      <c r="FDM135" s="149"/>
      <c r="FDN135" s="149"/>
      <c r="FDO135" s="149"/>
      <c r="FDP135" s="149"/>
      <c r="FDQ135" s="149"/>
      <c r="FDR135" s="149"/>
      <c r="FDS135" s="149"/>
      <c r="FDT135" s="149"/>
      <c r="FDU135" s="149"/>
      <c r="FDV135" s="149"/>
      <c r="FDW135" s="149"/>
      <c r="FDX135" s="149"/>
      <c r="FDY135" s="149"/>
      <c r="FDZ135" s="149"/>
      <c r="FEA135" s="149"/>
      <c r="FEB135" s="149"/>
      <c r="FEC135" s="149"/>
      <c r="FED135" s="149"/>
      <c r="FEE135" s="149"/>
      <c r="FEF135" s="149"/>
      <c r="FEG135" s="149"/>
      <c r="FEH135" s="149"/>
      <c r="FEI135" s="149"/>
      <c r="FEJ135" s="149"/>
      <c r="FEK135" s="149"/>
      <c r="FEL135" s="149"/>
      <c r="FEM135" s="149"/>
      <c r="FEN135" s="149"/>
      <c r="FEO135" s="149"/>
      <c r="FEP135" s="149"/>
      <c r="FEQ135" s="149"/>
      <c r="FER135" s="149"/>
      <c r="FES135" s="149"/>
      <c r="FET135" s="149"/>
      <c r="FEU135" s="149"/>
      <c r="FEV135" s="149"/>
      <c r="FEW135" s="149"/>
      <c r="FEX135" s="149"/>
      <c r="FEY135" s="149"/>
      <c r="FEZ135" s="149"/>
      <c r="FFA135" s="149"/>
      <c r="FFB135" s="149"/>
      <c r="FFC135" s="149"/>
      <c r="FFD135" s="149"/>
      <c r="FFE135" s="149"/>
      <c r="FFF135" s="149"/>
      <c r="FFG135" s="149"/>
      <c r="FFH135" s="149"/>
      <c r="FFI135" s="149"/>
      <c r="FFJ135" s="149"/>
      <c r="FFK135" s="149"/>
      <c r="FFL135" s="149"/>
      <c r="FFM135" s="149"/>
      <c r="FFN135" s="149"/>
      <c r="FFO135" s="149"/>
      <c r="FFP135" s="149"/>
      <c r="FFQ135" s="149"/>
      <c r="FFR135" s="149"/>
      <c r="FFS135" s="149"/>
      <c r="FFT135" s="149"/>
      <c r="FFU135" s="149"/>
      <c r="FFV135" s="149"/>
      <c r="FFW135" s="149"/>
      <c r="FFX135" s="149"/>
      <c r="FFY135" s="149"/>
      <c r="FFZ135" s="149"/>
      <c r="FGA135" s="149"/>
      <c r="FGB135" s="149"/>
      <c r="FGC135" s="149"/>
      <c r="FGD135" s="149"/>
      <c r="FGE135" s="149"/>
      <c r="FGF135" s="149"/>
      <c r="FGG135" s="149"/>
      <c r="FGH135" s="149"/>
      <c r="FGI135" s="149"/>
      <c r="FGJ135" s="149"/>
      <c r="FGK135" s="149"/>
      <c r="FGL135" s="149"/>
      <c r="FGM135" s="149"/>
      <c r="FGN135" s="149"/>
      <c r="FGO135" s="149"/>
      <c r="FGP135" s="149"/>
      <c r="FGQ135" s="149"/>
      <c r="FGR135" s="149"/>
      <c r="FGS135" s="149"/>
      <c r="FGT135" s="149"/>
      <c r="FGU135" s="149"/>
      <c r="FGV135" s="149"/>
      <c r="FGW135" s="149"/>
      <c r="FGX135" s="149"/>
      <c r="FGY135" s="149"/>
      <c r="FGZ135" s="149"/>
      <c r="FHA135" s="149"/>
      <c r="FHB135" s="149"/>
      <c r="FHC135" s="149"/>
      <c r="FHD135" s="149"/>
      <c r="FHE135" s="149"/>
      <c r="FHF135" s="149"/>
      <c r="FHG135" s="149"/>
      <c r="FHH135" s="149"/>
      <c r="FHI135" s="149"/>
      <c r="FHJ135" s="149"/>
      <c r="FHK135" s="149"/>
      <c r="FHL135" s="149"/>
      <c r="FHM135" s="149"/>
      <c r="FHN135" s="149"/>
      <c r="FHO135" s="149"/>
      <c r="FHP135" s="149"/>
      <c r="FHQ135" s="149"/>
      <c r="FHR135" s="149"/>
      <c r="FHS135" s="149"/>
      <c r="FHT135" s="149"/>
      <c r="FHU135" s="149"/>
      <c r="FHV135" s="149"/>
      <c r="FHW135" s="149"/>
      <c r="FHX135" s="149"/>
      <c r="FHY135" s="149"/>
      <c r="FHZ135" s="149"/>
      <c r="FIA135" s="149"/>
      <c r="FIB135" s="149"/>
      <c r="FIC135" s="149"/>
      <c r="FID135" s="149"/>
      <c r="FIE135" s="149"/>
      <c r="FIF135" s="149"/>
      <c r="FIG135" s="149"/>
      <c r="FIH135" s="149"/>
      <c r="FII135" s="149"/>
      <c r="FIJ135" s="149"/>
      <c r="FIK135" s="149"/>
      <c r="FIL135" s="149"/>
      <c r="FIM135" s="149"/>
      <c r="FIN135" s="149"/>
      <c r="FIO135" s="149"/>
      <c r="FIP135" s="149"/>
      <c r="FIQ135" s="149"/>
      <c r="FIR135" s="149"/>
      <c r="FIS135" s="149"/>
      <c r="FIT135" s="149"/>
      <c r="FIU135" s="149"/>
      <c r="FIV135" s="149"/>
      <c r="FIW135" s="149"/>
      <c r="FIX135" s="149"/>
      <c r="FIY135" s="149"/>
      <c r="FIZ135" s="149"/>
      <c r="FJA135" s="149"/>
      <c r="FJB135" s="149"/>
      <c r="FJC135" s="149"/>
      <c r="FJD135" s="149"/>
      <c r="FJE135" s="149"/>
      <c r="FJF135" s="149"/>
      <c r="FJG135" s="149"/>
      <c r="FJH135" s="149"/>
      <c r="FJI135" s="149"/>
      <c r="FJJ135" s="149"/>
      <c r="FJK135" s="149"/>
      <c r="FJL135" s="149"/>
      <c r="FJM135" s="149"/>
      <c r="FJN135" s="149"/>
      <c r="FJO135" s="149"/>
      <c r="FJP135" s="149"/>
      <c r="FJQ135" s="149"/>
      <c r="FJR135" s="149"/>
      <c r="FJS135" s="149"/>
      <c r="FJT135" s="149"/>
      <c r="FJU135" s="149"/>
      <c r="FJV135" s="149"/>
      <c r="FJW135" s="149"/>
      <c r="FJX135" s="149"/>
      <c r="FJY135" s="149"/>
      <c r="FJZ135" s="149"/>
      <c r="FKA135" s="149"/>
      <c r="FKB135" s="149"/>
      <c r="FKC135" s="149"/>
      <c r="FKD135" s="149"/>
      <c r="FKE135" s="149"/>
      <c r="FKF135" s="149"/>
      <c r="FKG135" s="149"/>
      <c r="FKH135" s="149"/>
      <c r="FKI135" s="149"/>
      <c r="FKJ135" s="149"/>
      <c r="FKK135" s="149"/>
      <c r="FKL135" s="149"/>
      <c r="FKM135" s="149"/>
      <c r="FKN135" s="149"/>
      <c r="FKO135" s="149"/>
      <c r="FKP135" s="149"/>
      <c r="FKQ135" s="149"/>
      <c r="FKR135" s="149"/>
      <c r="FKS135" s="149"/>
      <c r="FKT135" s="149"/>
      <c r="FKU135" s="149"/>
      <c r="FKV135" s="149"/>
      <c r="FKW135" s="149"/>
      <c r="FKX135" s="149"/>
      <c r="FKY135" s="149"/>
      <c r="FKZ135" s="149"/>
      <c r="FLA135" s="149"/>
      <c r="FLB135" s="149"/>
      <c r="FLC135" s="149"/>
      <c r="FLD135" s="149"/>
      <c r="FLE135" s="149"/>
      <c r="FLF135" s="149"/>
      <c r="FLG135" s="149"/>
      <c r="FLH135" s="149"/>
      <c r="FLI135" s="149"/>
      <c r="FLJ135" s="149"/>
      <c r="FLK135" s="149"/>
      <c r="FLL135" s="149"/>
      <c r="FLM135" s="149"/>
      <c r="FLN135" s="149"/>
      <c r="FLO135" s="149"/>
      <c r="FLP135" s="149"/>
      <c r="FLQ135" s="149"/>
      <c r="FLR135" s="149"/>
      <c r="FLS135" s="149"/>
      <c r="FLT135" s="149"/>
      <c r="FLU135" s="149"/>
      <c r="FLV135" s="149"/>
      <c r="FLW135" s="149"/>
      <c r="FLX135" s="149"/>
      <c r="FLY135" s="149"/>
      <c r="FLZ135" s="149"/>
      <c r="FMA135" s="149"/>
      <c r="FMB135" s="149"/>
      <c r="FMC135" s="149"/>
      <c r="FMD135" s="149"/>
      <c r="FME135" s="149"/>
      <c r="FMF135" s="149"/>
      <c r="FMG135" s="149"/>
      <c r="FMH135" s="149"/>
      <c r="FMI135" s="149"/>
      <c r="FMJ135" s="149"/>
      <c r="FMK135" s="149"/>
      <c r="FML135" s="149"/>
      <c r="FMM135" s="149"/>
      <c r="FMN135" s="149"/>
      <c r="FMO135" s="149"/>
      <c r="FMP135" s="149"/>
      <c r="FMQ135" s="149"/>
      <c r="FMR135" s="149"/>
      <c r="FMS135" s="149"/>
      <c r="FMT135" s="149"/>
      <c r="FMU135" s="149"/>
      <c r="FMV135" s="149"/>
      <c r="FMW135" s="149"/>
      <c r="FMX135" s="149"/>
      <c r="FMY135" s="149"/>
      <c r="FMZ135" s="149"/>
      <c r="FNA135" s="149"/>
      <c r="FNB135" s="149"/>
      <c r="FNC135" s="149"/>
      <c r="FND135" s="149"/>
      <c r="FNE135" s="149"/>
      <c r="FNF135" s="149"/>
      <c r="FNG135" s="149"/>
      <c r="FNH135" s="149"/>
      <c r="FNI135" s="149"/>
      <c r="FNJ135" s="149"/>
      <c r="FNK135" s="149"/>
      <c r="FNL135" s="149"/>
      <c r="FNM135" s="149"/>
      <c r="FNN135" s="149"/>
      <c r="FNO135" s="149"/>
      <c r="FNP135" s="149"/>
      <c r="FNQ135" s="149"/>
      <c r="FNR135" s="149"/>
      <c r="FNS135" s="149"/>
      <c r="FNT135" s="149"/>
      <c r="FNU135" s="149"/>
      <c r="FNV135" s="149"/>
      <c r="FNW135" s="149"/>
      <c r="FNX135" s="149"/>
      <c r="FNY135" s="149"/>
      <c r="FNZ135" s="149"/>
      <c r="FOA135" s="149"/>
      <c r="FOB135" s="149"/>
      <c r="FOC135" s="149"/>
      <c r="FOD135" s="149"/>
      <c r="FOE135" s="149"/>
      <c r="FOF135" s="149"/>
      <c r="FOG135" s="149"/>
      <c r="FOH135" s="149"/>
      <c r="FOI135" s="149"/>
      <c r="FOJ135" s="149"/>
      <c r="FOK135" s="149"/>
      <c r="FOL135" s="149"/>
      <c r="FOM135" s="149"/>
      <c r="FON135" s="149"/>
      <c r="FOO135" s="149"/>
      <c r="FOP135" s="149"/>
      <c r="FOQ135" s="149"/>
      <c r="FOR135" s="149"/>
      <c r="FOS135" s="149"/>
      <c r="FOT135" s="149"/>
      <c r="FOU135" s="149"/>
      <c r="FOV135" s="149"/>
      <c r="FOW135" s="149"/>
      <c r="FOX135" s="149"/>
      <c r="FOY135" s="149"/>
      <c r="FOZ135" s="149"/>
      <c r="FPA135" s="149"/>
      <c r="FPB135" s="149"/>
      <c r="FPC135" s="149"/>
      <c r="FPD135" s="149"/>
      <c r="FPE135" s="149"/>
      <c r="FPF135" s="149"/>
      <c r="FPG135" s="149"/>
      <c r="FPH135" s="149"/>
      <c r="FPI135" s="149"/>
      <c r="FPJ135" s="149"/>
      <c r="FPK135" s="149"/>
      <c r="FPL135" s="149"/>
      <c r="FPM135" s="149"/>
      <c r="FPN135" s="149"/>
      <c r="FPO135" s="149"/>
      <c r="FPP135" s="149"/>
      <c r="FPQ135" s="149"/>
      <c r="FPR135" s="149"/>
      <c r="FPS135" s="149"/>
      <c r="FPT135" s="149"/>
      <c r="FPU135" s="149"/>
      <c r="FPV135" s="149"/>
      <c r="FPW135" s="149"/>
      <c r="FPX135" s="149"/>
      <c r="FPY135" s="149"/>
      <c r="FPZ135" s="149"/>
      <c r="FQA135" s="149"/>
      <c r="FQB135" s="149"/>
      <c r="FQC135" s="149"/>
      <c r="FQD135" s="149"/>
      <c r="FQE135" s="149"/>
      <c r="FQF135" s="149"/>
      <c r="FQG135" s="149"/>
      <c r="FQH135" s="149"/>
      <c r="FQI135" s="149"/>
      <c r="FQJ135" s="149"/>
      <c r="FQK135" s="149"/>
      <c r="FQL135" s="149"/>
      <c r="FQM135" s="149"/>
      <c r="FQN135" s="149"/>
      <c r="FQO135" s="149"/>
      <c r="FQP135" s="149"/>
      <c r="FQQ135" s="149"/>
      <c r="FQR135" s="149"/>
      <c r="FQS135" s="149"/>
      <c r="FQT135" s="149"/>
      <c r="FQU135" s="149"/>
      <c r="FQV135" s="149"/>
      <c r="FQW135" s="149"/>
      <c r="FQX135" s="149"/>
      <c r="FQY135" s="149"/>
      <c r="FQZ135" s="149"/>
      <c r="FRA135" s="149"/>
      <c r="FRB135" s="149"/>
      <c r="FRC135" s="149"/>
      <c r="FRD135" s="149"/>
      <c r="FRE135" s="149"/>
      <c r="FRF135" s="149"/>
      <c r="FRG135" s="149"/>
      <c r="FRH135" s="149"/>
      <c r="FRI135" s="149"/>
      <c r="FRJ135" s="149"/>
      <c r="FRK135" s="149"/>
      <c r="FRL135" s="149"/>
      <c r="FRM135" s="149"/>
      <c r="FRN135" s="149"/>
      <c r="FRO135" s="149"/>
      <c r="FRP135" s="149"/>
      <c r="FRQ135" s="149"/>
      <c r="FRR135" s="149"/>
      <c r="FRS135" s="149"/>
      <c r="FRT135" s="149"/>
      <c r="FRU135" s="149"/>
      <c r="FRV135" s="149"/>
      <c r="FRW135" s="149"/>
      <c r="FRX135" s="149"/>
      <c r="FRY135" s="149"/>
      <c r="FRZ135" s="149"/>
      <c r="FSA135" s="149"/>
      <c r="FSB135" s="149"/>
      <c r="FSC135" s="149"/>
      <c r="FSD135" s="149"/>
      <c r="FSE135" s="149"/>
      <c r="FSF135" s="149"/>
      <c r="FSG135" s="149"/>
      <c r="FSH135" s="149"/>
      <c r="FSI135" s="149"/>
      <c r="FSJ135" s="149"/>
      <c r="FSK135" s="149"/>
      <c r="FSL135" s="149"/>
      <c r="FSM135" s="149"/>
      <c r="FSN135" s="149"/>
      <c r="FSO135" s="149"/>
      <c r="FSP135" s="149"/>
      <c r="FSQ135" s="149"/>
      <c r="FSR135" s="149"/>
      <c r="FSS135" s="149"/>
      <c r="FST135" s="149"/>
      <c r="FSU135" s="149"/>
      <c r="FSV135" s="149"/>
      <c r="FSW135" s="149"/>
      <c r="FSX135" s="149"/>
      <c r="FSY135" s="149"/>
      <c r="FSZ135" s="149"/>
      <c r="FTA135" s="149"/>
      <c r="FTB135" s="149"/>
      <c r="FTC135" s="149"/>
      <c r="FTD135" s="149"/>
      <c r="FTE135" s="149"/>
      <c r="FTF135" s="149"/>
      <c r="FTG135" s="149"/>
      <c r="FTH135" s="149"/>
      <c r="FTI135" s="149"/>
      <c r="FTJ135" s="149"/>
      <c r="FTK135" s="149"/>
      <c r="FTL135" s="149"/>
      <c r="FTM135" s="149"/>
      <c r="FTN135" s="149"/>
      <c r="FTO135" s="149"/>
      <c r="FTP135" s="149"/>
      <c r="FTQ135" s="149"/>
      <c r="FTR135" s="149"/>
      <c r="FTS135" s="149"/>
      <c r="FTT135" s="149"/>
      <c r="FTU135" s="149"/>
      <c r="FTV135" s="149"/>
      <c r="FTW135" s="149"/>
      <c r="FTX135" s="149"/>
      <c r="FTY135" s="149"/>
      <c r="FTZ135" s="149"/>
      <c r="FUA135" s="149"/>
      <c r="FUB135" s="149"/>
      <c r="FUC135" s="149"/>
      <c r="FUD135" s="149"/>
      <c r="FUE135" s="149"/>
      <c r="FUF135" s="149"/>
      <c r="FUG135" s="149"/>
      <c r="FUH135" s="149"/>
      <c r="FUI135" s="149"/>
      <c r="FUJ135" s="149"/>
      <c r="FUK135" s="149"/>
      <c r="FUL135" s="149"/>
      <c r="FUM135" s="149"/>
      <c r="FUN135" s="149"/>
      <c r="FUO135" s="149"/>
      <c r="FUP135" s="149"/>
      <c r="FUQ135" s="149"/>
      <c r="FUR135" s="149"/>
      <c r="FUS135" s="149"/>
      <c r="FUT135" s="149"/>
      <c r="FUU135" s="149"/>
      <c r="FUV135" s="149"/>
      <c r="FUW135" s="149"/>
      <c r="FUX135" s="149"/>
      <c r="FUY135" s="149"/>
      <c r="FUZ135" s="149"/>
      <c r="FVA135" s="149"/>
      <c r="FVB135" s="149"/>
      <c r="FVC135" s="149"/>
      <c r="FVD135" s="149"/>
      <c r="FVE135" s="149"/>
      <c r="FVF135" s="149"/>
      <c r="FVG135" s="149"/>
      <c r="FVH135" s="149"/>
      <c r="FVI135" s="149"/>
      <c r="FVJ135" s="149"/>
      <c r="FVK135" s="149"/>
      <c r="FVL135" s="149"/>
      <c r="FVM135" s="149"/>
      <c r="FVN135" s="149"/>
      <c r="FVO135" s="149"/>
      <c r="FVP135" s="149"/>
      <c r="FVQ135" s="149"/>
      <c r="FVR135" s="149"/>
      <c r="FVS135" s="149"/>
      <c r="FVT135" s="149"/>
      <c r="FVU135" s="149"/>
      <c r="FVV135" s="149"/>
      <c r="FVW135" s="149"/>
      <c r="FVX135" s="149"/>
      <c r="FVY135" s="149"/>
      <c r="FVZ135" s="149"/>
      <c r="FWA135" s="149"/>
      <c r="FWB135" s="149"/>
      <c r="FWC135" s="149"/>
      <c r="FWD135" s="149"/>
      <c r="FWE135" s="149"/>
      <c r="FWF135" s="149"/>
      <c r="FWG135" s="149"/>
      <c r="FWH135" s="149"/>
      <c r="FWI135" s="149"/>
      <c r="FWJ135" s="149"/>
      <c r="FWK135" s="149"/>
      <c r="FWL135" s="149"/>
      <c r="FWM135" s="149"/>
      <c r="FWN135" s="149"/>
      <c r="FWO135" s="149"/>
      <c r="FWP135" s="149"/>
      <c r="FWQ135" s="149"/>
      <c r="FWR135" s="149"/>
      <c r="FWS135" s="149"/>
      <c r="FWT135" s="149"/>
      <c r="FWU135" s="149"/>
      <c r="FWV135" s="149"/>
      <c r="FWW135" s="149"/>
      <c r="FWX135" s="149"/>
      <c r="FWY135" s="149"/>
      <c r="FWZ135" s="149"/>
      <c r="FXA135" s="149"/>
      <c r="FXB135" s="149"/>
      <c r="FXC135" s="149"/>
      <c r="FXD135" s="149"/>
      <c r="FXE135" s="149"/>
      <c r="FXF135" s="149"/>
      <c r="FXG135" s="149"/>
      <c r="FXH135" s="149"/>
      <c r="FXI135" s="149"/>
      <c r="FXJ135" s="149"/>
      <c r="FXK135" s="149"/>
      <c r="FXL135" s="149"/>
      <c r="FXM135" s="149"/>
      <c r="FXN135" s="149"/>
      <c r="FXO135" s="149"/>
      <c r="FXP135" s="149"/>
      <c r="FXQ135" s="149"/>
      <c r="FXR135" s="149"/>
      <c r="FXS135" s="149"/>
      <c r="FXT135" s="149"/>
      <c r="FXU135" s="149"/>
      <c r="FXV135" s="149"/>
      <c r="FXW135" s="149"/>
      <c r="FXX135" s="149"/>
      <c r="FXY135" s="149"/>
      <c r="FXZ135" s="149"/>
      <c r="FYA135" s="149"/>
      <c r="FYB135" s="149"/>
      <c r="FYC135" s="149"/>
      <c r="FYD135" s="149"/>
      <c r="FYE135" s="149"/>
      <c r="FYF135" s="149"/>
      <c r="FYG135" s="149"/>
      <c r="FYH135" s="149"/>
      <c r="FYI135" s="149"/>
      <c r="FYJ135" s="149"/>
      <c r="FYK135" s="149"/>
      <c r="FYL135" s="149"/>
      <c r="FYM135" s="149"/>
      <c r="FYN135" s="149"/>
      <c r="FYO135" s="149"/>
      <c r="FYP135" s="149"/>
      <c r="FYQ135" s="149"/>
      <c r="FYR135" s="149"/>
      <c r="FYS135" s="149"/>
      <c r="FYT135" s="149"/>
      <c r="FYU135" s="149"/>
      <c r="FYV135" s="149"/>
      <c r="FYW135" s="149"/>
      <c r="FYX135" s="149"/>
      <c r="FYY135" s="149"/>
      <c r="FYZ135" s="149"/>
      <c r="FZA135" s="149"/>
      <c r="FZB135" s="149"/>
      <c r="FZC135" s="149"/>
      <c r="FZD135" s="149"/>
      <c r="FZE135" s="149"/>
      <c r="FZF135" s="149"/>
      <c r="FZG135" s="149"/>
      <c r="FZH135" s="149"/>
      <c r="FZI135" s="149"/>
      <c r="FZJ135" s="149"/>
      <c r="FZK135" s="149"/>
      <c r="FZL135" s="149"/>
      <c r="FZM135" s="149"/>
      <c r="FZN135" s="149"/>
      <c r="FZO135" s="149"/>
      <c r="FZP135" s="149"/>
      <c r="FZQ135" s="149"/>
      <c r="FZR135" s="149"/>
      <c r="FZS135" s="149"/>
      <c r="FZT135" s="149"/>
      <c r="FZU135" s="149"/>
      <c r="FZV135" s="149"/>
      <c r="FZW135" s="149"/>
      <c r="FZX135" s="149"/>
      <c r="FZY135" s="149"/>
      <c r="FZZ135" s="149"/>
      <c r="GAA135" s="149"/>
      <c r="GAB135" s="149"/>
      <c r="GAC135" s="149"/>
      <c r="GAD135" s="149"/>
      <c r="GAE135" s="149"/>
      <c r="GAF135" s="149"/>
      <c r="GAG135" s="149"/>
      <c r="GAH135" s="149"/>
      <c r="GAI135" s="149"/>
      <c r="GAJ135" s="149"/>
      <c r="GAK135" s="149"/>
      <c r="GAL135" s="149"/>
      <c r="GAM135" s="149"/>
      <c r="GAN135" s="149"/>
      <c r="GAO135" s="149"/>
      <c r="GAP135" s="149"/>
      <c r="GAQ135" s="149"/>
      <c r="GAR135" s="149"/>
      <c r="GAS135" s="149"/>
      <c r="GAT135" s="149"/>
      <c r="GAU135" s="149"/>
      <c r="GAV135" s="149"/>
      <c r="GAW135" s="149"/>
      <c r="GAX135" s="149"/>
      <c r="GAY135" s="149"/>
      <c r="GAZ135" s="149"/>
      <c r="GBA135" s="149"/>
      <c r="GBB135" s="149"/>
      <c r="GBC135" s="149"/>
      <c r="GBD135" s="149"/>
      <c r="GBE135" s="149"/>
      <c r="GBF135" s="149"/>
      <c r="GBG135" s="149"/>
      <c r="GBH135" s="149"/>
      <c r="GBI135" s="149"/>
      <c r="GBJ135" s="149"/>
      <c r="GBK135" s="149"/>
      <c r="GBL135" s="149"/>
      <c r="GBM135" s="149"/>
      <c r="GBN135" s="149"/>
      <c r="GBO135" s="149"/>
      <c r="GBP135" s="149"/>
      <c r="GBQ135" s="149"/>
      <c r="GBR135" s="149"/>
      <c r="GBS135" s="149"/>
      <c r="GBT135" s="149"/>
      <c r="GBU135" s="149"/>
      <c r="GBV135" s="149"/>
      <c r="GBW135" s="149"/>
      <c r="GBX135" s="149"/>
      <c r="GBY135" s="149"/>
      <c r="GBZ135" s="149"/>
      <c r="GCA135" s="149"/>
      <c r="GCB135" s="149"/>
      <c r="GCC135" s="149"/>
      <c r="GCD135" s="149"/>
      <c r="GCE135" s="149"/>
      <c r="GCF135" s="149"/>
      <c r="GCG135" s="149"/>
      <c r="GCH135" s="149"/>
      <c r="GCI135" s="149"/>
      <c r="GCJ135" s="149"/>
      <c r="GCK135" s="149"/>
      <c r="GCL135" s="149"/>
      <c r="GCM135" s="149"/>
      <c r="GCN135" s="149"/>
      <c r="GCO135" s="149"/>
      <c r="GCP135" s="149"/>
      <c r="GCQ135" s="149"/>
      <c r="GCR135" s="149"/>
      <c r="GCS135" s="149"/>
      <c r="GCT135" s="149"/>
      <c r="GCU135" s="149"/>
      <c r="GCV135" s="149"/>
      <c r="GCW135" s="149"/>
      <c r="GCX135" s="149"/>
      <c r="GCY135" s="149"/>
      <c r="GCZ135" s="149"/>
      <c r="GDA135" s="149"/>
      <c r="GDB135" s="149"/>
      <c r="GDC135" s="149"/>
      <c r="GDD135" s="149"/>
      <c r="GDE135" s="149"/>
      <c r="GDF135" s="149"/>
      <c r="GDG135" s="149"/>
      <c r="GDH135" s="149"/>
      <c r="GDI135" s="149"/>
      <c r="GDJ135" s="149"/>
      <c r="GDK135" s="149"/>
      <c r="GDL135" s="149"/>
      <c r="GDM135" s="149"/>
      <c r="GDN135" s="149"/>
      <c r="GDO135" s="149"/>
      <c r="GDP135" s="149"/>
      <c r="GDQ135" s="149"/>
      <c r="GDR135" s="149"/>
      <c r="GDS135" s="149"/>
      <c r="GDT135" s="149"/>
      <c r="GDU135" s="149"/>
      <c r="GDV135" s="149"/>
      <c r="GDW135" s="149"/>
      <c r="GDX135" s="149"/>
      <c r="GDY135" s="149"/>
      <c r="GDZ135" s="149"/>
      <c r="GEA135" s="149"/>
      <c r="GEB135" s="149"/>
      <c r="GEC135" s="149"/>
      <c r="GED135" s="149"/>
      <c r="GEE135" s="149"/>
      <c r="GEF135" s="149"/>
      <c r="GEG135" s="149"/>
      <c r="GEH135" s="149"/>
      <c r="GEI135" s="149"/>
      <c r="GEJ135" s="149"/>
      <c r="GEK135" s="149"/>
      <c r="GEL135" s="149"/>
      <c r="GEM135" s="149"/>
      <c r="GEN135" s="149"/>
      <c r="GEO135" s="149"/>
      <c r="GEP135" s="149"/>
      <c r="GEQ135" s="149"/>
      <c r="GER135" s="149"/>
      <c r="GES135" s="149"/>
      <c r="GET135" s="149"/>
      <c r="GEU135" s="149"/>
      <c r="GEV135" s="149"/>
      <c r="GEW135" s="149"/>
      <c r="GEX135" s="149"/>
      <c r="GEY135" s="149"/>
      <c r="GEZ135" s="149"/>
      <c r="GFA135" s="149"/>
      <c r="GFB135" s="149"/>
      <c r="GFC135" s="149"/>
      <c r="GFD135" s="149"/>
      <c r="GFE135" s="149"/>
      <c r="GFF135" s="149"/>
      <c r="GFG135" s="149"/>
      <c r="GFH135" s="149"/>
      <c r="GFI135" s="149"/>
      <c r="GFJ135" s="149"/>
      <c r="GFK135" s="149"/>
      <c r="GFL135" s="149"/>
      <c r="GFM135" s="149"/>
      <c r="GFN135" s="149"/>
      <c r="GFO135" s="149"/>
      <c r="GFP135" s="149"/>
      <c r="GFQ135" s="149"/>
      <c r="GFR135" s="149"/>
      <c r="GFS135" s="149"/>
      <c r="GFT135" s="149"/>
      <c r="GFU135" s="149"/>
      <c r="GFV135" s="149"/>
      <c r="GFW135" s="149"/>
      <c r="GFX135" s="149"/>
      <c r="GFY135" s="149"/>
      <c r="GFZ135" s="149"/>
      <c r="GGA135" s="149"/>
      <c r="GGB135" s="149"/>
      <c r="GGC135" s="149"/>
      <c r="GGD135" s="149"/>
      <c r="GGE135" s="149"/>
      <c r="GGF135" s="149"/>
      <c r="GGG135" s="149"/>
      <c r="GGH135" s="149"/>
      <c r="GGI135" s="149"/>
      <c r="GGJ135" s="149"/>
      <c r="GGK135" s="149"/>
      <c r="GGL135" s="149"/>
      <c r="GGM135" s="149"/>
      <c r="GGN135" s="149"/>
      <c r="GGO135" s="149"/>
      <c r="GGP135" s="149"/>
      <c r="GGQ135" s="149"/>
      <c r="GGR135" s="149"/>
      <c r="GGS135" s="149"/>
      <c r="GGT135" s="149"/>
      <c r="GGU135" s="149"/>
      <c r="GGV135" s="149"/>
      <c r="GGW135" s="149"/>
      <c r="GGX135" s="149"/>
      <c r="GGY135" s="149"/>
      <c r="GGZ135" s="149"/>
      <c r="GHA135" s="149"/>
      <c r="GHB135" s="149"/>
      <c r="GHC135" s="149"/>
      <c r="GHD135" s="149"/>
      <c r="GHE135" s="149"/>
      <c r="GHF135" s="149"/>
      <c r="GHG135" s="149"/>
      <c r="GHH135" s="149"/>
      <c r="GHI135" s="149"/>
      <c r="GHJ135" s="149"/>
      <c r="GHK135" s="149"/>
      <c r="GHL135" s="149"/>
      <c r="GHM135" s="149"/>
      <c r="GHN135" s="149"/>
      <c r="GHO135" s="149"/>
      <c r="GHP135" s="149"/>
      <c r="GHQ135" s="149"/>
      <c r="GHR135" s="149"/>
      <c r="GHS135" s="149"/>
      <c r="GHT135" s="149"/>
      <c r="GHU135" s="149"/>
      <c r="GHV135" s="149"/>
      <c r="GHW135" s="149"/>
      <c r="GHX135" s="149"/>
      <c r="GHY135" s="149"/>
      <c r="GHZ135" s="149"/>
      <c r="GIA135" s="149"/>
      <c r="GIB135" s="149"/>
      <c r="GIC135" s="149"/>
      <c r="GID135" s="149"/>
      <c r="GIE135" s="149"/>
      <c r="GIF135" s="149"/>
      <c r="GIG135" s="149"/>
      <c r="GIH135" s="149"/>
      <c r="GII135" s="149"/>
      <c r="GIJ135" s="149"/>
      <c r="GIK135" s="149"/>
      <c r="GIL135" s="149"/>
      <c r="GIM135" s="149"/>
      <c r="GIN135" s="149"/>
      <c r="GIO135" s="149"/>
      <c r="GIP135" s="149"/>
      <c r="GIQ135" s="149"/>
      <c r="GIR135" s="149"/>
      <c r="GIS135" s="149"/>
      <c r="GIT135" s="149"/>
      <c r="GIU135" s="149"/>
      <c r="GIV135" s="149"/>
      <c r="GIW135" s="149"/>
      <c r="GIX135" s="149"/>
      <c r="GIY135" s="149"/>
      <c r="GIZ135" s="149"/>
      <c r="GJA135" s="149"/>
      <c r="GJB135" s="149"/>
      <c r="GJC135" s="149"/>
      <c r="GJD135" s="149"/>
      <c r="GJE135" s="149"/>
      <c r="GJF135" s="149"/>
      <c r="GJG135" s="149"/>
      <c r="GJH135" s="149"/>
      <c r="GJI135" s="149"/>
      <c r="GJJ135" s="149"/>
      <c r="GJK135" s="149"/>
      <c r="GJL135" s="149"/>
      <c r="GJM135" s="149"/>
      <c r="GJN135" s="149"/>
      <c r="GJO135" s="149"/>
      <c r="GJP135" s="149"/>
      <c r="GJQ135" s="149"/>
      <c r="GJR135" s="149"/>
      <c r="GJS135" s="149"/>
      <c r="GJT135" s="149"/>
      <c r="GJU135" s="149"/>
      <c r="GJV135" s="149"/>
      <c r="GJW135" s="149"/>
      <c r="GJX135" s="149"/>
      <c r="GJY135" s="149"/>
      <c r="GJZ135" s="149"/>
      <c r="GKA135" s="149"/>
      <c r="GKB135" s="149"/>
      <c r="GKC135" s="149"/>
      <c r="GKD135" s="149"/>
      <c r="GKE135" s="149"/>
      <c r="GKF135" s="149"/>
      <c r="GKG135" s="149"/>
      <c r="GKH135" s="149"/>
      <c r="GKI135" s="149"/>
      <c r="GKJ135" s="149"/>
      <c r="GKK135" s="149"/>
      <c r="GKL135" s="149"/>
      <c r="GKM135" s="149"/>
      <c r="GKN135" s="149"/>
      <c r="GKO135" s="149"/>
      <c r="GKP135" s="149"/>
      <c r="GKQ135" s="149"/>
      <c r="GKR135" s="149"/>
      <c r="GKS135" s="149"/>
      <c r="GKT135" s="149"/>
      <c r="GKU135" s="149"/>
      <c r="GKV135" s="149"/>
      <c r="GKW135" s="149"/>
      <c r="GKX135" s="149"/>
      <c r="GKY135" s="149"/>
      <c r="GKZ135" s="149"/>
      <c r="GLA135" s="149"/>
      <c r="GLB135" s="149"/>
      <c r="GLC135" s="149"/>
      <c r="GLD135" s="149"/>
      <c r="GLE135" s="149"/>
      <c r="GLF135" s="149"/>
      <c r="GLG135" s="149"/>
      <c r="GLH135" s="149"/>
      <c r="GLI135" s="149"/>
      <c r="GLJ135" s="149"/>
      <c r="GLK135" s="149"/>
      <c r="GLL135" s="149"/>
      <c r="GLM135" s="149"/>
      <c r="GLN135" s="149"/>
      <c r="GLO135" s="149"/>
      <c r="GLP135" s="149"/>
      <c r="GLQ135" s="149"/>
      <c r="GLR135" s="149"/>
      <c r="GLS135" s="149"/>
      <c r="GLT135" s="149"/>
      <c r="GLU135" s="149"/>
      <c r="GLV135" s="149"/>
      <c r="GLW135" s="149"/>
      <c r="GLX135" s="149"/>
      <c r="GLY135" s="149"/>
      <c r="GLZ135" s="149"/>
      <c r="GMA135" s="149"/>
      <c r="GMB135" s="149"/>
      <c r="GMC135" s="149"/>
      <c r="GMD135" s="149"/>
      <c r="GME135" s="149"/>
      <c r="GMF135" s="149"/>
      <c r="GMG135" s="149"/>
      <c r="GMH135" s="149"/>
      <c r="GMI135" s="149"/>
      <c r="GMJ135" s="149"/>
      <c r="GMK135" s="149"/>
      <c r="GML135" s="149"/>
      <c r="GMM135" s="149"/>
      <c r="GMN135" s="149"/>
      <c r="GMO135" s="149"/>
      <c r="GMP135" s="149"/>
      <c r="GMQ135" s="149"/>
      <c r="GMR135" s="149"/>
      <c r="GMS135" s="149"/>
      <c r="GMT135" s="149"/>
      <c r="GMU135" s="149"/>
      <c r="GMV135" s="149"/>
      <c r="GMW135" s="149"/>
      <c r="GMX135" s="149"/>
      <c r="GMY135" s="149"/>
      <c r="GMZ135" s="149"/>
      <c r="GNA135" s="149"/>
      <c r="GNB135" s="149"/>
      <c r="GNC135" s="149"/>
      <c r="GND135" s="149"/>
      <c r="GNE135" s="149"/>
      <c r="GNF135" s="149"/>
      <c r="GNG135" s="149"/>
      <c r="GNH135" s="149"/>
      <c r="GNI135" s="149"/>
      <c r="GNJ135" s="149"/>
      <c r="GNK135" s="149"/>
      <c r="GNL135" s="149"/>
      <c r="GNM135" s="149"/>
      <c r="GNN135" s="149"/>
      <c r="GNO135" s="149"/>
      <c r="GNP135" s="149"/>
      <c r="GNQ135" s="149"/>
      <c r="GNR135" s="149"/>
      <c r="GNS135" s="149"/>
      <c r="GNT135" s="149"/>
      <c r="GNU135" s="149"/>
      <c r="GNV135" s="149"/>
      <c r="GNW135" s="149"/>
      <c r="GNX135" s="149"/>
      <c r="GNY135" s="149"/>
      <c r="GNZ135" s="149"/>
      <c r="GOA135" s="149"/>
      <c r="GOB135" s="149"/>
      <c r="GOC135" s="149"/>
      <c r="GOD135" s="149"/>
      <c r="GOE135" s="149"/>
      <c r="GOF135" s="149"/>
      <c r="GOG135" s="149"/>
      <c r="GOH135" s="149"/>
      <c r="GOI135" s="149"/>
      <c r="GOJ135" s="149"/>
      <c r="GOK135" s="149"/>
      <c r="GOL135" s="149"/>
      <c r="GOM135" s="149"/>
      <c r="GON135" s="149"/>
      <c r="GOO135" s="149"/>
      <c r="GOP135" s="149"/>
      <c r="GOQ135" s="149"/>
      <c r="GOR135" s="149"/>
      <c r="GOS135" s="149"/>
      <c r="GOT135" s="149"/>
      <c r="GOU135" s="149"/>
      <c r="GOV135" s="149"/>
      <c r="GOW135" s="149"/>
      <c r="GOX135" s="149"/>
      <c r="GOY135" s="149"/>
      <c r="GOZ135" s="149"/>
      <c r="GPA135" s="149"/>
      <c r="GPB135" s="149"/>
      <c r="GPC135" s="149"/>
      <c r="GPD135" s="149"/>
      <c r="GPE135" s="149"/>
      <c r="GPF135" s="149"/>
      <c r="GPG135" s="149"/>
      <c r="GPH135" s="149"/>
      <c r="GPI135" s="149"/>
      <c r="GPJ135" s="149"/>
      <c r="GPK135" s="149"/>
      <c r="GPL135" s="149"/>
      <c r="GPM135" s="149"/>
      <c r="GPN135" s="149"/>
      <c r="GPO135" s="149"/>
      <c r="GPP135" s="149"/>
      <c r="GPQ135" s="149"/>
      <c r="GPR135" s="149"/>
      <c r="GPS135" s="149"/>
      <c r="GPT135" s="149"/>
      <c r="GPU135" s="149"/>
      <c r="GPV135" s="149"/>
      <c r="GPW135" s="149"/>
      <c r="GPX135" s="149"/>
      <c r="GPY135" s="149"/>
      <c r="GPZ135" s="149"/>
      <c r="GQA135" s="149"/>
      <c r="GQB135" s="149"/>
      <c r="GQC135" s="149"/>
      <c r="GQD135" s="149"/>
      <c r="GQE135" s="149"/>
      <c r="GQF135" s="149"/>
      <c r="GQG135" s="149"/>
      <c r="GQH135" s="149"/>
      <c r="GQI135" s="149"/>
      <c r="GQJ135" s="149"/>
      <c r="GQK135" s="149"/>
      <c r="GQL135" s="149"/>
      <c r="GQM135" s="149"/>
      <c r="GQN135" s="149"/>
      <c r="GQO135" s="149"/>
      <c r="GQP135" s="149"/>
      <c r="GQQ135" s="149"/>
      <c r="GQR135" s="149"/>
      <c r="GQS135" s="149"/>
      <c r="GQT135" s="149"/>
      <c r="GQU135" s="149"/>
      <c r="GQV135" s="149"/>
      <c r="GQW135" s="149"/>
      <c r="GQX135" s="149"/>
      <c r="GQY135" s="149"/>
      <c r="GQZ135" s="149"/>
      <c r="GRA135" s="149"/>
      <c r="GRB135" s="149"/>
      <c r="GRC135" s="149"/>
      <c r="GRD135" s="149"/>
      <c r="GRE135" s="149"/>
      <c r="GRF135" s="149"/>
      <c r="GRG135" s="149"/>
      <c r="GRH135" s="149"/>
      <c r="GRI135" s="149"/>
      <c r="GRJ135" s="149"/>
      <c r="GRK135" s="149"/>
      <c r="GRL135" s="149"/>
      <c r="GRM135" s="149"/>
      <c r="GRN135" s="149"/>
      <c r="GRO135" s="149"/>
      <c r="GRP135" s="149"/>
      <c r="GRQ135" s="149"/>
      <c r="GRR135" s="149"/>
      <c r="GRS135" s="149"/>
      <c r="GRT135" s="149"/>
      <c r="GRU135" s="149"/>
      <c r="GRV135" s="149"/>
      <c r="GRW135" s="149"/>
      <c r="GRX135" s="149"/>
      <c r="GRY135" s="149"/>
      <c r="GRZ135" s="149"/>
      <c r="GSA135" s="149"/>
      <c r="GSB135" s="149"/>
      <c r="GSC135" s="149"/>
      <c r="GSD135" s="149"/>
      <c r="GSE135" s="149"/>
      <c r="GSF135" s="149"/>
      <c r="GSG135" s="149"/>
      <c r="GSH135" s="149"/>
      <c r="GSI135" s="149"/>
      <c r="GSJ135" s="149"/>
      <c r="GSK135" s="149"/>
      <c r="GSL135" s="149"/>
      <c r="GSM135" s="149"/>
      <c r="GSN135" s="149"/>
      <c r="GSO135" s="149"/>
      <c r="GSP135" s="149"/>
      <c r="GSQ135" s="149"/>
      <c r="GSR135" s="149"/>
      <c r="GSS135" s="149"/>
      <c r="GST135" s="149"/>
      <c r="GSU135" s="149"/>
      <c r="GSV135" s="149"/>
      <c r="GSW135" s="149"/>
      <c r="GSX135" s="149"/>
      <c r="GSY135" s="149"/>
      <c r="GSZ135" s="149"/>
      <c r="GTA135" s="149"/>
      <c r="GTB135" s="149"/>
      <c r="GTC135" s="149"/>
      <c r="GTD135" s="149"/>
      <c r="GTE135" s="149"/>
      <c r="GTF135" s="149"/>
      <c r="GTG135" s="149"/>
      <c r="GTH135" s="149"/>
      <c r="GTI135" s="149"/>
      <c r="GTJ135" s="149"/>
      <c r="GTK135" s="149"/>
      <c r="GTL135" s="149"/>
      <c r="GTM135" s="149"/>
      <c r="GTN135" s="149"/>
      <c r="GTO135" s="149"/>
      <c r="GTP135" s="149"/>
      <c r="GTQ135" s="149"/>
      <c r="GTR135" s="149"/>
      <c r="GTS135" s="149"/>
      <c r="GTT135" s="149"/>
      <c r="GTU135" s="149"/>
      <c r="GTV135" s="149"/>
      <c r="GTW135" s="149"/>
      <c r="GTX135" s="149"/>
      <c r="GTY135" s="149"/>
      <c r="GTZ135" s="149"/>
      <c r="GUA135" s="149"/>
      <c r="GUB135" s="149"/>
      <c r="GUC135" s="149"/>
      <c r="GUD135" s="149"/>
      <c r="GUE135" s="149"/>
      <c r="GUF135" s="149"/>
      <c r="GUG135" s="149"/>
      <c r="GUH135" s="149"/>
      <c r="GUI135" s="149"/>
      <c r="GUJ135" s="149"/>
      <c r="GUK135" s="149"/>
      <c r="GUL135" s="149"/>
      <c r="GUM135" s="149"/>
      <c r="GUN135" s="149"/>
      <c r="GUO135" s="149"/>
      <c r="GUP135" s="149"/>
      <c r="GUQ135" s="149"/>
      <c r="GUR135" s="149"/>
      <c r="GUS135" s="149"/>
      <c r="GUT135" s="149"/>
      <c r="GUU135" s="149"/>
      <c r="GUV135" s="149"/>
      <c r="GUW135" s="149"/>
      <c r="GUX135" s="149"/>
      <c r="GUY135" s="149"/>
      <c r="GUZ135" s="149"/>
      <c r="GVA135" s="149"/>
      <c r="GVB135" s="149"/>
      <c r="GVC135" s="149"/>
      <c r="GVD135" s="149"/>
      <c r="GVE135" s="149"/>
      <c r="GVF135" s="149"/>
      <c r="GVG135" s="149"/>
      <c r="GVH135" s="149"/>
      <c r="GVI135" s="149"/>
      <c r="GVJ135" s="149"/>
      <c r="GVK135" s="149"/>
      <c r="GVL135" s="149"/>
      <c r="GVM135" s="149"/>
      <c r="GVN135" s="149"/>
      <c r="GVO135" s="149"/>
      <c r="GVP135" s="149"/>
      <c r="GVQ135" s="149"/>
      <c r="GVR135" s="149"/>
      <c r="GVS135" s="149"/>
      <c r="GVT135" s="149"/>
      <c r="GVU135" s="149"/>
      <c r="GVV135" s="149"/>
      <c r="GVW135" s="149"/>
      <c r="GVX135" s="149"/>
      <c r="GVY135" s="149"/>
      <c r="GVZ135" s="149"/>
      <c r="GWA135" s="149"/>
      <c r="GWB135" s="149"/>
      <c r="GWC135" s="149"/>
      <c r="GWD135" s="149"/>
      <c r="GWE135" s="149"/>
      <c r="GWF135" s="149"/>
      <c r="GWG135" s="149"/>
      <c r="GWH135" s="149"/>
      <c r="GWI135" s="149"/>
      <c r="GWJ135" s="149"/>
      <c r="GWK135" s="149"/>
      <c r="GWL135" s="149"/>
      <c r="GWM135" s="149"/>
      <c r="GWN135" s="149"/>
      <c r="GWO135" s="149"/>
      <c r="GWP135" s="149"/>
      <c r="GWQ135" s="149"/>
      <c r="GWR135" s="149"/>
      <c r="GWS135" s="149"/>
      <c r="GWT135" s="149"/>
      <c r="GWU135" s="149"/>
      <c r="GWV135" s="149"/>
      <c r="GWW135" s="149"/>
      <c r="GWX135" s="149"/>
      <c r="GWY135" s="149"/>
      <c r="GWZ135" s="149"/>
      <c r="GXA135" s="149"/>
      <c r="GXB135" s="149"/>
      <c r="GXC135" s="149"/>
      <c r="GXD135" s="149"/>
      <c r="GXE135" s="149"/>
      <c r="GXF135" s="149"/>
      <c r="GXG135" s="149"/>
      <c r="GXH135" s="149"/>
      <c r="GXI135" s="149"/>
      <c r="GXJ135" s="149"/>
      <c r="GXK135" s="149"/>
      <c r="GXL135" s="149"/>
      <c r="GXM135" s="149"/>
      <c r="GXN135" s="149"/>
      <c r="GXO135" s="149"/>
      <c r="GXP135" s="149"/>
      <c r="GXQ135" s="149"/>
      <c r="GXR135" s="149"/>
      <c r="GXS135" s="149"/>
      <c r="GXT135" s="149"/>
      <c r="GXU135" s="149"/>
      <c r="GXV135" s="149"/>
      <c r="GXW135" s="149"/>
      <c r="GXX135" s="149"/>
      <c r="GXY135" s="149"/>
      <c r="GXZ135" s="149"/>
      <c r="GYA135" s="149"/>
      <c r="GYB135" s="149"/>
      <c r="GYC135" s="149"/>
      <c r="GYD135" s="149"/>
      <c r="GYE135" s="149"/>
      <c r="GYF135" s="149"/>
      <c r="GYG135" s="149"/>
      <c r="GYH135" s="149"/>
      <c r="GYI135" s="149"/>
      <c r="GYJ135" s="149"/>
      <c r="GYK135" s="149"/>
      <c r="GYL135" s="149"/>
      <c r="GYM135" s="149"/>
      <c r="GYN135" s="149"/>
      <c r="GYO135" s="149"/>
      <c r="GYP135" s="149"/>
      <c r="GYQ135" s="149"/>
      <c r="GYR135" s="149"/>
      <c r="GYS135" s="149"/>
      <c r="GYT135" s="149"/>
      <c r="GYU135" s="149"/>
      <c r="GYV135" s="149"/>
      <c r="GYW135" s="149"/>
      <c r="GYX135" s="149"/>
      <c r="GYY135" s="149"/>
      <c r="GYZ135" s="149"/>
      <c r="GZA135" s="149"/>
      <c r="GZB135" s="149"/>
      <c r="GZC135" s="149"/>
      <c r="GZD135" s="149"/>
      <c r="GZE135" s="149"/>
      <c r="GZF135" s="149"/>
      <c r="GZG135" s="149"/>
      <c r="GZH135" s="149"/>
      <c r="GZI135" s="149"/>
      <c r="GZJ135" s="149"/>
      <c r="GZK135" s="149"/>
      <c r="GZL135" s="149"/>
      <c r="GZM135" s="149"/>
      <c r="GZN135" s="149"/>
      <c r="GZO135" s="149"/>
      <c r="GZP135" s="149"/>
      <c r="GZQ135" s="149"/>
      <c r="GZR135" s="149"/>
      <c r="GZS135" s="149"/>
      <c r="GZT135" s="149"/>
      <c r="GZU135" s="149"/>
      <c r="GZV135" s="149"/>
      <c r="GZW135" s="149"/>
      <c r="GZX135" s="149"/>
      <c r="GZY135" s="149"/>
      <c r="GZZ135" s="149"/>
      <c r="HAA135" s="149"/>
      <c r="HAB135" s="149"/>
      <c r="HAC135" s="149"/>
      <c r="HAD135" s="149"/>
      <c r="HAE135" s="149"/>
      <c r="HAF135" s="149"/>
      <c r="HAG135" s="149"/>
      <c r="HAH135" s="149"/>
      <c r="HAI135" s="149"/>
      <c r="HAJ135" s="149"/>
      <c r="HAK135" s="149"/>
      <c r="HAL135" s="149"/>
      <c r="HAM135" s="149"/>
      <c r="HAN135" s="149"/>
      <c r="HAO135" s="149"/>
      <c r="HAP135" s="149"/>
      <c r="HAQ135" s="149"/>
      <c r="HAR135" s="149"/>
      <c r="HAS135" s="149"/>
      <c r="HAT135" s="149"/>
      <c r="HAU135" s="149"/>
      <c r="HAV135" s="149"/>
      <c r="HAW135" s="149"/>
      <c r="HAX135" s="149"/>
      <c r="HAY135" s="149"/>
      <c r="HAZ135" s="149"/>
      <c r="HBA135" s="149"/>
      <c r="HBB135" s="149"/>
      <c r="HBC135" s="149"/>
      <c r="HBD135" s="149"/>
      <c r="HBE135" s="149"/>
      <c r="HBF135" s="149"/>
      <c r="HBG135" s="149"/>
      <c r="HBH135" s="149"/>
      <c r="HBI135" s="149"/>
      <c r="HBJ135" s="149"/>
      <c r="HBK135" s="149"/>
      <c r="HBL135" s="149"/>
      <c r="HBM135" s="149"/>
      <c r="HBN135" s="149"/>
      <c r="HBO135" s="149"/>
      <c r="HBP135" s="149"/>
      <c r="HBQ135" s="149"/>
      <c r="HBR135" s="149"/>
      <c r="HBS135" s="149"/>
      <c r="HBT135" s="149"/>
      <c r="HBU135" s="149"/>
      <c r="HBV135" s="149"/>
      <c r="HBW135" s="149"/>
      <c r="HBX135" s="149"/>
      <c r="HBY135" s="149"/>
      <c r="HBZ135" s="149"/>
      <c r="HCA135" s="149"/>
      <c r="HCB135" s="149"/>
      <c r="HCC135" s="149"/>
      <c r="HCD135" s="149"/>
      <c r="HCE135" s="149"/>
      <c r="HCF135" s="149"/>
      <c r="HCG135" s="149"/>
      <c r="HCH135" s="149"/>
      <c r="HCI135" s="149"/>
      <c r="HCJ135" s="149"/>
      <c r="HCK135" s="149"/>
      <c r="HCL135" s="149"/>
      <c r="HCM135" s="149"/>
      <c r="HCN135" s="149"/>
      <c r="HCO135" s="149"/>
      <c r="HCP135" s="149"/>
      <c r="HCQ135" s="149"/>
      <c r="HCR135" s="149"/>
      <c r="HCS135" s="149"/>
      <c r="HCT135" s="149"/>
      <c r="HCU135" s="149"/>
      <c r="HCV135" s="149"/>
      <c r="HCW135" s="149"/>
      <c r="HCX135" s="149"/>
      <c r="HCY135" s="149"/>
      <c r="HCZ135" s="149"/>
      <c r="HDA135" s="149"/>
      <c r="HDB135" s="149"/>
      <c r="HDC135" s="149"/>
      <c r="HDD135" s="149"/>
      <c r="HDE135" s="149"/>
      <c r="HDF135" s="149"/>
      <c r="HDG135" s="149"/>
      <c r="HDH135" s="149"/>
      <c r="HDI135" s="149"/>
      <c r="HDJ135" s="149"/>
      <c r="HDK135" s="149"/>
      <c r="HDL135" s="149"/>
      <c r="HDM135" s="149"/>
      <c r="HDN135" s="149"/>
      <c r="HDO135" s="149"/>
      <c r="HDP135" s="149"/>
      <c r="HDQ135" s="149"/>
      <c r="HDR135" s="149"/>
      <c r="HDS135" s="149"/>
      <c r="HDT135" s="149"/>
      <c r="HDU135" s="149"/>
      <c r="HDV135" s="149"/>
      <c r="HDW135" s="149"/>
      <c r="HDX135" s="149"/>
      <c r="HDY135" s="149"/>
      <c r="HDZ135" s="149"/>
      <c r="HEA135" s="149"/>
      <c r="HEB135" s="149"/>
      <c r="HEC135" s="149"/>
      <c r="HED135" s="149"/>
      <c r="HEE135" s="149"/>
      <c r="HEF135" s="149"/>
      <c r="HEG135" s="149"/>
      <c r="HEH135" s="149"/>
      <c r="HEI135" s="149"/>
      <c r="HEJ135" s="149"/>
      <c r="HEK135" s="149"/>
      <c r="HEL135" s="149"/>
      <c r="HEM135" s="149"/>
      <c r="HEN135" s="149"/>
      <c r="HEO135" s="149"/>
      <c r="HEP135" s="149"/>
      <c r="HEQ135" s="149"/>
      <c r="HER135" s="149"/>
      <c r="HES135" s="149"/>
      <c r="HET135" s="149"/>
      <c r="HEU135" s="149"/>
      <c r="HEV135" s="149"/>
      <c r="HEW135" s="149"/>
      <c r="HEX135" s="149"/>
      <c r="HEY135" s="149"/>
      <c r="HEZ135" s="149"/>
      <c r="HFA135" s="149"/>
      <c r="HFB135" s="149"/>
      <c r="HFC135" s="149"/>
      <c r="HFD135" s="149"/>
      <c r="HFE135" s="149"/>
      <c r="HFF135" s="149"/>
      <c r="HFG135" s="149"/>
      <c r="HFH135" s="149"/>
      <c r="HFI135" s="149"/>
      <c r="HFJ135" s="149"/>
      <c r="HFK135" s="149"/>
      <c r="HFL135" s="149"/>
      <c r="HFM135" s="149"/>
      <c r="HFN135" s="149"/>
      <c r="HFO135" s="149"/>
      <c r="HFP135" s="149"/>
      <c r="HFQ135" s="149"/>
      <c r="HFR135" s="149"/>
      <c r="HFS135" s="149"/>
      <c r="HFT135" s="149"/>
      <c r="HFU135" s="149"/>
      <c r="HFV135" s="149"/>
      <c r="HFW135" s="149"/>
      <c r="HFX135" s="149"/>
      <c r="HFY135" s="149"/>
      <c r="HFZ135" s="149"/>
      <c r="HGA135" s="149"/>
      <c r="HGB135" s="149"/>
      <c r="HGC135" s="149"/>
      <c r="HGD135" s="149"/>
      <c r="HGE135" s="149"/>
      <c r="HGF135" s="149"/>
      <c r="HGG135" s="149"/>
      <c r="HGH135" s="149"/>
      <c r="HGI135" s="149"/>
      <c r="HGJ135" s="149"/>
      <c r="HGK135" s="149"/>
      <c r="HGL135" s="149"/>
      <c r="HGM135" s="149"/>
      <c r="HGN135" s="149"/>
      <c r="HGO135" s="149"/>
      <c r="HGP135" s="149"/>
      <c r="HGQ135" s="149"/>
      <c r="HGR135" s="149"/>
      <c r="HGS135" s="149"/>
      <c r="HGT135" s="149"/>
      <c r="HGU135" s="149"/>
      <c r="HGV135" s="149"/>
      <c r="HGW135" s="149"/>
      <c r="HGX135" s="149"/>
      <c r="HGY135" s="149"/>
      <c r="HGZ135" s="149"/>
      <c r="HHA135" s="149"/>
      <c r="HHB135" s="149"/>
      <c r="HHC135" s="149"/>
      <c r="HHD135" s="149"/>
      <c r="HHE135" s="149"/>
      <c r="HHF135" s="149"/>
      <c r="HHG135" s="149"/>
      <c r="HHH135" s="149"/>
      <c r="HHI135" s="149"/>
      <c r="HHJ135" s="149"/>
      <c r="HHK135" s="149"/>
      <c r="HHL135" s="149"/>
      <c r="HHM135" s="149"/>
      <c r="HHN135" s="149"/>
      <c r="HHO135" s="149"/>
      <c r="HHP135" s="149"/>
      <c r="HHQ135" s="149"/>
      <c r="HHR135" s="149"/>
      <c r="HHS135" s="149"/>
      <c r="HHT135" s="149"/>
      <c r="HHU135" s="149"/>
      <c r="HHV135" s="149"/>
      <c r="HHW135" s="149"/>
      <c r="HHX135" s="149"/>
      <c r="HHY135" s="149"/>
      <c r="HHZ135" s="149"/>
      <c r="HIA135" s="149"/>
      <c r="HIB135" s="149"/>
      <c r="HIC135" s="149"/>
      <c r="HID135" s="149"/>
      <c r="HIE135" s="149"/>
      <c r="HIF135" s="149"/>
      <c r="HIG135" s="149"/>
      <c r="HIH135" s="149"/>
      <c r="HII135" s="149"/>
      <c r="HIJ135" s="149"/>
      <c r="HIK135" s="149"/>
      <c r="HIL135" s="149"/>
      <c r="HIM135" s="149"/>
      <c r="HIN135" s="149"/>
      <c r="HIO135" s="149"/>
      <c r="HIP135" s="149"/>
      <c r="HIQ135" s="149"/>
      <c r="HIR135" s="149"/>
      <c r="HIS135" s="149"/>
      <c r="HIT135" s="149"/>
      <c r="HIU135" s="149"/>
      <c r="HIV135" s="149"/>
      <c r="HIW135" s="149"/>
      <c r="HIX135" s="149"/>
      <c r="HIY135" s="149"/>
      <c r="HIZ135" s="149"/>
      <c r="HJA135" s="149"/>
      <c r="HJB135" s="149"/>
      <c r="HJC135" s="149"/>
      <c r="HJD135" s="149"/>
      <c r="HJE135" s="149"/>
      <c r="HJF135" s="149"/>
      <c r="HJG135" s="149"/>
      <c r="HJH135" s="149"/>
      <c r="HJI135" s="149"/>
      <c r="HJJ135" s="149"/>
      <c r="HJK135" s="149"/>
      <c r="HJL135" s="149"/>
      <c r="HJM135" s="149"/>
      <c r="HJN135" s="149"/>
      <c r="HJO135" s="149"/>
      <c r="HJP135" s="149"/>
      <c r="HJQ135" s="149"/>
      <c r="HJR135" s="149"/>
      <c r="HJS135" s="149"/>
      <c r="HJT135" s="149"/>
      <c r="HJU135" s="149"/>
      <c r="HJV135" s="149"/>
      <c r="HJW135" s="149"/>
      <c r="HJX135" s="149"/>
      <c r="HJY135" s="149"/>
      <c r="HJZ135" s="149"/>
      <c r="HKA135" s="149"/>
      <c r="HKB135" s="149"/>
      <c r="HKC135" s="149"/>
      <c r="HKD135" s="149"/>
      <c r="HKE135" s="149"/>
      <c r="HKF135" s="149"/>
      <c r="HKG135" s="149"/>
      <c r="HKH135" s="149"/>
      <c r="HKI135" s="149"/>
      <c r="HKJ135" s="149"/>
      <c r="HKK135" s="149"/>
      <c r="HKL135" s="149"/>
      <c r="HKM135" s="149"/>
      <c r="HKN135" s="149"/>
      <c r="HKO135" s="149"/>
      <c r="HKP135" s="149"/>
      <c r="HKQ135" s="149"/>
      <c r="HKR135" s="149"/>
      <c r="HKS135" s="149"/>
      <c r="HKT135" s="149"/>
      <c r="HKU135" s="149"/>
      <c r="HKV135" s="149"/>
      <c r="HKW135" s="149"/>
      <c r="HKX135" s="149"/>
      <c r="HKY135" s="149"/>
      <c r="HKZ135" s="149"/>
      <c r="HLA135" s="149"/>
      <c r="HLB135" s="149"/>
      <c r="HLC135" s="149"/>
      <c r="HLD135" s="149"/>
      <c r="HLE135" s="149"/>
      <c r="HLF135" s="149"/>
      <c r="HLG135" s="149"/>
      <c r="HLH135" s="149"/>
      <c r="HLI135" s="149"/>
      <c r="HLJ135" s="149"/>
      <c r="HLK135" s="149"/>
      <c r="HLL135" s="149"/>
      <c r="HLM135" s="149"/>
      <c r="HLN135" s="149"/>
      <c r="HLO135" s="149"/>
      <c r="HLP135" s="149"/>
      <c r="HLQ135" s="149"/>
      <c r="HLR135" s="149"/>
      <c r="HLS135" s="149"/>
      <c r="HLT135" s="149"/>
      <c r="HLU135" s="149"/>
      <c r="HLV135" s="149"/>
      <c r="HLW135" s="149"/>
      <c r="HLX135" s="149"/>
      <c r="HLY135" s="149"/>
      <c r="HLZ135" s="149"/>
      <c r="HMA135" s="149"/>
      <c r="HMB135" s="149"/>
      <c r="HMC135" s="149"/>
      <c r="HMD135" s="149"/>
      <c r="HME135" s="149"/>
      <c r="HMF135" s="149"/>
      <c r="HMG135" s="149"/>
      <c r="HMH135" s="149"/>
      <c r="HMI135" s="149"/>
      <c r="HMJ135" s="149"/>
      <c r="HMK135" s="149"/>
      <c r="HML135" s="149"/>
      <c r="HMM135" s="149"/>
      <c r="HMN135" s="149"/>
      <c r="HMO135" s="149"/>
      <c r="HMP135" s="149"/>
      <c r="HMQ135" s="149"/>
      <c r="HMR135" s="149"/>
      <c r="HMS135" s="149"/>
      <c r="HMT135" s="149"/>
      <c r="HMU135" s="149"/>
      <c r="HMV135" s="149"/>
      <c r="HMW135" s="149"/>
      <c r="HMX135" s="149"/>
      <c r="HMY135" s="149"/>
      <c r="HMZ135" s="149"/>
      <c r="HNA135" s="149"/>
      <c r="HNB135" s="149"/>
      <c r="HNC135" s="149"/>
      <c r="HND135" s="149"/>
      <c r="HNE135" s="149"/>
      <c r="HNF135" s="149"/>
      <c r="HNG135" s="149"/>
      <c r="HNH135" s="149"/>
      <c r="HNI135" s="149"/>
      <c r="HNJ135" s="149"/>
      <c r="HNK135" s="149"/>
      <c r="HNL135" s="149"/>
      <c r="HNM135" s="149"/>
      <c r="HNN135" s="149"/>
      <c r="HNO135" s="149"/>
      <c r="HNP135" s="149"/>
      <c r="HNQ135" s="149"/>
      <c r="HNR135" s="149"/>
      <c r="HNS135" s="149"/>
      <c r="HNT135" s="149"/>
      <c r="HNU135" s="149"/>
      <c r="HNV135" s="149"/>
      <c r="HNW135" s="149"/>
      <c r="HNX135" s="149"/>
      <c r="HNY135" s="149"/>
      <c r="HNZ135" s="149"/>
      <c r="HOA135" s="149"/>
      <c r="HOB135" s="149"/>
      <c r="HOC135" s="149"/>
      <c r="HOD135" s="149"/>
      <c r="HOE135" s="149"/>
      <c r="HOF135" s="149"/>
      <c r="HOG135" s="149"/>
      <c r="HOH135" s="149"/>
      <c r="HOI135" s="149"/>
      <c r="HOJ135" s="149"/>
      <c r="HOK135" s="149"/>
      <c r="HOL135" s="149"/>
      <c r="HOM135" s="149"/>
      <c r="HON135" s="149"/>
      <c r="HOO135" s="149"/>
      <c r="HOP135" s="149"/>
      <c r="HOQ135" s="149"/>
      <c r="HOR135" s="149"/>
      <c r="HOS135" s="149"/>
      <c r="HOT135" s="149"/>
      <c r="HOU135" s="149"/>
      <c r="HOV135" s="149"/>
      <c r="HOW135" s="149"/>
      <c r="HOX135" s="149"/>
      <c r="HOY135" s="149"/>
      <c r="HOZ135" s="149"/>
      <c r="HPA135" s="149"/>
      <c r="HPB135" s="149"/>
      <c r="HPC135" s="149"/>
      <c r="HPD135" s="149"/>
      <c r="HPE135" s="149"/>
      <c r="HPF135" s="149"/>
      <c r="HPG135" s="149"/>
      <c r="HPH135" s="149"/>
      <c r="HPI135" s="149"/>
      <c r="HPJ135" s="149"/>
      <c r="HPK135" s="149"/>
      <c r="HPL135" s="149"/>
      <c r="HPM135" s="149"/>
      <c r="HPN135" s="149"/>
      <c r="HPO135" s="149"/>
      <c r="HPP135" s="149"/>
      <c r="HPQ135" s="149"/>
      <c r="HPR135" s="149"/>
      <c r="HPS135" s="149"/>
      <c r="HPT135" s="149"/>
      <c r="HPU135" s="149"/>
      <c r="HPV135" s="149"/>
      <c r="HPW135" s="149"/>
      <c r="HPX135" s="149"/>
      <c r="HPY135" s="149"/>
      <c r="HPZ135" s="149"/>
      <c r="HQA135" s="149"/>
      <c r="HQB135" s="149"/>
      <c r="HQC135" s="149"/>
      <c r="HQD135" s="149"/>
      <c r="HQE135" s="149"/>
      <c r="HQF135" s="149"/>
      <c r="HQG135" s="149"/>
      <c r="HQH135" s="149"/>
      <c r="HQI135" s="149"/>
      <c r="HQJ135" s="149"/>
      <c r="HQK135" s="149"/>
      <c r="HQL135" s="149"/>
      <c r="HQM135" s="149"/>
      <c r="HQN135" s="149"/>
      <c r="HQO135" s="149"/>
      <c r="HQP135" s="149"/>
      <c r="HQQ135" s="149"/>
      <c r="HQR135" s="149"/>
      <c r="HQS135" s="149"/>
      <c r="HQT135" s="149"/>
      <c r="HQU135" s="149"/>
      <c r="HQV135" s="149"/>
      <c r="HQW135" s="149"/>
      <c r="HQX135" s="149"/>
      <c r="HQY135" s="149"/>
      <c r="HQZ135" s="149"/>
      <c r="HRA135" s="149"/>
      <c r="HRB135" s="149"/>
      <c r="HRC135" s="149"/>
      <c r="HRD135" s="149"/>
      <c r="HRE135" s="149"/>
      <c r="HRF135" s="149"/>
      <c r="HRG135" s="149"/>
      <c r="HRH135" s="149"/>
      <c r="HRI135" s="149"/>
      <c r="HRJ135" s="149"/>
      <c r="HRK135" s="149"/>
      <c r="HRL135" s="149"/>
      <c r="HRM135" s="149"/>
      <c r="HRN135" s="149"/>
      <c r="HRO135" s="149"/>
      <c r="HRP135" s="149"/>
      <c r="HRQ135" s="149"/>
      <c r="HRR135" s="149"/>
      <c r="HRS135" s="149"/>
      <c r="HRT135" s="149"/>
      <c r="HRU135" s="149"/>
      <c r="HRV135" s="149"/>
      <c r="HRW135" s="149"/>
      <c r="HRX135" s="149"/>
      <c r="HRY135" s="149"/>
      <c r="HRZ135" s="149"/>
      <c r="HSA135" s="149"/>
      <c r="HSB135" s="149"/>
      <c r="HSC135" s="149"/>
      <c r="HSD135" s="149"/>
      <c r="HSE135" s="149"/>
      <c r="HSF135" s="149"/>
      <c r="HSG135" s="149"/>
      <c r="HSH135" s="149"/>
      <c r="HSI135" s="149"/>
      <c r="HSJ135" s="149"/>
      <c r="HSK135" s="149"/>
      <c r="HSL135" s="149"/>
      <c r="HSM135" s="149"/>
      <c r="HSN135" s="149"/>
      <c r="HSO135" s="149"/>
      <c r="HSP135" s="149"/>
      <c r="HSQ135" s="149"/>
      <c r="HSR135" s="149"/>
      <c r="HSS135" s="149"/>
      <c r="HST135" s="149"/>
      <c r="HSU135" s="149"/>
      <c r="HSV135" s="149"/>
      <c r="HSW135" s="149"/>
      <c r="HSX135" s="149"/>
      <c r="HSY135" s="149"/>
      <c r="HSZ135" s="149"/>
      <c r="HTA135" s="149"/>
      <c r="HTB135" s="149"/>
      <c r="HTC135" s="149"/>
      <c r="HTD135" s="149"/>
      <c r="HTE135" s="149"/>
      <c r="HTF135" s="149"/>
      <c r="HTG135" s="149"/>
      <c r="HTH135" s="149"/>
      <c r="HTI135" s="149"/>
      <c r="HTJ135" s="149"/>
      <c r="HTK135" s="149"/>
      <c r="HTL135" s="149"/>
      <c r="HTM135" s="149"/>
      <c r="HTN135" s="149"/>
      <c r="HTO135" s="149"/>
      <c r="HTP135" s="149"/>
      <c r="HTQ135" s="149"/>
      <c r="HTR135" s="149"/>
      <c r="HTS135" s="149"/>
      <c r="HTT135" s="149"/>
      <c r="HTU135" s="149"/>
      <c r="HTV135" s="149"/>
      <c r="HTW135" s="149"/>
      <c r="HTX135" s="149"/>
      <c r="HTY135" s="149"/>
      <c r="HTZ135" s="149"/>
      <c r="HUA135" s="149"/>
      <c r="HUB135" s="149"/>
      <c r="HUC135" s="149"/>
      <c r="HUD135" s="149"/>
      <c r="HUE135" s="149"/>
      <c r="HUF135" s="149"/>
      <c r="HUG135" s="149"/>
      <c r="HUH135" s="149"/>
      <c r="HUI135" s="149"/>
      <c r="HUJ135" s="149"/>
      <c r="HUK135" s="149"/>
      <c r="HUL135" s="149"/>
      <c r="HUM135" s="149"/>
      <c r="HUN135" s="149"/>
      <c r="HUO135" s="149"/>
      <c r="HUP135" s="149"/>
      <c r="HUQ135" s="149"/>
      <c r="HUR135" s="149"/>
      <c r="HUS135" s="149"/>
      <c r="HUT135" s="149"/>
      <c r="HUU135" s="149"/>
      <c r="HUV135" s="149"/>
      <c r="HUW135" s="149"/>
      <c r="HUX135" s="149"/>
      <c r="HUY135" s="149"/>
      <c r="HUZ135" s="149"/>
      <c r="HVA135" s="149"/>
      <c r="HVB135" s="149"/>
      <c r="HVC135" s="149"/>
      <c r="HVD135" s="149"/>
      <c r="HVE135" s="149"/>
      <c r="HVF135" s="149"/>
      <c r="HVG135" s="149"/>
      <c r="HVH135" s="149"/>
      <c r="HVI135" s="149"/>
      <c r="HVJ135" s="149"/>
      <c r="HVK135" s="149"/>
      <c r="HVL135" s="149"/>
      <c r="HVM135" s="149"/>
      <c r="HVN135" s="149"/>
      <c r="HVO135" s="149"/>
      <c r="HVP135" s="149"/>
      <c r="HVQ135" s="149"/>
      <c r="HVR135" s="149"/>
      <c r="HVS135" s="149"/>
      <c r="HVT135" s="149"/>
      <c r="HVU135" s="149"/>
      <c r="HVV135" s="149"/>
      <c r="HVW135" s="149"/>
      <c r="HVX135" s="149"/>
      <c r="HVY135" s="149"/>
      <c r="HVZ135" s="149"/>
      <c r="HWA135" s="149"/>
      <c r="HWB135" s="149"/>
      <c r="HWC135" s="149"/>
      <c r="HWD135" s="149"/>
      <c r="HWE135" s="149"/>
      <c r="HWF135" s="149"/>
      <c r="HWG135" s="149"/>
      <c r="HWH135" s="149"/>
      <c r="HWI135" s="149"/>
      <c r="HWJ135" s="149"/>
      <c r="HWK135" s="149"/>
      <c r="HWL135" s="149"/>
      <c r="HWM135" s="149"/>
      <c r="HWN135" s="149"/>
      <c r="HWO135" s="149"/>
      <c r="HWP135" s="149"/>
      <c r="HWQ135" s="149"/>
      <c r="HWR135" s="149"/>
      <c r="HWS135" s="149"/>
      <c r="HWT135" s="149"/>
      <c r="HWU135" s="149"/>
      <c r="HWV135" s="149"/>
      <c r="HWW135" s="149"/>
      <c r="HWX135" s="149"/>
      <c r="HWY135" s="149"/>
      <c r="HWZ135" s="149"/>
      <c r="HXA135" s="149"/>
      <c r="HXB135" s="149"/>
      <c r="HXC135" s="149"/>
      <c r="HXD135" s="149"/>
      <c r="HXE135" s="149"/>
      <c r="HXF135" s="149"/>
      <c r="HXG135" s="149"/>
      <c r="HXH135" s="149"/>
      <c r="HXI135" s="149"/>
      <c r="HXJ135" s="149"/>
      <c r="HXK135" s="149"/>
      <c r="HXL135" s="149"/>
      <c r="HXM135" s="149"/>
      <c r="HXN135" s="149"/>
      <c r="HXO135" s="149"/>
      <c r="HXP135" s="149"/>
      <c r="HXQ135" s="149"/>
      <c r="HXR135" s="149"/>
      <c r="HXS135" s="149"/>
      <c r="HXT135" s="149"/>
      <c r="HXU135" s="149"/>
      <c r="HXV135" s="149"/>
      <c r="HXW135" s="149"/>
      <c r="HXX135" s="149"/>
      <c r="HXY135" s="149"/>
      <c r="HXZ135" s="149"/>
      <c r="HYA135" s="149"/>
      <c r="HYB135" s="149"/>
      <c r="HYC135" s="149"/>
      <c r="HYD135" s="149"/>
      <c r="HYE135" s="149"/>
      <c r="HYF135" s="149"/>
      <c r="HYG135" s="149"/>
      <c r="HYH135" s="149"/>
      <c r="HYI135" s="149"/>
      <c r="HYJ135" s="149"/>
      <c r="HYK135" s="149"/>
      <c r="HYL135" s="149"/>
      <c r="HYM135" s="149"/>
      <c r="HYN135" s="149"/>
      <c r="HYO135" s="149"/>
      <c r="HYP135" s="149"/>
      <c r="HYQ135" s="149"/>
      <c r="HYR135" s="149"/>
      <c r="HYS135" s="149"/>
      <c r="HYT135" s="149"/>
      <c r="HYU135" s="149"/>
      <c r="HYV135" s="149"/>
      <c r="HYW135" s="149"/>
      <c r="HYX135" s="149"/>
      <c r="HYY135" s="149"/>
      <c r="HYZ135" s="149"/>
      <c r="HZA135" s="149"/>
      <c r="HZB135" s="149"/>
      <c r="HZC135" s="149"/>
      <c r="HZD135" s="149"/>
      <c r="HZE135" s="149"/>
      <c r="HZF135" s="149"/>
      <c r="HZG135" s="149"/>
      <c r="HZH135" s="149"/>
      <c r="HZI135" s="149"/>
      <c r="HZJ135" s="149"/>
      <c r="HZK135" s="149"/>
      <c r="HZL135" s="149"/>
      <c r="HZM135" s="149"/>
      <c r="HZN135" s="149"/>
      <c r="HZO135" s="149"/>
      <c r="HZP135" s="149"/>
      <c r="HZQ135" s="149"/>
      <c r="HZR135" s="149"/>
      <c r="HZS135" s="149"/>
      <c r="HZT135" s="149"/>
      <c r="HZU135" s="149"/>
      <c r="HZV135" s="149"/>
      <c r="HZW135" s="149"/>
      <c r="HZX135" s="149"/>
      <c r="HZY135" s="149"/>
      <c r="HZZ135" s="149"/>
      <c r="IAA135" s="149"/>
      <c r="IAB135" s="149"/>
      <c r="IAC135" s="149"/>
      <c r="IAD135" s="149"/>
      <c r="IAE135" s="149"/>
      <c r="IAF135" s="149"/>
      <c r="IAG135" s="149"/>
      <c r="IAH135" s="149"/>
      <c r="IAI135" s="149"/>
      <c r="IAJ135" s="149"/>
      <c r="IAK135" s="149"/>
      <c r="IAL135" s="149"/>
      <c r="IAM135" s="149"/>
      <c r="IAN135" s="149"/>
      <c r="IAO135" s="149"/>
      <c r="IAP135" s="149"/>
      <c r="IAQ135" s="149"/>
      <c r="IAR135" s="149"/>
      <c r="IAS135" s="149"/>
      <c r="IAT135" s="149"/>
      <c r="IAU135" s="149"/>
      <c r="IAV135" s="149"/>
      <c r="IAW135" s="149"/>
      <c r="IAX135" s="149"/>
      <c r="IAY135" s="149"/>
      <c r="IAZ135" s="149"/>
      <c r="IBA135" s="149"/>
      <c r="IBB135" s="149"/>
      <c r="IBC135" s="149"/>
      <c r="IBD135" s="149"/>
      <c r="IBE135" s="149"/>
      <c r="IBF135" s="149"/>
      <c r="IBG135" s="149"/>
      <c r="IBH135" s="149"/>
      <c r="IBI135" s="149"/>
      <c r="IBJ135" s="149"/>
      <c r="IBK135" s="149"/>
      <c r="IBL135" s="149"/>
      <c r="IBM135" s="149"/>
      <c r="IBN135" s="149"/>
      <c r="IBO135" s="149"/>
      <c r="IBP135" s="149"/>
      <c r="IBQ135" s="149"/>
      <c r="IBR135" s="149"/>
      <c r="IBS135" s="149"/>
      <c r="IBT135" s="149"/>
      <c r="IBU135" s="149"/>
      <c r="IBV135" s="149"/>
      <c r="IBW135" s="149"/>
      <c r="IBX135" s="149"/>
      <c r="IBY135" s="149"/>
      <c r="IBZ135" s="149"/>
      <c r="ICA135" s="149"/>
      <c r="ICB135" s="149"/>
      <c r="ICC135" s="149"/>
      <c r="ICD135" s="149"/>
      <c r="ICE135" s="149"/>
      <c r="ICF135" s="149"/>
      <c r="ICG135" s="149"/>
      <c r="ICH135" s="149"/>
      <c r="ICI135" s="149"/>
      <c r="ICJ135" s="149"/>
      <c r="ICK135" s="149"/>
      <c r="ICL135" s="149"/>
      <c r="ICM135" s="149"/>
      <c r="ICN135" s="149"/>
      <c r="ICO135" s="149"/>
      <c r="ICP135" s="149"/>
      <c r="ICQ135" s="149"/>
      <c r="ICR135" s="149"/>
      <c r="ICS135" s="149"/>
      <c r="ICT135" s="149"/>
      <c r="ICU135" s="149"/>
      <c r="ICV135" s="149"/>
      <c r="ICW135" s="149"/>
      <c r="ICX135" s="149"/>
      <c r="ICY135" s="149"/>
      <c r="ICZ135" s="149"/>
      <c r="IDA135" s="149"/>
      <c r="IDB135" s="149"/>
      <c r="IDC135" s="149"/>
      <c r="IDD135" s="149"/>
      <c r="IDE135" s="149"/>
      <c r="IDF135" s="149"/>
      <c r="IDG135" s="149"/>
      <c r="IDH135" s="149"/>
      <c r="IDI135" s="149"/>
      <c r="IDJ135" s="149"/>
      <c r="IDK135" s="149"/>
      <c r="IDL135" s="149"/>
      <c r="IDM135" s="149"/>
      <c r="IDN135" s="149"/>
      <c r="IDO135" s="149"/>
      <c r="IDP135" s="149"/>
      <c r="IDQ135" s="149"/>
      <c r="IDR135" s="149"/>
      <c r="IDS135" s="149"/>
      <c r="IDT135" s="149"/>
      <c r="IDU135" s="149"/>
      <c r="IDV135" s="149"/>
      <c r="IDW135" s="149"/>
      <c r="IDX135" s="149"/>
      <c r="IDY135" s="149"/>
      <c r="IDZ135" s="149"/>
      <c r="IEA135" s="149"/>
      <c r="IEB135" s="149"/>
      <c r="IEC135" s="149"/>
      <c r="IED135" s="149"/>
      <c r="IEE135" s="149"/>
      <c r="IEF135" s="149"/>
      <c r="IEG135" s="149"/>
      <c r="IEH135" s="149"/>
      <c r="IEI135" s="149"/>
      <c r="IEJ135" s="149"/>
      <c r="IEK135" s="149"/>
      <c r="IEL135" s="149"/>
      <c r="IEM135" s="149"/>
      <c r="IEN135" s="149"/>
      <c r="IEO135" s="149"/>
      <c r="IEP135" s="149"/>
      <c r="IEQ135" s="149"/>
      <c r="IER135" s="149"/>
      <c r="IES135" s="149"/>
      <c r="IET135" s="149"/>
      <c r="IEU135" s="149"/>
      <c r="IEV135" s="149"/>
      <c r="IEW135" s="149"/>
      <c r="IEX135" s="149"/>
      <c r="IEY135" s="149"/>
      <c r="IEZ135" s="149"/>
      <c r="IFA135" s="149"/>
      <c r="IFB135" s="149"/>
      <c r="IFC135" s="149"/>
      <c r="IFD135" s="149"/>
      <c r="IFE135" s="149"/>
      <c r="IFF135" s="149"/>
      <c r="IFG135" s="149"/>
      <c r="IFH135" s="149"/>
      <c r="IFI135" s="149"/>
      <c r="IFJ135" s="149"/>
      <c r="IFK135" s="149"/>
      <c r="IFL135" s="149"/>
      <c r="IFM135" s="149"/>
      <c r="IFN135" s="149"/>
      <c r="IFO135" s="149"/>
      <c r="IFP135" s="149"/>
      <c r="IFQ135" s="149"/>
      <c r="IFR135" s="149"/>
      <c r="IFS135" s="149"/>
      <c r="IFT135" s="149"/>
      <c r="IFU135" s="149"/>
      <c r="IFV135" s="149"/>
      <c r="IFW135" s="149"/>
      <c r="IFX135" s="149"/>
      <c r="IFY135" s="149"/>
      <c r="IFZ135" s="149"/>
      <c r="IGA135" s="149"/>
      <c r="IGB135" s="149"/>
      <c r="IGC135" s="149"/>
      <c r="IGD135" s="149"/>
      <c r="IGE135" s="149"/>
      <c r="IGF135" s="149"/>
      <c r="IGG135" s="149"/>
      <c r="IGH135" s="149"/>
      <c r="IGI135" s="149"/>
      <c r="IGJ135" s="149"/>
      <c r="IGK135" s="149"/>
      <c r="IGL135" s="149"/>
      <c r="IGM135" s="149"/>
      <c r="IGN135" s="149"/>
      <c r="IGO135" s="149"/>
      <c r="IGP135" s="149"/>
      <c r="IGQ135" s="149"/>
      <c r="IGR135" s="149"/>
      <c r="IGS135" s="149"/>
      <c r="IGT135" s="149"/>
      <c r="IGU135" s="149"/>
      <c r="IGV135" s="149"/>
      <c r="IGW135" s="149"/>
      <c r="IGX135" s="149"/>
      <c r="IGY135" s="149"/>
      <c r="IGZ135" s="149"/>
      <c r="IHA135" s="149"/>
      <c r="IHB135" s="149"/>
      <c r="IHC135" s="149"/>
      <c r="IHD135" s="149"/>
      <c r="IHE135" s="149"/>
      <c r="IHF135" s="149"/>
      <c r="IHG135" s="149"/>
      <c r="IHH135" s="149"/>
      <c r="IHI135" s="149"/>
      <c r="IHJ135" s="149"/>
      <c r="IHK135" s="149"/>
      <c r="IHL135" s="149"/>
      <c r="IHM135" s="149"/>
      <c r="IHN135" s="149"/>
      <c r="IHO135" s="149"/>
      <c r="IHP135" s="149"/>
      <c r="IHQ135" s="149"/>
      <c r="IHR135" s="149"/>
      <c r="IHS135" s="149"/>
      <c r="IHT135" s="149"/>
      <c r="IHU135" s="149"/>
      <c r="IHV135" s="149"/>
      <c r="IHW135" s="149"/>
      <c r="IHX135" s="149"/>
      <c r="IHY135" s="149"/>
      <c r="IHZ135" s="149"/>
      <c r="IIA135" s="149"/>
      <c r="IIB135" s="149"/>
      <c r="IIC135" s="149"/>
      <c r="IID135" s="149"/>
      <c r="IIE135" s="149"/>
      <c r="IIF135" s="149"/>
      <c r="IIG135" s="149"/>
      <c r="IIH135" s="149"/>
      <c r="III135" s="149"/>
      <c r="IIJ135" s="149"/>
      <c r="IIK135" s="149"/>
      <c r="IIL135" s="149"/>
      <c r="IIM135" s="149"/>
      <c r="IIN135" s="149"/>
      <c r="IIO135" s="149"/>
      <c r="IIP135" s="149"/>
      <c r="IIQ135" s="149"/>
      <c r="IIR135" s="149"/>
      <c r="IIS135" s="149"/>
      <c r="IIT135" s="149"/>
      <c r="IIU135" s="149"/>
      <c r="IIV135" s="149"/>
      <c r="IIW135" s="149"/>
      <c r="IIX135" s="149"/>
      <c r="IIY135" s="149"/>
      <c r="IIZ135" s="149"/>
      <c r="IJA135" s="149"/>
      <c r="IJB135" s="149"/>
      <c r="IJC135" s="149"/>
      <c r="IJD135" s="149"/>
      <c r="IJE135" s="149"/>
      <c r="IJF135" s="149"/>
      <c r="IJG135" s="149"/>
      <c r="IJH135" s="149"/>
      <c r="IJI135" s="149"/>
      <c r="IJJ135" s="149"/>
      <c r="IJK135" s="149"/>
      <c r="IJL135" s="149"/>
      <c r="IJM135" s="149"/>
      <c r="IJN135" s="149"/>
      <c r="IJO135" s="149"/>
      <c r="IJP135" s="149"/>
      <c r="IJQ135" s="149"/>
      <c r="IJR135" s="149"/>
      <c r="IJS135" s="149"/>
      <c r="IJT135" s="149"/>
      <c r="IJU135" s="149"/>
      <c r="IJV135" s="149"/>
      <c r="IJW135" s="149"/>
      <c r="IJX135" s="149"/>
      <c r="IJY135" s="149"/>
      <c r="IJZ135" s="149"/>
      <c r="IKA135" s="149"/>
      <c r="IKB135" s="149"/>
      <c r="IKC135" s="149"/>
      <c r="IKD135" s="149"/>
      <c r="IKE135" s="149"/>
      <c r="IKF135" s="149"/>
      <c r="IKG135" s="149"/>
      <c r="IKH135" s="149"/>
      <c r="IKI135" s="149"/>
      <c r="IKJ135" s="149"/>
      <c r="IKK135" s="149"/>
      <c r="IKL135" s="149"/>
      <c r="IKM135" s="149"/>
      <c r="IKN135" s="149"/>
      <c r="IKO135" s="149"/>
      <c r="IKP135" s="149"/>
      <c r="IKQ135" s="149"/>
      <c r="IKR135" s="149"/>
      <c r="IKS135" s="149"/>
      <c r="IKT135" s="149"/>
      <c r="IKU135" s="149"/>
      <c r="IKV135" s="149"/>
      <c r="IKW135" s="149"/>
      <c r="IKX135" s="149"/>
      <c r="IKY135" s="149"/>
      <c r="IKZ135" s="149"/>
      <c r="ILA135" s="149"/>
      <c r="ILB135" s="149"/>
      <c r="ILC135" s="149"/>
      <c r="ILD135" s="149"/>
      <c r="ILE135" s="149"/>
      <c r="ILF135" s="149"/>
      <c r="ILG135" s="149"/>
      <c r="ILH135" s="149"/>
      <c r="ILI135" s="149"/>
      <c r="ILJ135" s="149"/>
      <c r="ILK135" s="149"/>
      <c r="ILL135" s="149"/>
      <c r="ILM135" s="149"/>
      <c r="ILN135" s="149"/>
      <c r="ILO135" s="149"/>
      <c r="ILP135" s="149"/>
      <c r="ILQ135" s="149"/>
      <c r="ILR135" s="149"/>
      <c r="ILS135" s="149"/>
      <c r="ILT135" s="149"/>
      <c r="ILU135" s="149"/>
      <c r="ILV135" s="149"/>
      <c r="ILW135" s="149"/>
      <c r="ILX135" s="149"/>
      <c r="ILY135" s="149"/>
      <c r="ILZ135" s="149"/>
      <c r="IMA135" s="149"/>
      <c r="IMB135" s="149"/>
      <c r="IMC135" s="149"/>
      <c r="IMD135" s="149"/>
      <c r="IME135" s="149"/>
      <c r="IMF135" s="149"/>
      <c r="IMG135" s="149"/>
      <c r="IMH135" s="149"/>
      <c r="IMI135" s="149"/>
      <c r="IMJ135" s="149"/>
      <c r="IMK135" s="149"/>
      <c r="IML135" s="149"/>
      <c r="IMM135" s="149"/>
      <c r="IMN135" s="149"/>
      <c r="IMO135" s="149"/>
      <c r="IMP135" s="149"/>
      <c r="IMQ135" s="149"/>
      <c r="IMR135" s="149"/>
      <c r="IMS135" s="149"/>
      <c r="IMT135" s="149"/>
      <c r="IMU135" s="149"/>
      <c r="IMV135" s="149"/>
      <c r="IMW135" s="149"/>
      <c r="IMX135" s="149"/>
      <c r="IMY135" s="149"/>
      <c r="IMZ135" s="149"/>
      <c r="INA135" s="149"/>
      <c r="INB135" s="149"/>
      <c r="INC135" s="149"/>
      <c r="IND135" s="149"/>
      <c r="INE135" s="149"/>
      <c r="INF135" s="149"/>
      <c r="ING135" s="149"/>
      <c r="INH135" s="149"/>
      <c r="INI135" s="149"/>
      <c r="INJ135" s="149"/>
      <c r="INK135" s="149"/>
      <c r="INL135" s="149"/>
      <c r="INM135" s="149"/>
      <c r="INN135" s="149"/>
      <c r="INO135" s="149"/>
      <c r="INP135" s="149"/>
      <c r="INQ135" s="149"/>
      <c r="INR135" s="149"/>
      <c r="INS135" s="149"/>
      <c r="INT135" s="149"/>
      <c r="INU135" s="149"/>
      <c r="INV135" s="149"/>
      <c r="INW135" s="149"/>
      <c r="INX135" s="149"/>
      <c r="INY135" s="149"/>
      <c r="INZ135" s="149"/>
      <c r="IOA135" s="149"/>
      <c r="IOB135" s="149"/>
      <c r="IOC135" s="149"/>
      <c r="IOD135" s="149"/>
      <c r="IOE135" s="149"/>
      <c r="IOF135" s="149"/>
      <c r="IOG135" s="149"/>
      <c r="IOH135" s="149"/>
      <c r="IOI135" s="149"/>
      <c r="IOJ135" s="149"/>
      <c r="IOK135" s="149"/>
      <c r="IOL135" s="149"/>
      <c r="IOM135" s="149"/>
      <c r="ION135" s="149"/>
      <c r="IOO135" s="149"/>
      <c r="IOP135" s="149"/>
      <c r="IOQ135" s="149"/>
      <c r="IOR135" s="149"/>
      <c r="IOS135" s="149"/>
      <c r="IOT135" s="149"/>
      <c r="IOU135" s="149"/>
      <c r="IOV135" s="149"/>
      <c r="IOW135" s="149"/>
      <c r="IOX135" s="149"/>
      <c r="IOY135" s="149"/>
      <c r="IOZ135" s="149"/>
      <c r="IPA135" s="149"/>
      <c r="IPB135" s="149"/>
      <c r="IPC135" s="149"/>
      <c r="IPD135" s="149"/>
      <c r="IPE135" s="149"/>
      <c r="IPF135" s="149"/>
      <c r="IPG135" s="149"/>
      <c r="IPH135" s="149"/>
      <c r="IPI135" s="149"/>
      <c r="IPJ135" s="149"/>
      <c r="IPK135" s="149"/>
      <c r="IPL135" s="149"/>
      <c r="IPM135" s="149"/>
      <c r="IPN135" s="149"/>
      <c r="IPO135" s="149"/>
      <c r="IPP135" s="149"/>
      <c r="IPQ135" s="149"/>
      <c r="IPR135" s="149"/>
      <c r="IPS135" s="149"/>
      <c r="IPT135" s="149"/>
      <c r="IPU135" s="149"/>
      <c r="IPV135" s="149"/>
      <c r="IPW135" s="149"/>
      <c r="IPX135" s="149"/>
      <c r="IPY135" s="149"/>
      <c r="IPZ135" s="149"/>
      <c r="IQA135" s="149"/>
      <c r="IQB135" s="149"/>
      <c r="IQC135" s="149"/>
      <c r="IQD135" s="149"/>
      <c r="IQE135" s="149"/>
      <c r="IQF135" s="149"/>
      <c r="IQG135" s="149"/>
      <c r="IQH135" s="149"/>
      <c r="IQI135" s="149"/>
      <c r="IQJ135" s="149"/>
      <c r="IQK135" s="149"/>
      <c r="IQL135" s="149"/>
      <c r="IQM135" s="149"/>
      <c r="IQN135" s="149"/>
      <c r="IQO135" s="149"/>
      <c r="IQP135" s="149"/>
      <c r="IQQ135" s="149"/>
      <c r="IQR135" s="149"/>
      <c r="IQS135" s="149"/>
      <c r="IQT135" s="149"/>
      <c r="IQU135" s="149"/>
      <c r="IQV135" s="149"/>
      <c r="IQW135" s="149"/>
      <c r="IQX135" s="149"/>
      <c r="IQY135" s="149"/>
      <c r="IQZ135" s="149"/>
      <c r="IRA135" s="149"/>
      <c r="IRB135" s="149"/>
      <c r="IRC135" s="149"/>
      <c r="IRD135" s="149"/>
      <c r="IRE135" s="149"/>
      <c r="IRF135" s="149"/>
      <c r="IRG135" s="149"/>
      <c r="IRH135" s="149"/>
      <c r="IRI135" s="149"/>
      <c r="IRJ135" s="149"/>
      <c r="IRK135" s="149"/>
      <c r="IRL135" s="149"/>
      <c r="IRM135" s="149"/>
      <c r="IRN135" s="149"/>
      <c r="IRO135" s="149"/>
      <c r="IRP135" s="149"/>
      <c r="IRQ135" s="149"/>
      <c r="IRR135" s="149"/>
      <c r="IRS135" s="149"/>
      <c r="IRT135" s="149"/>
      <c r="IRU135" s="149"/>
      <c r="IRV135" s="149"/>
      <c r="IRW135" s="149"/>
      <c r="IRX135" s="149"/>
      <c r="IRY135" s="149"/>
      <c r="IRZ135" s="149"/>
      <c r="ISA135" s="149"/>
      <c r="ISB135" s="149"/>
      <c r="ISC135" s="149"/>
      <c r="ISD135" s="149"/>
      <c r="ISE135" s="149"/>
      <c r="ISF135" s="149"/>
      <c r="ISG135" s="149"/>
      <c r="ISH135" s="149"/>
      <c r="ISI135" s="149"/>
      <c r="ISJ135" s="149"/>
      <c r="ISK135" s="149"/>
      <c r="ISL135" s="149"/>
      <c r="ISM135" s="149"/>
      <c r="ISN135" s="149"/>
      <c r="ISO135" s="149"/>
      <c r="ISP135" s="149"/>
      <c r="ISQ135" s="149"/>
      <c r="ISR135" s="149"/>
      <c r="ISS135" s="149"/>
      <c r="IST135" s="149"/>
      <c r="ISU135" s="149"/>
      <c r="ISV135" s="149"/>
      <c r="ISW135" s="149"/>
      <c r="ISX135" s="149"/>
      <c r="ISY135" s="149"/>
      <c r="ISZ135" s="149"/>
      <c r="ITA135" s="149"/>
      <c r="ITB135" s="149"/>
      <c r="ITC135" s="149"/>
      <c r="ITD135" s="149"/>
      <c r="ITE135" s="149"/>
      <c r="ITF135" s="149"/>
      <c r="ITG135" s="149"/>
      <c r="ITH135" s="149"/>
      <c r="ITI135" s="149"/>
      <c r="ITJ135" s="149"/>
      <c r="ITK135" s="149"/>
      <c r="ITL135" s="149"/>
      <c r="ITM135" s="149"/>
      <c r="ITN135" s="149"/>
      <c r="ITO135" s="149"/>
      <c r="ITP135" s="149"/>
      <c r="ITQ135" s="149"/>
      <c r="ITR135" s="149"/>
      <c r="ITS135" s="149"/>
      <c r="ITT135" s="149"/>
      <c r="ITU135" s="149"/>
      <c r="ITV135" s="149"/>
      <c r="ITW135" s="149"/>
      <c r="ITX135" s="149"/>
      <c r="ITY135" s="149"/>
      <c r="ITZ135" s="149"/>
      <c r="IUA135" s="149"/>
      <c r="IUB135" s="149"/>
      <c r="IUC135" s="149"/>
      <c r="IUD135" s="149"/>
      <c r="IUE135" s="149"/>
      <c r="IUF135" s="149"/>
      <c r="IUG135" s="149"/>
      <c r="IUH135" s="149"/>
      <c r="IUI135" s="149"/>
      <c r="IUJ135" s="149"/>
      <c r="IUK135" s="149"/>
      <c r="IUL135" s="149"/>
      <c r="IUM135" s="149"/>
      <c r="IUN135" s="149"/>
      <c r="IUO135" s="149"/>
      <c r="IUP135" s="149"/>
      <c r="IUQ135" s="149"/>
      <c r="IUR135" s="149"/>
      <c r="IUS135" s="149"/>
      <c r="IUT135" s="149"/>
      <c r="IUU135" s="149"/>
      <c r="IUV135" s="149"/>
      <c r="IUW135" s="149"/>
      <c r="IUX135" s="149"/>
      <c r="IUY135" s="149"/>
      <c r="IUZ135" s="149"/>
      <c r="IVA135" s="149"/>
      <c r="IVB135" s="149"/>
      <c r="IVC135" s="149"/>
      <c r="IVD135" s="149"/>
      <c r="IVE135" s="149"/>
      <c r="IVF135" s="149"/>
      <c r="IVG135" s="149"/>
      <c r="IVH135" s="149"/>
      <c r="IVI135" s="149"/>
      <c r="IVJ135" s="149"/>
      <c r="IVK135" s="149"/>
      <c r="IVL135" s="149"/>
      <c r="IVM135" s="149"/>
      <c r="IVN135" s="149"/>
      <c r="IVO135" s="149"/>
      <c r="IVP135" s="149"/>
      <c r="IVQ135" s="149"/>
      <c r="IVR135" s="149"/>
      <c r="IVS135" s="149"/>
      <c r="IVT135" s="149"/>
      <c r="IVU135" s="149"/>
      <c r="IVV135" s="149"/>
      <c r="IVW135" s="149"/>
      <c r="IVX135" s="149"/>
      <c r="IVY135" s="149"/>
      <c r="IVZ135" s="149"/>
      <c r="IWA135" s="149"/>
      <c r="IWB135" s="149"/>
      <c r="IWC135" s="149"/>
      <c r="IWD135" s="149"/>
      <c r="IWE135" s="149"/>
      <c r="IWF135" s="149"/>
      <c r="IWG135" s="149"/>
      <c r="IWH135" s="149"/>
      <c r="IWI135" s="149"/>
      <c r="IWJ135" s="149"/>
      <c r="IWK135" s="149"/>
      <c r="IWL135" s="149"/>
      <c r="IWM135" s="149"/>
      <c r="IWN135" s="149"/>
      <c r="IWO135" s="149"/>
      <c r="IWP135" s="149"/>
      <c r="IWQ135" s="149"/>
      <c r="IWR135" s="149"/>
      <c r="IWS135" s="149"/>
      <c r="IWT135" s="149"/>
      <c r="IWU135" s="149"/>
      <c r="IWV135" s="149"/>
      <c r="IWW135" s="149"/>
      <c r="IWX135" s="149"/>
      <c r="IWY135" s="149"/>
      <c r="IWZ135" s="149"/>
      <c r="IXA135" s="149"/>
      <c r="IXB135" s="149"/>
      <c r="IXC135" s="149"/>
      <c r="IXD135" s="149"/>
      <c r="IXE135" s="149"/>
      <c r="IXF135" s="149"/>
      <c r="IXG135" s="149"/>
      <c r="IXH135" s="149"/>
      <c r="IXI135" s="149"/>
      <c r="IXJ135" s="149"/>
      <c r="IXK135" s="149"/>
      <c r="IXL135" s="149"/>
      <c r="IXM135" s="149"/>
      <c r="IXN135" s="149"/>
      <c r="IXO135" s="149"/>
      <c r="IXP135" s="149"/>
      <c r="IXQ135" s="149"/>
      <c r="IXR135" s="149"/>
      <c r="IXS135" s="149"/>
      <c r="IXT135" s="149"/>
      <c r="IXU135" s="149"/>
      <c r="IXV135" s="149"/>
      <c r="IXW135" s="149"/>
      <c r="IXX135" s="149"/>
      <c r="IXY135" s="149"/>
      <c r="IXZ135" s="149"/>
      <c r="IYA135" s="149"/>
      <c r="IYB135" s="149"/>
      <c r="IYC135" s="149"/>
      <c r="IYD135" s="149"/>
      <c r="IYE135" s="149"/>
      <c r="IYF135" s="149"/>
      <c r="IYG135" s="149"/>
      <c r="IYH135" s="149"/>
      <c r="IYI135" s="149"/>
      <c r="IYJ135" s="149"/>
      <c r="IYK135" s="149"/>
      <c r="IYL135" s="149"/>
      <c r="IYM135" s="149"/>
      <c r="IYN135" s="149"/>
      <c r="IYO135" s="149"/>
      <c r="IYP135" s="149"/>
      <c r="IYQ135" s="149"/>
      <c r="IYR135" s="149"/>
      <c r="IYS135" s="149"/>
      <c r="IYT135" s="149"/>
      <c r="IYU135" s="149"/>
      <c r="IYV135" s="149"/>
      <c r="IYW135" s="149"/>
      <c r="IYX135" s="149"/>
      <c r="IYY135" s="149"/>
      <c r="IYZ135" s="149"/>
      <c r="IZA135" s="149"/>
      <c r="IZB135" s="149"/>
      <c r="IZC135" s="149"/>
      <c r="IZD135" s="149"/>
      <c r="IZE135" s="149"/>
      <c r="IZF135" s="149"/>
      <c r="IZG135" s="149"/>
      <c r="IZH135" s="149"/>
      <c r="IZI135" s="149"/>
      <c r="IZJ135" s="149"/>
      <c r="IZK135" s="149"/>
      <c r="IZL135" s="149"/>
      <c r="IZM135" s="149"/>
      <c r="IZN135" s="149"/>
      <c r="IZO135" s="149"/>
      <c r="IZP135" s="149"/>
      <c r="IZQ135" s="149"/>
      <c r="IZR135" s="149"/>
      <c r="IZS135" s="149"/>
      <c r="IZT135" s="149"/>
      <c r="IZU135" s="149"/>
      <c r="IZV135" s="149"/>
      <c r="IZW135" s="149"/>
      <c r="IZX135" s="149"/>
      <c r="IZY135" s="149"/>
      <c r="IZZ135" s="149"/>
      <c r="JAA135" s="149"/>
      <c r="JAB135" s="149"/>
      <c r="JAC135" s="149"/>
      <c r="JAD135" s="149"/>
      <c r="JAE135" s="149"/>
      <c r="JAF135" s="149"/>
      <c r="JAG135" s="149"/>
      <c r="JAH135" s="149"/>
      <c r="JAI135" s="149"/>
      <c r="JAJ135" s="149"/>
      <c r="JAK135" s="149"/>
      <c r="JAL135" s="149"/>
      <c r="JAM135" s="149"/>
      <c r="JAN135" s="149"/>
      <c r="JAO135" s="149"/>
      <c r="JAP135" s="149"/>
      <c r="JAQ135" s="149"/>
      <c r="JAR135" s="149"/>
      <c r="JAS135" s="149"/>
      <c r="JAT135" s="149"/>
      <c r="JAU135" s="149"/>
      <c r="JAV135" s="149"/>
      <c r="JAW135" s="149"/>
      <c r="JAX135" s="149"/>
      <c r="JAY135" s="149"/>
      <c r="JAZ135" s="149"/>
      <c r="JBA135" s="149"/>
      <c r="JBB135" s="149"/>
      <c r="JBC135" s="149"/>
      <c r="JBD135" s="149"/>
      <c r="JBE135" s="149"/>
      <c r="JBF135" s="149"/>
      <c r="JBG135" s="149"/>
      <c r="JBH135" s="149"/>
      <c r="JBI135" s="149"/>
      <c r="JBJ135" s="149"/>
      <c r="JBK135" s="149"/>
      <c r="JBL135" s="149"/>
      <c r="JBM135" s="149"/>
      <c r="JBN135" s="149"/>
      <c r="JBO135" s="149"/>
      <c r="JBP135" s="149"/>
      <c r="JBQ135" s="149"/>
      <c r="JBR135" s="149"/>
      <c r="JBS135" s="149"/>
      <c r="JBT135" s="149"/>
      <c r="JBU135" s="149"/>
      <c r="JBV135" s="149"/>
      <c r="JBW135" s="149"/>
      <c r="JBX135" s="149"/>
      <c r="JBY135" s="149"/>
      <c r="JBZ135" s="149"/>
      <c r="JCA135" s="149"/>
      <c r="JCB135" s="149"/>
      <c r="JCC135" s="149"/>
      <c r="JCD135" s="149"/>
      <c r="JCE135" s="149"/>
      <c r="JCF135" s="149"/>
      <c r="JCG135" s="149"/>
      <c r="JCH135" s="149"/>
      <c r="JCI135" s="149"/>
      <c r="JCJ135" s="149"/>
      <c r="JCK135" s="149"/>
      <c r="JCL135" s="149"/>
      <c r="JCM135" s="149"/>
      <c r="JCN135" s="149"/>
      <c r="JCO135" s="149"/>
      <c r="JCP135" s="149"/>
      <c r="JCQ135" s="149"/>
      <c r="JCR135" s="149"/>
      <c r="JCS135" s="149"/>
      <c r="JCT135" s="149"/>
      <c r="JCU135" s="149"/>
      <c r="JCV135" s="149"/>
      <c r="JCW135" s="149"/>
      <c r="JCX135" s="149"/>
      <c r="JCY135" s="149"/>
      <c r="JCZ135" s="149"/>
      <c r="JDA135" s="149"/>
      <c r="JDB135" s="149"/>
      <c r="JDC135" s="149"/>
      <c r="JDD135" s="149"/>
      <c r="JDE135" s="149"/>
      <c r="JDF135" s="149"/>
      <c r="JDG135" s="149"/>
      <c r="JDH135" s="149"/>
      <c r="JDI135" s="149"/>
      <c r="JDJ135" s="149"/>
      <c r="JDK135" s="149"/>
      <c r="JDL135" s="149"/>
      <c r="JDM135" s="149"/>
      <c r="JDN135" s="149"/>
      <c r="JDO135" s="149"/>
      <c r="JDP135" s="149"/>
      <c r="JDQ135" s="149"/>
      <c r="JDR135" s="149"/>
      <c r="JDS135" s="149"/>
      <c r="JDT135" s="149"/>
      <c r="JDU135" s="149"/>
      <c r="JDV135" s="149"/>
      <c r="JDW135" s="149"/>
      <c r="JDX135" s="149"/>
      <c r="JDY135" s="149"/>
      <c r="JDZ135" s="149"/>
      <c r="JEA135" s="149"/>
      <c r="JEB135" s="149"/>
      <c r="JEC135" s="149"/>
      <c r="JED135" s="149"/>
      <c r="JEE135" s="149"/>
      <c r="JEF135" s="149"/>
      <c r="JEG135" s="149"/>
      <c r="JEH135" s="149"/>
      <c r="JEI135" s="149"/>
      <c r="JEJ135" s="149"/>
      <c r="JEK135" s="149"/>
      <c r="JEL135" s="149"/>
      <c r="JEM135" s="149"/>
      <c r="JEN135" s="149"/>
      <c r="JEO135" s="149"/>
      <c r="JEP135" s="149"/>
      <c r="JEQ135" s="149"/>
      <c r="JER135" s="149"/>
      <c r="JES135" s="149"/>
      <c r="JET135" s="149"/>
      <c r="JEU135" s="149"/>
      <c r="JEV135" s="149"/>
      <c r="JEW135" s="149"/>
      <c r="JEX135" s="149"/>
      <c r="JEY135" s="149"/>
      <c r="JEZ135" s="149"/>
      <c r="JFA135" s="149"/>
      <c r="JFB135" s="149"/>
      <c r="JFC135" s="149"/>
      <c r="JFD135" s="149"/>
      <c r="JFE135" s="149"/>
      <c r="JFF135" s="149"/>
      <c r="JFG135" s="149"/>
      <c r="JFH135" s="149"/>
      <c r="JFI135" s="149"/>
      <c r="JFJ135" s="149"/>
      <c r="JFK135" s="149"/>
      <c r="JFL135" s="149"/>
      <c r="JFM135" s="149"/>
      <c r="JFN135" s="149"/>
      <c r="JFO135" s="149"/>
      <c r="JFP135" s="149"/>
      <c r="JFQ135" s="149"/>
      <c r="JFR135" s="149"/>
      <c r="JFS135" s="149"/>
      <c r="JFT135" s="149"/>
      <c r="JFU135" s="149"/>
      <c r="JFV135" s="149"/>
      <c r="JFW135" s="149"/>
      <c r="JFX135" s="149"/>
      <c r="JFY135" s="149"/>
      <c r="JFZ135" s="149"/>
      <c r="JGA135" s="149"/>
      <c r="JGB135" s="149"/>
      <c r="JGC135" s="149"/>
      <c r="JGD135" s="149"/>
      <c r="JGE135" s="149"/>
      <c r="JGF135" s="149"/>
      <c r="JGG135" s="149"/>
      <c r="JGH135" s="149"/>
      <c r="JGI135" s="149"/>
      <c r="JGJ135" s="149"/>
      <c r="JGK135" s="149"/>
      <c r="JGL135" s="149"/>
      <c r="JGM135" s="149"/>
      <c r="JGN135" s="149"/>
      <c r="JGO135" s="149"/>
      <c r="JGP135" s="149"/>
      <c r="JGQ135" s="149"/>
      <c r="JGR135" s="149"/>
      <c r="JGS135" s="149"/>
      <c r="JGT135" s="149"/>
      <c r="JGU135" s="149"/>
      <c r="JGV135" s="149"/>
      <c r="JGW135" s="149"/>
      <c r="JGX135" s="149"/>
      <c r="JGY135" s="149"/>
      <c r="JGZ135" s="149"/>
      <c r="JHA135" s="149"/>
      <c r="JHB135" s="149"/>
      <c r="JHC135" s="149"/>
      <c r="JHD135" s="149"/>
      <c r="JHE135" s="149"/>
      <c r="JHF135" s="149"/>
      <c r="JHG135" s="149"/>
      <c r="JHH135" s="149"/>
      <c r="JHI135" s="149"/>
      <c r="JHJ135" s="149"/>
      <c r="JHK135" s="149"/>
      <c r="JHL135" s="149"/>
      <c r="JHM135" s="149"/>
      <c r="JHN135" s="149"/>
      <c r="JHO135" s="149"/>
      <c r="JHP135" s="149"/>
      <c r="JHQ135" s="149"/>
      <c r="JHR135" s="149"/>
      <c r="JHS135" s="149"/>
      <c r="JHT135" s="149"/>
      <c r="JHU135" s="149"/>
      <c r="JHV135" s="149"/>
      <c r="JHW135" s="149"/>
      <c r="JHX135" s="149"/>
      <c r="JHY135" s="149"/>
      <c r="JHZ135" s="149"/>
      <c r="JIA135" s="149"/>
      <c r="JIB135" s="149"/>
      <c r="JIC135" s="149"/>
      <c r="JID135" s="149"/>
      <c r="JIE135" s="149"/>
      <c r="JIF135" s="149"/>
      <c r="JIG135" s="149"/>
      <c r="JIH135" s="149"/>
      <c r="JII135" s="149"/>
      <c r="JIJ135" s="149"/>
      <c r="JIK135" s="149"/>
      <c r="JIL135" s="149"/>
      <c r="JIM135" s="149"/>
      <c r="JIN135" s="149"/>
      <c r="JIO135" s="149"/>
      <c r="JIP135" s="149"/>
      <c r="JIQ135" s="149"/>
      <c r="JIR135" s="149"/>
      <c r="JIS135" s="149"/>
      <c r="JIT135" s="149"/>
      <c r="JIU135" s="149"/>
      <c r="JIV135" s="149"/>
      <c r="JIW135" s="149"/>
      <c r="JIX135" s="149"/>
      <c r="JIY135" s="149"/>
      <c r="JIZ135" s="149"/>
      <c r="JJA135" s="149"/>
      <c r="JJB135" s="149"/>
      <c r="JJC135" s="149"/>
      <c r="JJD135" s="149"/>
      <c r="JJE135" s="149"/>
      <c r="JJF135" s="149"/>
      <c r="JJG135" s="149"/>
      <c r="JJH135" s="149"/>
      <c r="JJI135" s="149"/>
      <c r="JJJ135" s="149"/>
      <c r="JJK135" s="149"/>
      <c r="JJL135" s="149"/>
      <c r="JJM135" s="149"/>
      <c r="JJN135" s="149"/>
      <c r="JJO135" s="149"/>
      <c r="JJP135" s="149"/>
      <c r="JJQ135" s="149"/>
      <c r="JJR135" s="149"/>
      <c r="JJS135" s="149"/>
      <c r="JJT135" s="149"/>
      <c r="JJU135" s="149"/>
      <c r="JJV135" s="149"/>
      <c r="JJW135" s="149"/>
      <c r="JJX135" s="149"/>
      <c r="JJY135" s="149"/>
      <c r="JJZ135" s="149"/>
      <c r="JKA135" s="149"/>
      <c r="JKB135" s="149"/>
      <c r="JKC135" s="149"/>
      <c r="JKD135" s="149"/>
      <c r="JKE135" s="149"/>
      <c r="JKF135" s="149"/>
      <c r="JKG135" s="149"/>
      <c r="JKH135" s="149"/>
      <c r="JKI135" s="149"/>
      <c r="JKJ135" s="149"/>
      <c r="JKK135" s="149"/>
      <c r="JKL135" s="149"/>
      <c r="JKM135" s="149"/>
      <c r="JKN135" s="149"/>
      <c r="JKO135" s="149"/>
      <c r="JKP135" s="149"/>
      <c r="JKQ135" s="149"/>
      <c r="JKR135" s="149"/>
      <c r="JKS135" s="149"/>
      <c r="JKT135" s="149"/>
      <c r="JKU135" s="149"/>
      <c r="JKV135" s="149"/>
      <c r="JKW135" s="149"/>
      <c r="JKX135" s="149"/>
      <c r="JKY135" s="149"/>
      <c r="JKZ135" s="149"/>
      <c r="JLA135" s="149"/>
      <c r="JLB135" s="149"/>
      <c r="JLC135" s="149"/>
      <c r="JLD135" s="149"/>
      <c r="JLE135" s="149"/>
      <c r="JLF135" s="149"/>
      <c r="JLG135" s="149"/>
      <c r="JLH135" s="149"/>
      <c r="JLI135" s="149"/>
      <c r="JLJ135" s="149"/>
      <c r="JLK135" s="149"/>
      <c r="JLL135" s="149"/>
      <c r="JLM135" s="149"/>
      <c r="JLN135" s="149"/>
      <c r="JLO135" s="149"/>
      <c r="JLP135" s="149"/>
      <c r="JLQ135" s="149"/>
      <c r="JLR135" s="149"/>
      <c r="JLS135" s="149"/>
      <c r="JLT135" s="149"/>
      <c r="JLU135" s="149"/>
      <c r="JLV135" s="149"/>
      <c r="JLW135" s="149"/>
      <c r="JLX135" s="149"/>
      <c r="JLY135" s="149"/>
      <c r="JLZ135" s="149"/>
      <c r="JMA135" s="149"/>
      <c r="JMB135" s="149"/>
      <c r="JMC135" s="149"/>
      <c r="JMD135" s="149"/>
      <c r="JME135" s="149"/>
      <c r="JMF135" s="149"/>
      <c r="JMG135" s="149"/>
      <c r="JMH135" s="149"/>
      <c r="JMI135" s="149"/>
      <c r="JMJ135" s="149"/>
      <c r="JMK135" s="149"/>
      <c r="JML135" s="149"/>
      <c r="JMM135" s="149"/>
      <c r="JMN135" s="149"/>
      <c r="JMO135" s="149"/>
      <c r="JMP135" s="149"/>
      <c r="JMQ135" s="149"/>
      <c r="JMR135" s="149"/>
      <c r="JMS135" s="149"/>
      <c r="JMT135" s="149"/>
      <c r="JMU135" s="149"/>
      <c r="JMV135" s="149"/>
      <c r="JMW135" s="149"/>
      <c r="JMX135" s="149"/>
      <c r="JMY135" s="149"/>
      <c r="JMZ135" s="149"/>
      <c r="JNA135" s="149"/>
      <c r="JNB135" s="149"/>
      <c r="JNC135" s="149"/>
      <c r="JND135" s="149"/>
      <c r="JNE135" s="149"/>
      <c r="JNF135" s="149"/>
      <c r="JNG135" s="149"/>
      <c r="JNH135" s="149"/>
      <c r="JNI135" s="149"/>
      <c r="JNJ135" s="149"/>
      <c r="JNK135" s="149"/>
      <c r="JNL135" s="149"/>
      <c r="JNM135" s="149"/>
      <c r="JNN135" s="149"/>
      <c r="JNO135" s="149"/>
      <c r="JNP135" s="149"/>
      <c r="JNQ135" s="149"/>
      <c r="JNR135" s="149"/>
      <c r="JNS135" s="149"/>
      <c r="JNT135" s="149"/>
      <c r="JNU135" s="149"/>
      <c r="JNV135" s="149"/>
      <c r="JNW135" s="149"/>
      <c r="JNX135" s="149"/>
      <c r="JNY135" s="149"/>
      <c r="JNZ135" s="149"/>
      <c r="JOA135" s="149"/>
      <c r="JOB135" s="149"/>
      <c r="JOC135" s="149"/>
      <c r="JOD135" s="149"/>
      <c r="JOE135" s="149"/>
      <c r="JOF135" s="149"/>
      <c r="JOG135" s="149"/>
      <c r="JOH135" s="149"/>
      <c r="JOI135" s="149"/>
      <c r="JOJ135" s="149"/>
      <c r="JOK135" s="149"/>
      <c r="JOL135" s="149"/>
      <c r="JOM135" s="149"/>
      <c r="JON135" s="149"/>
      <c r="JOO135" s="149"/>
      <c r="JOP135" s="149"/>
      <c r="JOQ135" s="149"/>
      <c r="JOR135" s="149"/>
      <c r="JOS135" s="149"/>
      <c r="JOT135" s="149"/>
      <c r="JOU135" s="149"/>
      <c r="JOV135" s="149"/>
      <c r="JOW135" s="149"/>
      <c r="JOX135" s="149"/>
      <c r="JOY135" s="149"/>
      <c r="JOZ135" s="149"/>
      <c r="JPA135" s="149"/>
      <c r="JPB135" s="149"/>
      <c r="JPC135" s="149"/>
      <c r="JPD135" s="149"/>
      <c r="JPE135" s="149"/>
      <c r="JPF135" s="149"/>
      <c r="JPG135" s="149"/>
      <c r="JPH135" s="149"/>
      <c r="JPI135" s="149"/>
      <c r="JPJ135" s="149"/>
      <c r="JPK135" s="149"/>
      <c r="JPL135" s="149"/>
      <c r="JPM135" s="149"/>
      <c r="JPN135" s="149"/>
      <c r="JPO135" s="149"/>
      <c r="JPP135" s="149"/>
      <c r="JPQ135" s="149"/>
      <c r="JPR135" s="149"/>
      <c r="JPS135" s="149"/>
      <c r="JPT135" s="149"/>
      <c r="JPU135" s="149"/>
      <c r="JPV135" s="149"/>
      <c r="JPW135" s="149"/>
      <c r="JPX135" s="149"/>
      <c r="JPY135" s="149"/>
      <c r="JPZ135" s="149"/>
      <c r="JQA135" s="149"/>
      <c r="JQB135" s="149"/>
      <c r="JQC135" s="149"/>
      <c r="JQD135" s="149"/>
      <c r="JQE135" s="149"/>
      <c r="JQF135" s="149"/>
      <c r="JQG135" s="149"/>
      <c r="JQH135" s="149"/>
      <c r="JQI135" s="149"/>
      <c r="JQJ135" s="149"/>
      <c r="JQK135" s="149"/>
      <c r="JQL135" s="149"/>
      <c r="JQM135" s="149"/>
      <c r="JQN135" s="149"/>
      <c r="JQO135" s="149"/>
      <c r="JQP135" s="149"/>
      <c r="JQQ135" s="149"/>
      <c r="JQR135" s="149"/>
      <c r="JQS135" s="149"/>
      <c r="JQT135" s="149"/>
      <c r="JQU135" s="149"/>
      <c r="JQV135" s="149"/>
      <c r="JQW135" s="149"/>
      <c r="JQX135" s="149"/>
      <c r="JQY135" s="149"/>
      <c r="JQZ135" s="149"/>
      <c r="JRA135" s="149"/>
      <c r="JRB135" s="149"/>
      <c r="JRC135" s="149"/>
      <c r="JRD135" s="149"/>
      <c r="JRE135" s="149"/>
      <c r="JRF135" s="149"/>
      <c r="JRG135" s="149"/>
      <c r="JRH135" s="149"/>
      <c r="JRI135" s="149"/>
      <c r="JRJ135" s="149"/>
      <c r="JRK135" s="149"/>
      <c r="JRL135" s="149"/>
      <c r="JRM135" s="149"/>
      <c r="JRN135" s="149"/>
      <c r="JRO135" s="149"/>
      <c r="JRP135" s="149"/>
      <c r="JRQ135" s="149"/>
      <c r="JRR135" s="149"/>
      <c r="JRS135" s="149"/>
      <c r="JRT135" s="149"/>
      <c r="JRU135" s="149"/>
      <c r="JRV135" s="149"/>
      <c r="JRW135" s="149"/>
      <c r="JRX135" s="149"/>
      <c r="JRY135" s="149"/>
      <c r="JRZ135" s="149"/>
      <c r="JSA135" s="149"/>
      <c r="JSB135" s="149"/>
      <c r="JSC135" s="149"/>
      <c r="JSD135" s="149"/>
      <c r="JSE135" s="149"/>
      <c r="JSF135" s="149"/>
      <c r="JSG135" s="149"/>
      <c r="JSH135" s="149"/>
      <c r="JSI135" s="149"/>
      <c r="JSJ135" s="149"/>
      <c r="JSK135" s="149"/>
      <c r="JSL135" s="149"/>
      <c r="JSM135" s="149"/>
      <c r="JSN135" s="149"/>
      <c r="JSO135" s="149"/>
      <c r="JSP135" s="149"/>
      <c r="JSQ135" s="149"/>
      <c r="JSR135" s="149"/>
      <c r="JSS135" s="149"/>
      <c r="JST135" s="149"/>
      <c r="JSU135" s="149"/>
      <c r="JSV135" s="149"/>
      <c r="JSW135" s="149"/>
      <c r="JSX135" s="149"/>
      <c r="JSY135" s="149"/>
      <c r="JSZ135" s="149"/>
      <c r="JTA135" s="149"/>
      <c r="JTB135" s="149"/>
      <c r="JTC135" s="149"/>
      <c r="JTD135" s="149"/>
      <c r="JTE135" s="149"/>
      <c r="JTF135" s="149"/>
      <c r="JTG135" s="149"/>
      <c r="JTH135" s="149"/>
      <c r="JTI135" s="149"/>
      <c r="JTJ135" s="149"/>
      <c r="JTK135" s="149"/>
      <c r="JTL135" s="149"/>
      <c r="JTM135" s="149"/>
      <c r="JTN135" s="149"/>
      <c r="JTO135" s="149"/>
      <c r="JTP135" s="149"/>
      <c r="JTQ135" s="149"/>
      <c r="JTR135" s="149"/>
      <c r="JTS135" s="149"/>
      <c r="JTT135" s="149"/>
      <c r="JTU135" s="149"/>
      <c r="JTV135" s="149"/>
      <c r="JTW135" s="149"/>
      <c r="JTX135" s="149"/>
      <c r="JTY135" s="149"/>
      <c r="JTZ135" s="149"/>
      <c r="JUA135" s="149"/>
      <c r="JUB135" s="149"/>
      <c r="JUC135" s="149"/>
      <c r="JUD135" s="149"/>
      <c r="JUE135" s="149"/>
      <c r="JUF135" s="149"/>
      <c r="JUG135" s="149"/>
      <c r="JUH135" s="149"/>
      <c r="JUI135" s="149"/>
      <c r="JUJ135" s="149"/>
      <c r="JUK135" s="149"/>
      <c r="JUL135" s="149"/>
      <c r="JUM135" s="149"/>
      <c r="JUN135" s="149"/>
      <c r="JUO135" s="149"/>
      <c r="JUP135" s="149"/>
      <c r="JUQ135" s="149"/>
      <c r="JUR135" s="149"/>
      <c r="JUS135" s="149"/>
      <c r="JUT135" s="149"/>
      <c r="JUU135" s="149"/>
      <c r="JUV135" s="149"/>
      <c r="JUW135" s="149"/>
      <c r="JUX135" s="149"/>
      <c r="JUY135" s="149"/>
      <c r="JUZ135" s="149"/>
      <c r="JVA135" s="149"/>
      <c r="JVB135" s="149"/>
      <c r="JVC135" s="149"/>
      <c r="JVD135" s="149"/>
      <c r="JVE135" s="149"/>
      <c r="JVF135" s="149"/>
      <c r="JVG135" s="149"/>
      <c r="JVH135" s="149"/>
      <c r="JVI135" s="149"/>
      <c r="JVJ135" s="149"/>
      <c r="JVK135" s="149"/>
      <c r="JVL135" s="149"/>
      <c r="JVM135" s="149"/>
      <c r="JVN135" s="149"/>
      <c r="JVO135" s="149"/>
      <c r="JVP135" s="149"/>
      <c r="JVQ135" s="149"/>
      <c r="JVR135" s="149"/>
      <c r="JVS135" s="149"/>
      <c r="JVT135" s="149"/>
      <c r="JVU135" s="149"/>
      <c r="JVV135" s="149"/>
      <c r="JVW135" s="149"/>
      <c r="JVX135" s="149"/>
      <c r="JVY135" s="149"/>
      <c r="JVZ135" s="149"/>
      <c r="JWA135" s="149"/>
      <c r="JWB135" s="149"/>
      <c r="JWC135" s="149"/>
      <c r="JWD135" s="149"/>
      <c r="JWE135" s="149"/>
      <c r="JWF135" s="149"/>
      <c r="JWG135" s="149"/>
      <c r="JWH135" s="149"/>
      <c r="JWI135" s="149"/>
      <c r="JWJ135" s="149"/>
      <c r="JWK135" s="149"/>
      <c r="JWL135" s="149"/>
      <c r="JWM135" s="149"/>
      <c r="JWN135" s="149"/>
      <c r="JWO135" s="149"/>
      <c r="JWP135" s="149"/>
      <c r="JWQ135" s="149"/>
      <c r="JWR135" s="149"/>
      <c r="JWS135" s="149"/>
      <c r="JWT135" s="149"/>
      <c r="JWU135" s="149"/>
      <c r="JWV135" s="149"/>
      <c r="JWW135" s="149"/>
      <c r="JWX135" s="149"/>
      <c r="JWY135" s="149"/>
      <c r="JWZ135" s="149"/>
      <c r="JXA135" s="149"/>
      <c r="JXB135" s="149"/>
      <c r="JXC135" s="149"/>
      <c r="JXD135" s="149"/>
      <c r="JXE135" s="149"/>
      <c r="JXF135" s="149"/>
      <c r="JXG135" s="149"/>
      <c r="JXH135" s="149"/>
      <c r="JXI135" s="149"/>
      <c r="JXJ135" s="149"/>
      <c r="JXK135" s="149"/>
      <c r="JXL135" s="149"/>
      <c r="JXM135" s="149"/>
      <c r="JXN135" s="149"/>
      <c r="JXO135" s="149"/>
      <c r="JXP135" s="149"/>
      <c r="JXQ135" s="149"/>
      <c r="JXR135" s="149"/>
      <c r="JXS135" s="149"/>
      <c r="JXT135" s="149"/>
      <c r="JXU135" s="149"/>
      <c r="JXV135" s="149"/>
      <c r="JXW135" s="149"/>
      <c r="JXX135" s="149"/>
      <c r="JXY135" s="149"/>
      <c r="JXZ135" s="149"/>
      <c r="JYA135" s="149"/>
      <c r="JYB135" s="149"/>
      <c r="JYC135" s="149"/>
      <c r="JYD135" s="149"/>
      <c r="JYE135" s="149"/>
      <c r="JYF135" s="149"/>
      <c r="JYG135" s="149"/>
      <c r="JYH135" s="149"/>
      <c r="JYI135" s="149"/>
      <c r="JYJ135" s="149"/>
      <c r="JYK135" s="149"/>
      <c r="JYL135" s="149"/>
      <c r="JYM135" s="149"/>
      <c r="JYN135" s="149"/>
      <c r="JYO135" s="149"/>
      <c r="JYP135" s="149"/>
      <c r="JYQ135" s="149"/>
      <c r="JYR135" s="149"/>
      <c r="JYS135" s="149"/>
      <c r="JYT135" s="149"/>
      <c r="JYU135" s="149"/>
      <c r="JYV135" s="149"/>
      <c r="JYW135" s="149"/>
      <c r="JYX135" s="149"/>
      <c r="JYY135" s="149"/>
      <c r="JYZ135" s="149"/>
      <c r="JZA135" s="149"/>
      <c r="JZB135" s="149"/>
      <c r="JZC135" s="149"/>
      <c r="JZD135" s="149"/>
      <c r="JZE135" s="149"/>
      <c r="JZF135" s="149"/>
      <c r="JZG135" s="149"/>
      <c r="JZH135" s="149"/>
      <c r="JZI135" s="149"/>
      <c r="JZJ135" s="149"/>
      <c r="JZK135" s="149"/>
      <c r="JZL135" s="149"/>
      <c r="JZM135" s="149"/>
      <c r="JZN135" s="149"/>
      <c r="JZO135" s="149"/>
      <c r="JZP135" s="149"/>
      <c r="JZQ135" s="149"/>
      <c r="JZR135" s="149"/>
      <c r="JZS135" s="149"/>
      <c r="JZT135" s="149"/>
      <c r="JZU135" s="149"/>
      <c r="JZV135" s="149"/>
      <c r="JZW135" s="149"/>
      <c r="JZX135" s="149"/>
      <c r="JZY135" s="149"/>
      <c r="JZZ135" s="149"/>
      <c r="KAA135" s="149"/>
      <c r="KAB135" s="149"/>
      <c r="KAC135" s="149"/>
      <c r="KAD135" s="149"/>
      <c r="KAE135" s="149"/>
      <c r="KAF135" s="149"/>
      <c r="KAG135" s="149"/>
      <c r="KAH135" s="149"/>
      <c r="KAI135" s="149"/>
      <c r="KAJ135" s="149"/>
      <c r="KAK135" s="149"/>
      <c r="KAL135" s="149"/>
      <c r="KAM135" s="149"/>
      <c r="KAN135" s="149"/>
      <c r="KAO135" s="149"/>
      <c r="KAP135" s="149"/>
      <c r="KAQ135" s="149"/>
      <c r="KAR135" s="149"/>
      <c r="KAS135" s="149"/>
      <c r="KAT135" s="149"/>
      <c r="KAU135" s="149"/>
      <c r="KAV135" s="149"/>
      <c r="KAW135" s="149"/>
      <c r="KAX135" s="149"/>
      <c r="KAY135" s="149"/>
      <c r="KAZ135" s="149"/>
      <c r="KBA135" s="149"/>
      <c r="KBB135" s="149"/>
      <c r="KBC135" s="149"/>
      <c r="KBD135" s="149"/>
      <c r="KBE135" s="149"/>
      <c r="KBF135" s="149"/>
      <c r="KBG135" s="149"/>
      <c r="KBH135" s="149"/>
      <c r="KBI135" s="149"/>
      <c r="KBJ135" s="149"/>
      <c r="KBK135" s="149"/>
      <c r="KBL135" s="149"/>
      <c r="KBM135" s="149"/>
      <c r="KBN135" s="149"/>
      <c r="KBO135" s="149"/>
      <c r="KBP135" s="149"/>
      <c r="KBQ135" s="149"/>
      <c r="KBR135" s="149"/>
      <c r="KBS135" s="149"/>
      <c r="KBT135" s="149"/>
      <c r="KBU135" s="149"/>
      <c r="KBV135" s="149"/>
      <c r="KBW135" s="149"/>
      <c r="KBX135" s="149"/>
      <c r="KBY135" s="149"/>
      <c r="KBZ135" s="149"/>
      <c r="KCA135" s="149"/>
      <c r="KCB135" s="149"/>
      <c r="KCC135" s="149"/>
      <c r="KCD135" s="149"/>
      <c r="KCE135" s="149"/>
      <c r="KCF135" s="149"/>
      <c r="KCG135" s="149"/>
      <c r="KCH135" s="149"/>
      <c r="KCI135" s="149"/>
      <c r="KCJ135" s="149"/>
      <c r="KCK135" s="149"/>
      <c r="KCL135" s="149"/>
      <c r="KCM135" s="149"/>
      <c r="KCN135" s="149"/>
      <c r="KCO135" s="149"/>
      <c r="KCP135" s="149"/>
      <c r="KCQ135" s="149"/>
      <c r="KCR135" s="149"/>
      <c r="KCS135" s="149"/>
      <c r="KCT135" s="149"/>
      <c r="KCU135" s="149"/>
      <c r="KCV135" s="149"/>
      <c r="KCW135" s="149"/>
      <c r="KCX135" s="149"/>
      <c r="KCY135" s="149"/>
      <c r="KCZ135" s="149"/>
      <c r="KDA135" s="149"/>
      <c r="KDB135" s="149"/>
      <c r="KDC135" s="149"/>
      <c r="KDD135" s="149"/>
      <c r="KDE135" s="149"/>
      <c r="KDF135" s="149"/>
      <c r="KDG135" s="149"/>
      <c r="KDH135" s="149"/>
      <c r="KDI135" s="149"/>
      <c r="KDJ135" s="149"/>
      <c r="KDK135" s="149"/>
      <c r="KDL135" s="149"/>
      <c r="KDM135" s="149"/>
      <c r="KDN135" s="149"/>
      <c r="KDO135" s="149"/>
      <c r="KDP135" s="149"/>
      <c r="KDQ135" s="149"/>
      <c r="KDR135" s="149"/>
      <c r="KDS135" s="149"/>
      <c r="KDT135" s="149"/>
      <c r="KDU135" s="149"/>
      <c r="KDV135" s="149"/>
      <c r="KDW135" s="149"/>
      <c r="KDX135" s="149"/>
      <c r="KDY135" s="149"/>
      <c r="KDZ135" s="149"/>
      <c r="KEA135" s="149"/>
      <c r="KEB135" s="149"/>
      <c r="KEC135" s="149"/>
      <c r="KED135" s="149"/>
      <c r="KEE135" s="149"/>
      <c r="KEF135" s="149"/>
      <c r="KEG135" s="149"/>
      <c r="KEH135" s="149"/>
      <c r="KEI135" s="149"/>
      <c r="KEJ135" s="149"/>
      <c r="KEK135" s="149"/>
      <c r="KEL135" s="149"/>
      <c r="KEM135" s="149"/>
      <c r="KEN135" s="149"/>
      <c r="KEO135" s="149"/>
      <c r="KEP135" s="149"/>
      <c r="KEQ135" s="149"/>
      <c r="KER135" s="149"/>
      <c r="KES135" s="149"/>
      <c r="KET135" s="149"/>
      <c r="KEU135" s="149"/>
      <c r="KEV135" s="149"/>
      <c r="KEW135" s="149"/>
      <c r="KEX135" s="149"/>
      <c r="KEY135" s="149"/>
      <c r="KEZ135" s="149"/>
      <c r="KFA135" s="149"/>
      <c r="KFB135" s="149"/>
      <c r="KFC135" s="149"/>
      <c r="KFD135" s="149"/>
      <c r="KFE135" s="149"/>
      <c r="KFF135" s="149"/>
      <c r="KFG135" s="149"/>
      <c r="KFH135" s="149"/>
      <c r="KFI135" s="149"/>
      <c r="KFJ135" s="149"/>
      <c r="KFK135" s="149"/>
      <c r="KFL135" s="149"/>
      <c r="KFM135" s="149"/>
      <c r="KFN135" s="149"/>
      <c r="KFO135" s="149"/>
      <c r="KFP135" s="149"/>
      <c r="KFQ135" s="149"/>
      <c r="KFR135" s="149"/>
      <c r="KFS135" s="149"/>
      <c r="KFT135" s="149"/>
      <c r="KFU135" s="149"/>
      <c r="KFV135" s="149"/>
      <c r="KFW135" s="149"/>
      <c r="KFX135" s="149"/>
      <c r="KFY135" s="149"/>
      <c r="KFZ135" s="149"/>
      <c r="KGA135" s="149"/>
      <c r="KGB135" s="149"/>
      <c r="KGC135" s="149"/>
      <c r="KGD135" s="149"/>
      <c r="KGE135" s="149"/>
      <c r="KGF135" s="149"/>
      <c r="KGG135" s="149"/>
      <c r="KGH135" s="149"/>
      <c r="KGI135" s="149"/>
      <c r="KGJ135" s="149"/>
      <c r="KGK135" s="149"/>
      <c r="KGL135" s="149"/>
      <c r="KGM135" s="149"/>
      <c r="KGN135" s="149"/>
      <c r="KGO135" s="149"/>
      <c r="KGP135" s="149"/>
      <c r="KGQ135" s="149"/>
      <c r="KGR135" s="149"/>
      <c r="KGS135" s="149"/>
      <c r="KGT135" s="149"/>
      <c r="KGU135" s="149"/>
      <c r="KGV135" s="149"/>
      <c r="KGW135" s="149"/>
      <c r="KGX135" s="149"/>
      <c r="KGY135" s="149"/>
      <c r="KGZ135" s="149"/>
      <c r="KHA135" s="149"/>
      <c r="KHB135" s="149"/>
      <c r="KHC135" s="149"/>
      <c r="KHD135" s="149"/>
      <c r="KHE135" s="149"/>
      <c r="KHF135" s="149"/>
      <c r="KHG135" s="149"/>
      <c r="KHH135" s="149"/>
      <c r="KHI135" s="149"/>
      <c r="KHJ135" s="149"/>
      <c r="KHK135" s="149"/>
      <c r="KHL135" s="149"/>
      <c r="KHM135" s="149"/>
      <c r="KHN135" s="149"/>
      <c r="KHO135" s="149"/>
      <c r="KHP135" s="149"/>
      <c r="KHQ135" s="149"/>
      <c r="KHR135" s="149"/>
      <c r="KHS135" s="149"/>
      <c r="KHT135" s="149"/>
      <c r="KHU135" s="149"/>
      <c r="KHV135" s="149"/>
      <c r="KHW135" s="149"/>
      <c r="KHX135" s="149"/>
      <c r="KHY135" s="149"/>
      <c r="KHZ135" s="149"/>
      <c r="KIA135" s="149"/>
      <c r="KIB135" s="149"/>
      <c r="KIC135" s="149"/>
      <c r="KID135" s="149"/>
      <c r="KIE135" s="149"/>
      <c r="KIF135" s="149"/>
      <c r="KIG135" s="149"/>
      <c r="KIH135" s="149"/>
      <c r="KII135" s="149"/>
      <c r="KIJ135" s="149"/>
      <c r="KIK135" s="149"/>
      <c r="KIL135" s="149"/>
      <c r="KIM135" s="149"/>
      <c r="KIN135" s="149"/>
      <c r="KIO135" s="149"/>
      <c r="KIP135" s="149"/>
      <c r="KIQ135" s="149"/>
      <c r="KIR135" s="149"/>
      <c r="KIS135" s="149"/>
      <c r="KIT135" s="149"/>
      <c r="KIU135" s="149"/>
      <c r="KIV135" s="149"/>
      <c r="KIW135" s="149"/>
      <c r="KIX135" s="149"/>
      <c r="KIY135" s="149"/>
      <c r="KIZ135" s="149"/>
      <c r="KJA135" s="149"/>
      <c r="KJB135" s="149"/>
      <c r="KJC135" s="149"/>
      <c r="KJD135" s="149"/>
      <c r="KJE135" s="149"/>
      <c r="KJF135" s="149"/>
      <c r="KJG135" s="149"/>
      <c r="KJH135" s="149"/>
      <c r="KJI135" s="149"/>
      <c r="KJJ135" s="149"/>
      <c r="KJK135" s="149"/>
      <c r="KJL135" s="149"/>
      <c r="KJM135" s="149"/>
      <c r="KJN135" s="149"/>
      <c r="KJO135" s="149"/>
      <c r="KJP135" s="149"/>
      <c r="KJQ135" s="149"/>
      <c r="KJR135" s="149"/>
      <c r="KJS135" s="149"/>
      <c r="KJT135" s="149"/>
      <c r="KJU135" s="149"/>
      <c r="KJV135" s="149"/>
      <c r="KJW135" s="149"/>
      <c r="KJX135" s="149"/>
      <c r="KJY135" s="149"/>
      <c r="KJZ135" s="149"/>
      <c r="KKA135" s="149"/>
      <c r="KKB135" s="149"/>
      <c r="KKC135" s="149"/>
      <c r="KKD135" s="149"/>
      <c r="KKE135" s="149"/>
      <c r="KKF135" s="149"/>
      <c r="KKG135" s="149"/>
      <c r="KKH135" s="149"/>
      <c r="KKI135" s="149"/>
      <c r="KKJ135" s="149"/>
      <c r="KKK135" s="149"/>
      <c r="KKL135" s="149"/>
      <c r="KKM135" s="149"/>
      <c r="KKN135" s="149"/>
      <c r="KKO135" s="149"/>
      <c r="KKP135" s="149"/>
      <c r="KKQ135" s="149"/>
      <c r="KKR135" s="149"/>
      <c r="KKS135" s="149"/>
      <c r="KKT135" s="149"/>
      <c r="KKU135" s="149"/>
      <c r="KKV135" s="149"/>
      <c r="KKW135" s="149"/>
      <c r="KKX135" s="149"/>
      <c r="KKY135" s="149"/>
      <c r="KKZ135" s="149"/>
      <c r="KLA135" s="149"/>
      <c r="KLB135" s="149"/>
      <c r="KLC135" s="149"/>
      <c r="KLD135" s="149"/>
      <c r="KLE135" s="149"/>
      <c r="KLF135" s="149"/>
      <c r="KLG135" s="149"/>
      <c r="KLH135" s="149"/>
      <c r="KLI135" s="149"/>
      <c r="KLJ135" s="149"/>
      <c r="KLK135" s="149"/>
      <c r="KLL135" s="149"/>
      <c r="KLM135" s="149"/>
      <c r="KLN135" s="149"/>
      <c r="KLO135" s="149"/>
      <c r="KLP135" s="149"/>
      <c r="KLQ135" s="149"/>
      <c r="KLR135" s="149"/>
      <c r="KLS135" s="149"/>
      <c r="KLT135" s="149"/>
      <c r="KLU135" s="149"/>
      <c r="KLV135" s="149"/>
      <c r="KLW135" s="149"/>
      <c r="KLX135" s="149"/>
      <c r="KLY135" s="149"/>
      <c r="KLZ135" s="149"/>
      <c r="KMA135" s="149"/>
      <c r="KMB135" s="149"/>
      <c r="KMC135" s="149"/>
      <c r="KMD135" s="149"/>
      <c r="KME135" s="149"/>
      <c r="KMF135" s="149"/>
      <c r="KMG135" s="149"/>
      <c r="KMH135" s="149"/>
      <c r="KMI135" s="149"/>
      <c r="KMJ135" s="149"/>
      <c r="KMK135" s="149"/>
      <c r="KML135" s="149"/>
      <c r="KMM135" s="149"/>
      <c r="KMN135" s="149"/>
      <c r="KMO135" s="149"/>
      <c r="KMP135" s="149"/>
      <c r="KMQ135" s="149"/>
      <c r="KMR135" s="149"/>
      <c r="KMS135" s="149"/>
      <c r="KMT135" s="149"/>
      <c r="KMU135" s="149"/>
      <c r="KMV135" s="149"/>
      <c r="KMW135" s="149"/>
      <c r="KMX135" s="149"/>
      <c r="KMY135" s="149"/>
      <c r="KMZ135" s="149"/>
      <c r="KNA135" s="149"/>
      <c r="KNB135" s="149"/>
      <c r="KNC135" s="149"/>
      <c r="KND135" s="149"/>
      <c r="KNE135" s="149"/>
      <c r="KNF135" s="149"/>
      <c r="KNG135" s="149"/>
      <c r="KNH135" s="149"/>
      <c r="KNI135" s="149"/>
      <c r="KNJ135" s="149"/>
      <c r="KNK135" s="149"/>
      <c r="KNL135" s="149"/>
      <c r="KNM135" s="149"/>
      <c r="KNN135" s="149"/>
      <c r="KNO135" s="149"/>
      <c r="KNP135" s="149"/>
      <c r="KNQ135" s="149"/>
      <c r="KNR135" s="149"/>
      <c r="KNS135" s="149"/>
      <c r="KNT135" s="149"/>
      <c r="KNU135" s="149"/>
      <c r="KNV135" s="149"/>
      <c r="KNW135" s="149"/>
      <c r="KNX135" s="149"/>
      <c r="KNY135" s="149"/>
      <c r="KNZ135" s="149"/>
      <c r="KOA135" s="149"/>
      <c r="KOB135" s="149"/>
      <c r="KOC135" s="149"/>
      <c r="KOD135" s="149"/>
      <c r="KOE135" s="149"/>
      <c r="KOF135" s="149"/>
      <c r="KOG135" s="149"/>
      <c r="KOH135" s="149"/>
      <c r="KOI135" s="149"/>
      <c r="KOJ135" s="149"/>
      <c r="KOK135" s="149"/>
      <c r="KOL135" s="149"/>
      <c r="KOM135" s="149"/>
      <c r="KON135" s="149"/>
      <c r="KOO135" s="149"/>
      <c r="KOP135" s="149"/>
      <c r="KOQ135" s="149"/>
      <c r="KOR135" s="149"/>
      <c r="KOS135" s="149"/>
      <c r="KOT135" s="149"/>
      <c r="KOU135" s="149"/>
      <c r="KOV135" s="149"/>
      <c r="KOW135" s="149"/>
      <c r="KOX135" s="149"/>
      <c r="KOY135" s="149"/>
      <c r="KOZ135" s="149"/>
      <c r="KPA135" s="149"/>
      <c r="KPB135" s="149"/>
      <c r="KPC135" s="149"/>
      <c r="KPD135" s="149"/>
      <c r="KPE135" s="149"/>
      <c r="KPF135" s="149"/>
      <c r="KPG135" s="149"/>
      <c r="KPH135" s="149"/>
      <c r="KPI135" s="149"/>
      <c r="KPJ135" s="149"/>
      <c r="KPK135" s="149"/>
      <c r="KPL135" s="149"/>
      <c r="KPM135" s="149"/>
      <c r="KPN135" s="149"/>
      <c r="KPO135" s="149"/>
      <c r="KPP135" s="149"/>
      <c r="KPQ135" s="149"/>
      <c r="KPR135" s="149"/>
      <c r="KPS135" s="149"/>
      <c r="KPT135" s="149"/>
      <c r="KPU135" s="149"/>
      <c r="KPV135" s="149"/>
      <c r="KPW135" s="149"/>
      <c r="KPX135" s="149"/>
      <c r="KPY135" s="149"/>
      <c r="KPZ135" s="149"/>
      <c r="KQA135" s="149"/>
      <c r="KQB135" s="149"/>
      <c r="KQC135" s="149"/>
      <c r="KQD135" s="149"/>
      <c r="KQE135" s="149"/>
      <c r="KQF135" s="149"/>
      <c r="KQG135" s="149"/>
      <c r="KQH135" s="149"/>
      <c r="KQI135" s="149"/>
      <c r="KQJ135" s="149"/>
      <c r="KQK135" s="149"/>
      <c r="KQL135" s="149"/>
      <c r="KQM135" s="149"/>
      <c r="KQN135" s="149"/>
      <c r="KQO135" s="149"/>
      <c r="KQP135" s="149"/>
      <c r="KQQ135" s="149"/>
      <c r="KQR135" s="149"/>
      <c r="KQS135" s="149"/>
      <c r="KQT135" s="149"/>
      <c r="KQU135" s="149"/>
      <c r="KQV135" s="149"/>
      <c r="KQW135" s="149"/>
      <c r="KQX135" s="149"/>
      <c r="KQY135" s="149"/>
      <c r="KQZ135" s="149"/>
      <c r="KRA135" s="149"/>
      <c r="KRB135" s="149"/>
      <c r="KRC135" s="149"/>
      <c r="KRD135" s="149"/>
      <c r="KRE135" s="149"/>
      <c r="KRF135" s="149"/>
      <c r="KRG135" s="149"/>
      <c r="KRH135" s="149"/>
      <c r="KRI135" s="149"/>
      <c r="KRJ135" s="149"/>
      <c r="KRK135" s="149"/>
      <c r="KRL135" s="149"/>
      <c r="KRM135" s="149"/>
      <c r="KRN135" s="149"/>
      <c r="KRO135" s="149"/>
      <c r="KRP135" s="149"/>
      <c r="KRQ135" s="149"/>
      <c r="KRR135" s="149"/>
      <c r="KRS135" s="149"/>
      <c r="KRT135" s="149"/>
      <c r="KRU135" s="149"/>
      <c r="KRV135" s="149"/>
      <c r="KRW135" s="149"/>
      <c r="KRX135" s="149"/>
      <c r="KRY135" s="149"/>
      <c r="KRZ135" s="149"/>
      <c r="KSA135" s="149"/>
      <c r="KSB135" s="149"/>
      <c r="KSC135" s="149"/>
      <c r="KSD135" s="149"/>
      <c r="KSE135" s="149"/>
      <c r="KSF135" s="149"/>
      <c r="KSG135" s="149"/>
      <c r="KSH135" s="149"/>
      <c r="KSI135" s="149"/>
      <c r="KSJ135" s="149"/>
      <c r="KSK135" s="149"/>
      <c r="KSL135" s="149"/>
      <c r="KSM135" s="149"/>
      <c r="KSN135" s="149"/>
      <c r="KSO135" s="149"/>
      <c r="KSP135" s="149"/>
      <c r="KSQ135" s="149"/>
      <c r="KSR135" s="149"/>
      <c r="KSS135" s="149"/>
      <c r="KST135" s="149"/>
      <c r="KSU135" s="149"/>
      <c r="KSV135" s="149"/>
      <c r="KSW135" s="149"/>
      <c r="KSX135" s="149"/>
      <c r="KSY135" s="149"/>
      <c r="KSZ135" s="149"/>
      <c r="KTA135" s="149"/>
      <c r="KTB135" s="149"/>
      <c r="KTC135" s="149"/>
      <c r="KTD135" s="149"/>
      <c r="KTE135" s="149"/>
      <c r="KTF135" s="149"/>
      <c r="KTG135" s="149"/>
      <c r="KTH135" s="149"/>
      <c r="KTI135" s="149"/>
      <c r="KTJ135" s="149"/>
      <c r="KTK135" s="149"/>
      <c r="KTL135" s="149"/>
      <c r="KTM135" s="149"/>
      <c r="KTN135" s="149"/>
      <c r="KTO135" s="149"/>
      <c r="KTP135" s="149"/>
      <c r="KTQ135" s="149"/>
      <c r="KTR135" s="149"/>
      <c r="KTS135" s="149"/>
      <c r="KTT135" s="149"/>
      <c r="KTU135" s="149"/>
      <c r="KTV135" s="149"/>
      <c r="KTW135" s="149"/>
      <c r="KTX135" s="149"/>
      <c r="KTY135" s="149"/>
      <c r="KTZ135" s="149"/>
      <c r="KUA135" s="149"/>
      <c r="KUB135" s="149"/>
      <c r="KUC135" s="149"/>
      <c r="KUD135" s="149"/>
      <c r="KUE135" s="149"/>
      <c r="KUF135" s="149"/>
      <c r="KUG135" s="149"/>
      <c r="KUH135" s="149"/>
      <c r="KUI135" s="149"/>
      <c r="KUJ135" s="149"/>
      <c r="KUK135" s="149"/>
      <c r="KUL135" s="149"/>
      <c r="KUM135" s="149"/>
      <c r="KUN135" s="149"/>
      <c r="KUO135" s="149"/>
      <c r="KUP135" s="149"/>
      <c r="KUQ135" s="149"/>
      <c r="KUR135" s="149"/>
      <c r="KUS135" s="149"/>
      <c r="KUT135" s="149"/>
      <c r="KUU135" s="149"/>
      <c r="KUV135" s="149"/>
      <c r="KUW135" s="149"/>
      <c r="KUX135" s="149"/>
      <c r="KUY135" s="149"/>
      <c r="KUZ135" s="149"/>
      <c r="KVA135" s="149"/>
      <c r="KVB135" s="149"/>
      <c r="KVC135" s="149"/>
      <c r="KVD135" s="149"/>
      <c r="KVE135" s="149"/>
      <c r="KVF135" s="149"/>
      <c r="KVG135" s="149"/>
      <c r="KVH135" s="149"/>
      <c r="KVI135" s="149"/>
      <c r="KVJ135" s="149"/>
      <c r="KVK135" s="149"/>
      <c r="KVL135" s="149"/>
      <c r="KVM135" s="149"/>
      <c r="KVN135" s="149"/>
      <c r="KVO135" s="149"/>
      <c r="KVP135" s="149"/>
      <c r="KVQ135" s="149"/>
      <c r="KVR135" s="149"/>
      <c r="KVS135" s="149"/>
      <c r="KVT135" s="149"/>
      <c r="KVU135" s="149"/>
      <c r="KVV135" s="149"/>
      <c r="KVW135" s="149"/>
      <c r="KVX135" s="149"/>
      <c r="KVY135" s="149"/>
      <c r="KVZ135" s="149"/>
      <c r="KWA135" s="149"/>
      <c r="KWB135" s="149"/>
      <c r="KWC135" s="149"/>
      <c r="KWD135" s="149"/>
      <c r="KWE135" s="149"/>
      <c r="KWF135" s="149"/>
      <c r="KWG135" s="149"/>
      <c r="KWH135" s="149"/>
      <c r="KWI135" s="149"/>
      <c r="KWJ135" s="149"/>
      <c r="KWK135" s="149"/>
      <c r="KWL135" s="149"/>
      <c r="KWM135" s="149"/>
      <c r="KWN135" s="149"/>
      <c r="KWO135" s="149"/>
      <c r="KWP135" s="149"/>
      <c r="KWQ135" s="149"/>
      <c r="KWR135" s="149"/>
      <c r="KWS135" s="149"/>
      <c r="KWT135" s="149"/>
      <c r="KWU135" s="149"/>
      <c r="KWV135" s="149"/>
      <c r="KWW135" s="149"/>
      <c r="KWX135" s="149"/>
      <c r="KWY135" s="149"/>
      <c r="KWZ135" s="149"/>
      <c r="KXA135" s="149"/>
      <c r="KXB135" s="149"/>
      <c r="KXC135" s="149"/>
      <c r="KXD135" s="149"/>
      <c r="KXE135" s="149"/>
      <c r="KXF135" s="149"/>
      <c r="KXG135" s="149"/>
      <c r="KXH135" s="149"/>
      <c r="KXI135" s="149"/>
      <c r="KXJ135" s="149"/>
      <c r="KXK135" s="149"/>
      <c r="KXL135" s="149"/>
      <c r="KXM135" s="149"/>
      <c r="KXN135" s="149"/>
      <c r="KXO135" s="149"/>
      <c r="KXP135" s="149"/>
      <c r="KXQ135" s="149"/>
      <c r="KXR135" s="149"/>
      <c r="KXS135" s="149"/>
      <c r="KXT135" s="149"/>
      <c r="KXU135" s="149"/>
      <c r="KXV135" s="149"/>
      <c r="KXW135" s="149"/>
      <c r="KXX135" s="149"/>
      <c r="KXY135" s="149"/>
      <c r="KXZ135" s="149"/>
      <c r="KYA135" s="149"/>
      <c r="KYB135" s="149"/>
      <c r="KYC135" s="149"/>
      <c r="KYD135" s="149"/>
      <c r="KYE135" s="149"/>
      <c r="KYF135" s="149"/>
      <c r="KYG135" s="149"/>
      <c r="KYH135" s="149"/>
      <c r="KYI135" s="149"/>
      <c r="KYJ135" s="149"/>
      <c r="KYK135" s="149"/>
      <c r="KYL135" s="149"/>
      <c r="KYM135" s="149"/>
      <c r="KYN135" s="149"/>
      <c r="KYO135" s="149"/>
      <c r="KYP135" s="149"/>
      <c r="KYQ135" s="149"/>
      <c r="KYR135" s="149"/>
      <c r="KYS135" s="149"/>
      <c r="KYT135" s="149"/>
      <c r="KYU135" s="149"/>
      <c r="KYV135" s="149"/>
      <c r="KYW135" s="149"/>
      <c r="KYX135" s="149"/>
      <c r="KYY135" s="149"/>
      <c r="KYZ135" s="149"/>
      <c r="KZA135" s="149"/>
      <c r="KZB135" s="149"/>
      <c r="KZC135" s="149"/>
      <c r="KZD135" s="149"/>
      <c r="KZE135" s="149"/>
      <c r="KZF135" s="149"/>
      <c r="KZG135" s="149"/>
      <c r="KZH135" s="149"/>
      <c r="KZI135" s="149"/>
      <c r="KZJ135" s="149"/>
      <c r="KZK135" s="149"/>
      <c r="KZL135" s="149"/>
      <c r="KZM135" s="149"/>
      <c r="KZN135" s="149"/>
      <c r="KZO135" s="149"/>
      <c r="KZP135" s="149"/>
      <c r="KZQ135" s="149"/>
      <c r="KZR135" s="149"/>
      <c r="KZS135" s="149"/>
      <c r="KZT135" s="149"/>
      <c r="KZU135" s="149"/>
      <c r="KZV135" s="149"/>
      <c r="KZW135" s="149"/>
      <c r="KZX135" s="149"/>
      <c r="KZY135" s="149"/>
      <c r="KZZ135" s="149"/>
      <c r="LAA135" s="149"/>
      <c r="LAB135" s="149"/>
      <c r="LAC135" s="149"/>
      <c r="LAD135" s="149"/>
      <c r="LAE135" s="149"/>
      <c r="LAF135" s="149"/>
      <c r="LAG135" s="149"/>
      <c r="LAH135" s="149"/>
      <c r="LAI135" s="149"/>
      <c r="LAJ135" s="149"/>
      <c r="LAK135" s="149"/>
      <c r="LAL135" s="149"/>
      <c r="LAM135" s="149"/>
      <c r="LAN135" s="149"/>
      <c r="LAO135" s="149"/>
      <c r="LAP135" s="149"/>
      <c r="LAQ135" s="149"/>
      <c r="LAR135" s="149"/>
      <c r="LAS135" s="149"/>
      <c r="LAT135" s="149"/>
      <c r="LAU135" s="149"/>
      <c r="LAV135" s="149"/>
      <c r="LAW135" s="149"/>
      <c r="LAX135" s="149"/>
      <c r="LAY135" s="149"/>
      <c r="LAZ135" s="149"/>
      <c r="LBA135" s="149"/>
      <c r="LBB135" s="149"/>
      <c r="LBC135" s="149"/>
      <c r="LBD135" s="149"/>
      <c r="LBE135" s="149"/>
      <c r="LBF135" s="149"/>
      <c r="LBG135" s="149"/>
      <c r="LBH135" s="149"/>
      <c r="LBI135" s="149"/>
      <c r="LBJ135" s="149"/>
      <c r="LBK135" s="149"/>
      <c r="LBL135" s="149"/>
      <c r="LBM135" s="149"/>
      <c r="LBN135" s="149"/>
      <c r="LBO135" s="149"/>
      <c r="LBP135" s="149"/>
      <c r="LBQ135" s="149"/>
      <c r="LBR135" s="149"/>
      <c r="LBS135" s="149"/>
      <c r="LBT135" s="149"/>
      <c r="LBU135" s="149"/>
      <c r="LBV135" s="149"/>
      <c r="LBW135" s="149"/>
      <c r="LBX135" s="149"/>
      <c r="LBY135" s="149"/>
      <c r="LBZ135" s="149"/>
      <c r="LCA135" s="149"/>
      <c r="LCB135" s="149"/>
      <c r="LCC135" s="149"/>
      <c r="LCD135" s="149"/>
      <c r="LCE135" s="149"/>
      <c r="LCF135" s="149"/>
      <c r="LCG135" s="149"/>
      <c r="LCH135" s="149"/>
      <c r="LCI135" s="149"/>
      <c r="LCJ135" s="149"/>
      <c r="LCK135" s="149"/>
      <c r="LCL135" s="149"/>
      <c r="LCM135" s="149"/>
      <c r="LCN135" s="149"/>
      <c r="LCO135" s="149"/>
      <c r="LCP135" s="149"/>
      <c r="LCQ135" s="149"/>
      <c r="LCR135" s="149"/>
      <c r="LCS135" s="149"/>
      <c r="LCT135" s="149"/>
      <c r="LCU135" s="149"/>
      <c r="LCV135" s="149"/>
      <c r="LCW135" s="149"/>
      <c r="LCX135" s="149"/>
      <c r="LCY135" s="149"/>
      <c r="LCZ135" s="149"/>
      <c r="LDA135" s="149"/>
      <c r="LDB135" s="149"/>
      <c r="LDC135" s="149"/>
      <c r="LDD135" s="149"/>
      <c r="LDE135" s="149"/>
      <c r="LDF135" s="149"/>
      <c r="LDG135" s="149"/>
      <c r="LDH135" s="149"/>
      <c r="LDI135" s="149"/>
      <c r="LDJ135" s="149"/>
      <c r="LDK135" s="149"/>
      <c r="LDL135" s="149"/>
      <c r="LDM135" s="149"/>
      <c r="LDN135" s="149"/>
      <c r="LDO135" s="149"/>
      <c r="LDP135" s="149"/>
      <c r="LDQ135" s="149"/>
      <c r="LDR135" s="149"/>
      <c r="LDS135" s="149"/>
      <c r="LDT135" s="149"/>
      <c r="LDU135" s="149"/>
      <c r="LDV135" s="149"/>
      <c r="LDW135" s="149"/>
      <c r="LDX135" s="149"/>
      <c r="LDY135" s="149"/>
      <c r="LDZ135" s="149"/>
      <c r="LEA135" s="149"/>
      <c r="LEB135" s="149"/>
      <c r="LEC135" s="149"/>
      <c r="LED135" s="149"/>
      <c r="LEE135" s="149"/>
      <c r="LEF135" s="149"/>
      <c r="LEG135" s="149"/>
      <c r="LEH135" s="149"/>
      <c r="LEI135" s="149"/>
      <c r="LEJ135" s="149"/>
      <c r="LEK135" s="149"/>
      <c r="LEL135" s="149"/>
      <c r="LEM135" s="149"/>
      <c r="LEN135" s="149"/>
      <c r="LEO135" s="149"/>
      <c r="LEP135" s="149"/>
      <c r="LEQ135" s="149"/>
      <c r="LER135" s="149"/>
      <c r="LES135" s="149"/>
      <c r="LET135" s="149"/>
      <c r="LEU135" s="149"/>
      <c r="LEV135" s="149"/>
      <c r="LEW135" s="149"/>
      <c r="LEX135" s="149"/>
      <c r="LEY135" s="149"/>
      <c r="LEZ135" s="149"/>
      <c r="LFA135" s="149"/>
      <c r="LFB135" s="149"/>
      <c r="LFC135" s="149"/>
      <c r="LFD135" s="149"/>
      <c r="LFE135" s="149"/>
      <c r="LFF135" s="149"/>
      <c r="LFG135" s="149"/>
      <c r="LFH135" s="149"/>
      <c r="LFI135" s="149"/>
      <c r="LFJ135" s="149"/>
      <c r="LFK135" s="149"/>
      <c r="LFL135" s="149"/>
      <c r="LFM135" s="149"/>
      <c r="LFN135" s="149"/>
      <c r="LFO135" s="149"/>
      <c r="LFP135" s="149"/>
      <c r="LFQ135" s="149"/>
      <c r="LFR135" s="149"/>
      <c r="LFS135" s="149"/>
      <c r="LFT135" s="149"/>
      <c r="LFU135" s="149"/>
      <c r="LFV135" s="149"/>
      <c r="LFW135" s="149"/>
      <c r="LFX135" s="149"/>
      <c r="LFY135" s="149"/>
      <c r="LFZ135" s="149"/>
      <c r="LGA135" s="149"/>
      <c r="LGB135" s="149"/>
      <c r="LGC135" s="149"/>
      <c r="LGD135" s="149"/>
      <c r="LGE135" s="149"/>
      <c r="LGF135" s="149"/>
      <c r="LGG135" s="149"/>
      <c r="LGH135" s="149"/>
      <c r="LGI135" s="149"/>
      <c r="LGJ135" s="149"/>
      <c r="LGK135" s="149"/>
      <c r="LGL135" s="149"/>
      <c r="LGM135" s="149"/>
      <c r="LGN135" s="149"/>
      <c r="LGO135" s="149"/>
      <c r="LGP135" s="149"/>
      <c r="LGQ135" s="149"/>
      <c r="LGR135" s="149"/>
      <c r="LGS135" s="149"/>
      <c r="LGT135" s="149"/>
      <c r="LGU135" s="149"/>
      <c r="LGV135" s="149"/>
      <c r="LGW135" s="149"/>
      <c r="LGX135" s="149"/>
      <c r="LGY135" s="149"/>
      <c r="LGZ135" s="149"/>
      <c r="LHA135" s="149"/>
      <c r="LHB135" s="149"/>
      <c r="LHC135" s="149"/>
      <c r="LHD135" s="149"/>
      <c r="LHE135" s="149"/>
      <c r="LHF135" s="149"/>
      <c r="LHG135" s="149"/>
      <c r="LHH135" s="149"/>
      <c r="LHI135" s="149"/>
      <c r="LHJ135" s="149"/>
      <c r="LHK135" s="149"/>
      <c r="LHL135" s="149"/>
      <c r="LHM135" s="149"/>
      <c r="LHN135" s="149"/>
      <c r="LHO135" s="149"/>
      <c r="LHP135" s="149"/>
      <c r="LHQ135" s="149"/>
      <c r="LHR135" s="149"/>
      <c r="LHS135" s="149"/>
      <c r="LHT135" s="149"/>
      <c r="LHU135" s="149"/>
      <c r="LHV135" s="149"/>
      <c r="LHW135" s="149"/>
      <c r="LHX135" s="149"/>
      <c r="LHY135" s="149"/>
      <c r="LHZ135" s="149"/>
      <c r="LIA135" s="149"/>
      <c r="LIB135" s="149"/>
      <c r="LIC135" s="149"/>
      <c r="LID135" s="149"/>
      <c r="LIE135" s="149"/>
      <c r="LIF135" s="149"/>
      <c r="LIG135" s="149"/>
      <c r="LIH135" s="149"/>
      <c r="LII135" s="149"/>
      <c r="LIJ135" s="149"/>
      <c r="LIK135" s="149"/>
      <c r="LIL135" s="149"/>
      <c r="LIM135" s="149"/>
      <c r="LIN135" s="149"/>
      <c r="LIO135" s="149"/>
      <c r="LIP135" s="149"/>
      <c r="LIQ135" s="149"/>
      <c r="LIR135" s="149"/>
      <c r="LIS135" s="149"/>
      <c r="LIT135" s="149"/>
      <c r="LIU135" s="149"/>
      <c r="LIV135" s="149"/>
      <c r="LIW135" s="149"/>
      <c r="LIX135" s="149"/>
      <c r="LIY135" s="149"/>
      <c r="LIZ135" s="149"/>
      <c r="LJA135" s="149"/>
      <c r="LJB135" s="149"/>
      <c r="LJC135" s="149"/>
      <c r="LJD135" s="149"/>
      <c r="LJE135" s="149"/>
      <c r="LJF135" s="149"/>
      <c r="LJG135" s="149"/>
      <c r="LJH135" s="149"/>
      <c r="LJI135" s="149"/>
      <c r="LJJ135" s="149"/>
      <c r="LJK135" s="149"/>
      <c r="LJL135" s="149"/>
      <c r="LJM135" s="149"/>
      <c r="LJN135" s="149"/>
      <c r="LJO135" s="149"/>
      <c r="LJP135" s="149"/>
      <c r="LJQ135" s="149"/>
      <c r="LJR135" s="149"/>
      <c r="LJS135" s="149"/>
      <c r="LJT135" s="149"/>
      <c r="LJU135" s="149"/>
      <c r="LJV135" s="149"/>
      <c r="LJW135" s="149"/>
      <c r="LJX135" s="149"/>
      <c r="LJY135" s="149"/>
      <c r="LJZ135" s="149"/>
      <c r="LKA135" s="149"/>
      <c r="LKB135" s="149"/>
      <c r="LKC135" s="149"/>
      <c r="LKD135" s="149"/>
      <c r="LKE135" s="149"/>
      <c r="LKF135" s="149"/>
      <c r="LKG135" s="149"/>
      <c r="LKH135" s="149"/>
      <c r="LKI135" s="149"/>
      <c r="LKJ135" s="149"/>
      <c r="LKK135" s="149"/>
      <c r="LKL135" s="149"/>
      <c r="LKM135" s="149"/>
      <c r="LKN135" s="149"/>
      <c r="LKO135" s="149"/>
      <c r="LKP135" s="149"/>
      <c r="LKQ135" s="149"/>
      <c r="LKR135" s="149"/>
      <c r="LKS135" s="149"/>
      <c r="LKT135" s="149"/>
      <c r="LKU135" s="149"/>
      <c r="LKV135" s="149"/>
      <c r="LKW135" s="149"/>
      <c r="LKX135" s="149"/>
      <c r="LKY135" s="149"/>
      <c r="LKZ135" s="149"/>
      <c r="LLA135" s="149"/>
      <c r="LLB135" s="149"/>
      <c r="LLC135" s="149"/>
      <c r="LLD135" s="149"/>
      <c r="LLE135" s="149"/>
      <c r="LLF135" s="149"/>
      <c r="LLG135" s="149"/>
      <c r="LLH135" s="149"/>
      <c r="LLI135" s="149"/>
      <c r="LLJ135" s="149"/>
      <c r="LLK135" s="149"/>
      <c r="LLL135" s="149"/>
      <c r="LLM135" s="149"/>
      <c r="LLN135" s="149"/>
      <c r="LLO135" s="149"/>
      <c r="LLP135" s="149"/>
      <c r="LLQ135" s="149"/>
      <c r="LLR135" s="149"/>
      <c r="LLS135" s="149"/>
      <c r="LLT135" s="149"/>
      <c r="LLU135" s="149"/>
      <c r="LLV135" s="149"/>
      <c r="LLW135" s="149"/>
      <c r="LLX135" s="149"/>
      <c r="LLY135" s="149"/>
      <c r="LLZ135" s="149"/>
      <c r="LMA135" s="149"/>
      <c r="LMB135" s="149"/>
      <c r="LMC135" s="149"/>
      <c r="LMD135" s="149"/>
      <c r="LME135" s="149"/>
      <c r="LMF135" s="149"/>
      <c r="LMG135" s="149"/>
      <c r="LMH135" s="149"/>
      <c r="LMI135" s="149"/>
      <c r="LMJ135" s="149"/>
      <c r="LMK135" s="149"/>
      <c r="LML135" s="149"/>
      <c r="LMM135" s="149"/>
      <c r="LMN135" s="149"/>
      <c r="LMO135" s="149"/>
      <c r="LMP135" s="149"/>
      <c r="LMQ135" s="149"/>
      <c r="LMR135" s="149"/>
      <c r="LMS135" s="149"/>
      <c r="LMT135" s="149"/>
      <c r="LMU135" s="149"/>
      <c r="LMV135" s="149"/>
      <c r="LMW135" s="149"/>
      <c r="LMX135" s="149"/>
      <c r="LMY135" s="149"/>
      <c r="LMZ135" s="149"/>
      <c r="LNA135" s="149"/>
      <c r="LNB135" s="149"/>
      <c r="LNC135" s="149"/>
      <c r="LND135" s="149"/>
      <c r="LNE135" s="149"/>
      <c r="LNF135" s="149"/>
      <c r="LNG135" s="149"/>
      <c r="LNH135" s="149"/>
      <c r="LNI135" s="149"/>
      <c r="LNJ135" s="149"/>
      <c r="LNK135" s="149"/>
      <c r="LNL135" s="149"/>
      <c r="LNM135" s="149"/>
      <c r="LNN135" s="149"/>
      <c r="LNO135" s="149"/>
      <c r="LNP135" s="149"/>
      <c r="LNQ135" s="149"/>
      <c r="LNR135" s="149"/>
      <c r="LNS135" s="149"/>
      <c r="LNT135" s="149"/>
      <c r="LNU135" s="149"/>
      <c r="LNV135" s="149"/>
      <c r="LNW135" s="149"/>
      <c r="LNX135" s="149"/>
      <c r="LNY135" s="149"/>
      <c r="LNZ135" s="149"/>
      <c r="LOA135" s="149"/>
      <c r="LOB135" s="149"/>
      <c r="LOC135" s="149"/>
      <c r="LOD135" s="149"/>
      <c r="LOE135" s="149"/>
      <c r="LOF135" s="149"/>
      <c r="LOG135" s="149"/>
      <c r="LOH135" s="149"/>
      <c r="LOI135" s="149"/>
      <c r="LOJ135" s="149"/>
      <c r="LOK135" s="149"/>
      <c r="LOL135" s="149"/>
      <c r="LOM135" s="149"/>
      <c r="LON135" s="149"/>
      <c r="LOO135" s="149"/>
      <c r="LOP135" s="149"/>
      <c r="LOQ135" s="149"/>
      <c r="LOR135" s="149"/>
      <c r="LOS135" s="149"/>
      <c r="LOT135" s="149"/>
      <c r="LOU135" s="149"/>
      <c r="LOV135" s="149"/>
      <c r="LOW135" s="149"/>
      <c r="LOX135" s="149"/>
      <c r="LOY135" s="149"/>
      <c r="LOZ135" s="149"/>
      <c r="LPA135" s="149"/>
      <c r="LPB135" s="149"/>
      <c r="LPC135" s="149"/>
      <c r="LPD135" s="149"/>
      <c r="LPE135" s="149"/>
      <c r="LPF135" s="149"/>
      <c r="LPG135" s="149"/>
      <c r="LPH135" s="149"/>
      <c r="LPI135" s="149"/>
      <c r="LPJ135" s="149"/>
      <c r="LPK135" s="149"/>
      <c r="LPL135" s="149"/>
      <c r="LPM135" s="149"/>
      <c r="LPN135" s="149"/>
      <c r="LPO135" s="149"/>
      <c r="LPP135" s="149"/>
      <c r="LPQ135" s="149"/>
      <c r="LPR135" s="149"/>
      <c r="LPS135" s="149"/>
      <c r="LPT135" s="149"/>
      <c r="LPU135" s="149"/>
      <c r="LPV135" s="149"/>
      <c r="LPW135" s="149"/>
      <c r="LPX135" s="149"/>
      <c r="LPY135" s="149"/>
      <c r="LPZ135" s="149"/>
      <c r="LQA135" s="149"/>
      <c r="LQB135" s="149"/>
      <c r="LQC135" s="149"/>
      <c r="LQD135" s="149"/>
      <c r="LQE135" s="149"/>
      <c r="LQF135" s="149"/>
      <c r="LQG135" s="149"/>
      <c r="LQH135" s="149"/>
      <c r="LQI135" s="149"/>
      <c r="LQJ135" s="149"/>
      <c r="LQK135" s="149"/>
      <c r="LQL135" s="149"/>
      <c r="LQM135" s="149"/>
      <c r="LQN135" s="149"/>
      <c r="LQO135" s="149"/>
      <c r="LQP135" s="149"/>
      <c r="LQQ135" s="149"/>
      <c r="LQR135" s="149"/>
      <c r="LQS135" s="149"/>
      <c r="LQT135" s="149"/>
      <c r="LQU135" s="149"/>
      <c r="LQV135" s="149"/>
      <c r="LQW135" s="149"/>
      <c r="LQX135" s="149"/>
      <c r="LQY135" s="149"/>
      <c r="LQZ135" s="149"/>
      <c r="LRA135" s="149"/>
      <c r="LRB135" s="149"/>
      <c r="LRC135" s="149"/>
      <c r="LRD135" s="149"/>
      <c r="LRE135" s="149"/>
      <c r="LRF135" s="149"/>
      <c r="LRG135" s="149"/>
      <c r="LRH135" s="149"/>
      <c r="LRI135" s="149"/>
      <c r="LRJ135" s="149"/>
      <c r="LRK135" s="149"/>
      <c r="LRL135" s="149"/>
      <c r="LRM135" s="149"/>
      <c r="LRN135" s="149"/>
      <c r="LRO135" s="149"/>
      <c r="LRP135" s="149"/>
      <c r="LRQ135" s="149"/>
      <c r="LRR135" s="149"/>
      <c r="LRS135" s="149"/>
      <c r="LRT135" s="149"/>
      <c r="LRU135" s="149"/>
      <c r="LRV135" s="149"/>
      <c r="LRW135" s="149"/>
      <c r="LRX135" s="149"/>
      <c r="LRY135" s="149"/>
      <c r="LRZ135" s="149"/>
      <c r="LSA135" s="149"/>
      <c r="LSB135" s="149"/>
      <c r="LSC135" s="149"/>
      <c r="LSD135" s="149"/>
      <c r="LSE135" s="149"/>
      <c r="LSF135" s="149"/>
      <c r="LSG135" s="149"/>
      <c r="LSH135" s="149"/>
      <c r="LSI135" s="149"/>
      <c r="LSJ135" s="149"/>
      <c r="LSK135" s="149"/>
      <c r="LSL135" s="149"/>
      <c r="LSM135" s="149"/>
      <c r="LSN135" s="149"/>
      <c r="LSO135" s="149"/>
      <c r="LSP135" s="149"/>
      <c r="LSQ135" s="149"/>
      <c r="LSR135" s="149"/>
      <c r="LSS135" s="149"/>
      <c r="LST135" s="149"/>
      <c r="LSU135" s="149"/>
      <c r="LSV135" s="149"/>
      <c r="LSW135" s="149"/>
      <c r="LSX135" s="149"/>
      <c r="LSY135" s="149"/>
      <c r="LSZ135" s="149"/>
      <c r="LTA135" s="149"/>
      <c r="LTB135" s="149"/>
      <c r="LTC135" s="149"/>
      <c r="LTD135" s="149"/>
      <c r="LTE135" s="149"/>
      <c r="LTF135" s="149"/>
      <c r="LTG135" s="149"/>
      <c r="LTH135" s="149"/>
      <c r="LTI135" s="149"/>
      <c r="LTJ135" s="149"/>
      <c r="LTK135" s="149"/>
      <c r="LTL135" s="149"/>
      <c r="LTM135" s="149"/>
      <c r="LTN135" s="149"/>
      <c r="LTO135" s="149"/>
      <c r="LTP135" s="149"/>
      <c r="LTQ135" s="149"/>
      <c r="LTR135" s="149"/>
      <c r="LTS135" s="149"/>
      <c r="LTT135" s="149"/>
      <c r="LTU135" s="149"/>
      <c r="LTV135" s="149"/>
      <c r="LTW135" s="149"/>
      <c r="LTX135" s="149"/>
      <c r="LTY135" s="149"/>
      <c r="LTZ135" s="149"/>
      <c r="LUA135" s="149"/>
      <c r="LUB135" s="149"/>
      <c r="LUC135" s="149"/>
      <c r="LUD135" s="149"/>
      <c r="LUE135" s="149"/>
      <c r="LUF135" s="149"/>
      <c r="LUG135" s="149"/>
      <c r="LUH135" s="149"/>
      <c r="LUI135" s="149"/>
      <c r="LUJ135" s="149"/>
      <c r="LUK135" s="149"/>
      <c r="LUL135" s="149"/>
      <c r="LUM135" s="149"/>
      <c r="LUN135" s="149"/>
      <c r="LUO135" s="149"/>
      <c r="LUP135" s="149"/>
      <c r="LUQ135" s="149"/>
      <c r="LUR135" s="149"/>
      <c r="LUS135" s="149"/>
      <c r="LUT135" s="149"/>
      <c r="LUU135" s="149"/>
      <c r="LUV135" s="149"/>
      <c r="LUW135" s="149"/>
      <c r="LUX135" s="149"/>
      <c r="LUY135" s="149"/>
      <c r="LUZ135" s="149"/>
      <c r="LVA135" s="149"/>
      <c r="LVB135" s="149"/>
      <c r="LVC135" s="149"/>
      <c r="LVD135" s="149"/>
      <c r="LVE135" s="149"/>
      <c r="LVF135" s="149"/>
      <c r="LVG135" s="149"/>
      <c r="LVH135" s="149"/>
      <c r="LVI135" s="149"/>
      <c r="LVJ135" s="149"/>
      <c r="LVK135" s="149"/>
      <c r="LVL135" s="149"/>
      <c r="LVM135" s="149"/>
      <c r="LVN135" s="149"/>
      <c r="LVO135" s="149"/>
      <c r="LVP135" s="149"/>
      <c r="LVQ135" s="149"/>
      <c r="LVR135" s="149"/>
      <c r="LVS135" s="149"/>
      <c r="LVT135" s="149"/>
      <c r="LVU135" s="149"/>
      <c r="LVV135" s="149"/>
      <c r="LVW135" s="149"/>
      <c r="LVX135" s="149"/>
      <c r="LVY135" s="149"/>
      <c r="LVZ135" s="149"/>
      <c r="LWA135" s="149"/>
      <c r="LWB135" s="149"/>
      <c r="LWC135" s="149"/>
      <c r="LWD135" s="149"/>
      <c r="LWE135" s="149"/>
      <c r="LWF135" s="149"/>
      <c r="LWG135" s="149"/>
      <c r="LWH135" s="149"/>
      <c r="LWI135" s="149"/>
      <c r="LWJ135" s="149"/>
      <c r="LWK135" s="149"/>
      <c r="LWL135" s="149"/>
      <c r="LWM135" s="149"/>
      <c r="LWN135" s="149"/>
      <c r="LWO135" s="149"/>
      <c r="LWP135" s="149"/>
      <c r="LWQ135" s="149"/>
      <c r="LWR135" s="149"/>
      <c r="LWS135" s="149"/>
      <c r="LWT135" s="149"/>
      <c r="LWU135" s="149"/>
      <c r="LWV135" s="149"/>
      <c r="LWW135" s="149"/>
      <c r="LWX135" s="149"/>
      <c r="LWY135" s="149"/>
      <c r="LWZ135" s="149"/>
      <c r="LXA135" s="149"/>
      <c r="LXB135" s="149"/>
      <c r="LXC135" s="149"/>
      <c r="LXD135" s="149"/>
      <c r="LXE135" s="149"/>
      <c r="LXF135" s="149"/>
      <c r="LXG135" s="149"/>
      <c r="LXH135" s="149"/>
      <c r="LXI135" s="149"/>
      <c r="LXJ135" s="149"/>
      <c r="LXK135" s="149"/>
      <c r="LXL135" s="149"/>
      <c r="LXM135" s="149"/>
      <c r="LXN135" s="149"/>
      <c r="LXO135" s="149"/>
      <c r="LXP135" s="149"/>
      <c r="LXQ135" s="149"/>
      <c r="LXR135" s="149"/>
      <c r="LXS135" s="149"/>
      <c r="LXT135" s="149"/>
      <c r="LXU135" s="149"/>
      <c r="LXV135" s="149"/>
      <c r="LXW135" s="149"/>
      <c r="LXX135" s="149"/>
      <c r="LXY135" s="149"/>
      <c r="LXZ135" s="149"/>
      <c r="LYA135" s="149"/>
      <c r="LYB135" s="149"/>
      <c r="LYC135" s="149"/>
      <c r="LYD135" s="149"/>
      <c r="LYE135" s="149"/>
      <c r="LYF135" s="149"/>
      <c r="LYG135" s="149"/>
      <c r="LYH135" s="149"/>
      <c r="LYI135" s="149"/>
      <c r="LYJ135" s="149"/>
      <c r="LYK135" s="149"/>
      <c r="LYL135" s="149"/>
      <c r="LYM135" s="149"/>
      <c r="LYN135" s="149"/>
      <c r="LYO135" s="149"/>
      <c r="LYP135" s="149"/>
      <c r="LYQ135" s="149"/>
      <c r="LYR135" s="149"/>
      <c r="LYS135" s="149"/>
      <c r="LYT135" s="149"/>
      <c r="LYU135" s="149"/>
      <c r="LYV135" s="149"/>
      <c r="LYW135" s="149"/>
      <c r="LYX135" s="149"/>
      <c r="LYY135" s="149"/>
      <c r="LYZ135" s="149"/>
      <c r="LZA135" s="149"/>
      <c r="LZB135" s="149"/>
      <c r="LZC135" s="149"/>
      <c r="LZD135" s="149"/>
      <c r="LZE135" s="149"/>
      <c r="LZF135" s="149"/>
      <c r="LZG135" s="149"/>
      <c r="LZH135" s="149"/>
      <c r="LZI135" s="149"/>
      <c r="LZJ135" s="149"/>
      <c r="LZK135" s="149"/>
      <c r="LZL135" s="149"/>
      <c r="LZM135" s="149"/>
      <c r="LZN135" s="149"/>
      <c r="LZO135" s="149"/>
      <c r="LZP135" s="149"/>
      <c r="LZQ135" s="149"/>
      <c r="LZR135" s="149"/>
      <c r="LZS135" s="149"/>
      <c r="LZT135" s="149"/>
      <c r="LZU135" s="149"/>
      <c r="LZV135" s="149"/>
      <c r="LZW135" s="149"/>
      <c r="LZX135" s="149"/>
      <c r="LZY135" s="149"/>
      <c r="LZZ135" s="149"/>
      <c r="MAA135" s="149"/>
      <c r="MAB135" s="149"/>
      <c r="MAC135" s="149"/>
      <c r="MAD135" s="149"/>
      <c r="MAE135" s="149"/>
      <c r="MAF135" s="149"/>
      <c r="MAG135" s="149"/>
      <c r="MAH135" s="149"/>
      <c r="MAI135" s="149"/>
      <c r="MAJ135" s="149"/>
      <c r="MAK135" s="149"/>
      <c r="MAL135" s="149"/>
      <c r="MAM135" s="149"/>
      <c r="MAN135" s="149"/>
      <c r="MAO135" s="149"/>
      <c r="MAP135" s="149"/>
      <c r="MAQ135" s="149"/>
      <c r="MAR135" s="149"/>
      <c r="MAS135" s="149"/>
      <c r="MAT135" s="149"/>
      <c r="MAU135" s="149"/>
      <c r="MAV135" s="149"/>
      <c r="MAW135" s="149"/>
      <c r="MAX135" s="149"/>
      <c r="MAY135" s="149"/>
      <c r="MAZ135" s="149"/>
      <c r="MBA135" s="149"/>
      <c r="MBB135" s="149"/>
      <c r="MBC135" s="149"/>
      <c r="MBD135" s="149"/>
      <c r="MBE135" s="149"/>
      <c r="MBF135" s="149"/>
      <c r="MBG135" s="149"/>
      <c r="MBH135" s="149"/>
      <c r="MBI135" s="149"/>
      <c r="MBJ135" s="149"/>
      <c r="MBK135" s="149"/>
      <c r="MBL135" s="149"/>
      <c r="MBM135" s="149"/>
      <c r="MBN135" s="149"/>
      <c r="MBO135" s="149"/>
      <c r="MBP135" s="149"/>
      <c r="MBQ135" s="149"/>
      <c r="MBR135" s="149"/>
      <c r="MBS135" s="149"/>
      <c r="MBT135" s="149"/>
      <c r="MBU135" s="149"/>
      <c r="MBV135" s="149"/>
      <c r="MBW135" s="149"/>
      <c r="MBX135" s="149"/>
      <c r="MBY135" s="149"/>
      <c r="MBZ135" s="149"/>
      <c r="MCA135" s="149"/>
      <c r="MCB135" s="149"/>
      <c r="MCC135" s="149"/>
      <c r="MCD135" s="149"/>
      <c r="MCE135" s="149"/>
      <c r="MCF135" s="149"/>
      <c r="MCG135" s="149"/>
      <c r="MCH135" s="149"/>
      <c r="MCI135" s="149"/>
      <c r="MCJ135" s="149"/>
      <c r="MCK135" s="149"/>
      <c r="MCL135" s="149"/>
      <c r="MCM135" s="149"/>
      <c r="MCN135" s="149"/>
      <c r="MCO135" s="149"/>
      <c r="MCP135" s="149"/>
      <c r="MCQ135" s="149"/>
      <c r="MCR135" s="149"/>
      <c r="MCS135" s="149"/>
      <c r="MCT135" s="149"/>
      <c r="MCU135" s="149"/>
      <c r="MCV135" s="149"/>
      <c r="MCW135" s="149"/>
      <c r="MCX135" s="149"/>
      <c r="MCY135" s="149"/>
      <c r="MCZ135" s="149"/>
      <c r="MDA135" s="149"/>
      <c r="MDB135" s="149"/>
      <c r="MDC135" s="149"/>
      <c r="MDD135" s="149"/>
      <c r="MDE135" s="149"/>
      <c r="MDF135" s="149"/>
      <c r="MDG135" s="149"/>
      <c r="MDH135" s="149"/>
      <c r="MDI135" s="149"/>
      <c r="MDJ135" s="149"/>
      <c r="MDK135" s="149"/>
      <c r="MDL135" s="149"/>
      <c r="MDM135" s="149"/>
      <c r="MDN135" s="149"/>
      <c r="MDO135" s="149"/>
      <c r="MDP135" s="149"/>
      <c r="MDQ135" s="149"/>
      <c r="MDR135" s="149"/>
      <c r="MDS135" s="149"/>
      <c r="MDT135" s="149"/>
      <c r="MDU135" s="149"/>
      <c r="MDV135" s="149"/>
      <c r="MDW135" s="149"/>
      <c r="MDX135" s="149"/>
      <c r="MDY135" s="149"/>
      <c r="MDZ135" s="149"/>
      <c r="MEA135" s="149"/>
      <c r="MEB135" s="149"/>
      <c r="MEC135" s="149"/>
      <c r="MED135" s="149"/>
      <c r="MEE135" s="149"/>
      <c r="MEF135" s="149"/>
      <c r="MEG135" s="149"/>
      <c r="MEH135" s="149"/>
      <c r="MEI135" s="149"/>
      <c r="MEJ135" s="149"/>
      <c r="MEK135" s="149"/>
      <c r="MEL135" s="149"/>
      <c r="MEM135" s="149"/>
      <c r="MEN135" s="149"/>
      <c r="MEO135" s="149"/>
      <c r="MEP135" s="149"/>
      <c r="MEQ135" s="149"/>
      <c r="MER135" s="149"/>
      <c r="MES135" s="149"/>
      <c r="MET135" s="149"/>
      <c r="MEU135" s="149"/>
      <c r="MEV135" s="149"/>
      <c r="MEW135" s="149"/>
      <c r="MEX135" s="149"/>
      <c r="MEY135" s="149"/>
      <c r="MEZ135" s="149"/>
      <c r="MFA135" s="149"/>
      <c r="MFB135" s="149"/>
      <c r="MFC135" s="149"/>
      <c r="MFD135" s="149"/>
      <c r="MFE135" s="149"/>
      <c r="MFF135" s="149"/>
      <c r="MFG135" s="149"/>
      <c r="MFH135" s="149"/>
      <c r="MFI135" s="149"/>
      <c r="MFJ135" s="149"/>
      <c r="MFK135" s="149"/>
      <c r="MFL135" s="149"/>
      <c r="MFM135" s="149"/>
      <c r="MFN135" s="149"/>
      <c r="MFO135" s="149"/>
      <c r="MFP135" s="149"/>
      <c r="MFQ135" s="149"/>
      <c r="MFR135" s="149"/>
      <c r="MFS135" s="149"/>
      <c r="MFT135" s="149"/>
      <c r="MFU135" s="149"/>
      <c r="MFV135" s="149"/>
      <c r="MFW135" s="149"/>
      <c r="MFX135" s="149"/>
      <c r="MFY135" s="149"/>
      <c r="MFZ135" s="149"/>
      <c r="MGA135" s="149"/>
      <c r="MGB135" s="149"/>
      <c r="MGC135" s="149"/>
      <c r="MGD135" s="149"/>
      <c r="MGE135" s="149"/>
      <c r="MGF135" s="149"/>
      <c r="MGG135" s="149"/>
      <c r="MGH135" s="149"/>
      <c r="MGI135" s="149"/>
      <c r="MGJ135" s="149"/>
      <c r="MGK135" s="149"/>
      <c r="MGL135" s="149"/>
      <c r="MGM135" s="149"/>
      <c r="MGN135" s="149"/>
      <c r="MGO135" s="149"/>
      <c r="MGP135" s="149"/>
      <c r="MGQ135" s="149"/>
      <c r="MGR135" s="149"/>
      <c r="MGS135" s="149"/>
      <c r="MGT135" s="149"/>
      <c r="MGU135" s="149"/>
      <c r="MGV135" s="149"/>
      <c r="MGW135" s="149"/>
      <c r="MGX135" s="149"/>
      <c r="MGY135" s="149"/>
      <c r="MGZ135" s="149"/>
      <c r="MHA135" s="149"/>
      <c r="MHB135" s="149"/>
      <c r="MHC135" s="149"/>
      <c r="MHD135" s="149"/>
      <c r="MHE135" s="149"/>
      <c r="MHF135" s="149"/>
      <c r="MHG135" s="149"/>
      <c r="MHH135" s="149"/>
      <c r="MHI135" s="149"/>
      <c r="MHJ135" s="149"/>
      <c r="MHK135" s="149"/>
      <c r="MHL135" s="149"/>
      <c r="MHM135" s="149"/>
      <c r="MHN135" s="149"/>
      <c r="MHO135" s="149"/>
      <c r="MHP135" s="149"/>
      <c r="MHQ135" s="149"/>
      <c r="MHR135" s="149"/>
      <c r="MHS135" s="149"/>
      <c r="MHT135" s="149"/>
      <c r="MHU135" s="149"/>
      <c r="MHV135" s="149"/>
      <c r="MHW135" s="149"/>
      <c r="MHX135" s="149"/>
      <c r="MHY135" s="149"/>
      <c r="MHZ135" s="149"/>
      <c r="MIA135" s="149"/>
      <c r="MIB135" s="149"/>
      <c r="MIC135" s="149"/>
      <c r="MID135" s="149"/>
      <c r="MIE135" s="149"/>
      <c r="MIF135" s="149"/>
      <c r="MIG135" s="149"/>
      <c r="MIH135" s="149"/>
      <c r="MII135" s="149"/>
      <c r="MIJ135" s="149"/>
      <c r="MIK135" s="149"/>
      <c r="MIL135" s="149"/>
      <c r="MIM135" s="149"/>
      <c r="MIN135" s="149"/>
      <c r="MIO135" s="149"/>
      <c r="MIP135" s="149"/>
      <c r="MIQ135" s="149"/>
      <c r="MIR135" s="149"/>
      <c r="MIS135" s="149"/>
      <c r="MIT135" s="149"/>
      <c r="MIU135" s="149"/>
      <c r="MIV135" s="149"/>
      <c r="MIW135" s="149"/>
      <c r="MIX135" s="149"/>
      <c r="MIY135" s="149"/>
      <c r="MIZ135" s="149"/>
      <c r="MJA135" s="149"/>
      <c r="MJB135" s="149"/>
      <c r="MJC135" s="149"/>
      <c r="MJD135" s="149"/>
      <c r="MJE135" s="149"/>
      <c r="MJF135" s="149"/>
      <c r="MJG135" s="149"/>
      <c r="MJH135" s="149"/>
      <c r="MJI135" s="149"/>
      <c r="MJJ135" s="149"/>
      <c r="MJK135" s="149"/>
      <c r="MJL135" s="149"/>
      <c r="MJM135" s="149"/>
      <c r="MJN135" s="149"/>
      <c r="MJO135" s="149"/>
      <c r="MJP135" s="149"/>
      <c r="MJQ135" s="149"/>
      <c r="MJR135" s="149"/>
      <c r="MJS135" s="149"/>
      <c r="MJT135" s="149"/>
      <c r="MJU135" s="149"/>
      <c r="MJV135" s="149"/>
      <c r="MJW135" s="149"/>
      <c r="MJX135" s="149"/>
      <c r="MJY135" s="149"/>
      <c r="MJZ135" s="149"/>
      <c r="MKA135" s="149"/>
      <c r="MKB135" s="149"/>
      <c r="MKC135" s="149"/>
      <c r="MKD135" s="149"/>
      <c r="MKE135" s="149"/>
      <c r="MKF135" s="149"/>
      <c r="MKG135" s="149"/>
      <c r="MKH135" s="149"/>
      <c r="MKI135" s="149"/>
      <c r="MKJ135" s="149"/>
      <c r="MKK135" s="149"/>
      <c r="MKL135" s="149"/>
      <c r="MKM135" s="149"/>
      <c r="MKN135" s="149"/>
      <c r="MKO135" s="149"/>
      <c r="MKP135" s="149"/>
      <c r="MKQ135" s="149"/>
      <c r="MKR135" s="149"/>
      <c r="MKS135" s="149"/>
      <c r="MKT135" s="149"/>
      <c r="MKU135" s="149"/>
      <c r="MKV135" s="149"/>
      <c r="MKW135" s="149"/>
      <c r="MKX135" s="149"/>
      <c r="MKY135" s="149"/>
      <c r="MKZ135" s="149"/>
      <c r="MLA135" s="149"/>
      <c r="MLB135" s="149"/>
      <c r="MLC135" s="149"/>
      <c r="MLD135" s="149"/>
      <c r="MLE135" s="149"/>
      <c r="MLF135" s="149"/>
      <c r="MLG135" s="149"/>
      <c r="MLH135" s="149"/>
      <c r="MLI135" s="149"/>
      <c r="MLJ135" s="149"/>
      <c r="MLK135" s="149"/>
      <c r="MLL135" s="149"/>
      <c r="MLM135" s="149"/>
      <c r="MLN135" s="149"/>
      <c r="MLO135" s="149"/>
      <c r="MLP135" s="149"/>
      <c r="MLQ135" s="149"/>
      <c r="MLR135" s="149"/>
      <c r="MLS135" s="149"/>
      <c r="MLT135" s="149"/>
      <c r="MLU135" s="149"/>
      <c r="MLV135" s="149"/>
      <c r="MLW135" s="149"/>
      <c r="MLX135" s="149"/>
      <c r="MLY135" s="149"/>
      <c r="MLZ135" s="149"/>
      <c r="MMA135" s="149"/>
      <c r="MMB135" s="149"/>
      <c r="MMC135" s="149"/>
      <c r="MMD135" s="149"/>
      <c r="MME135" s="149"/>
      <c r="MMF135" s="149"/>
      <c r="MMG135" s="149"/>
      <c r="MMH135" s="149"/>
      <c r="MMI135" s="149"/>
      <c r="MMJ135" s="149"/>
      <c r="MMK135" s="149"/>
      <c r="MML135" s="149"/>
      <c r="MMM135" s="149"/>
      <c r="MMN135" s="149"/>
      <c r="MMO135" s="149"/>
      <c r="MMP135" s="149"/>
      <c r="MMQ135" s="149"/>
      <c r="MMR135" s="149"/>
      <c r="MMS135" s="149"/>
      <c r="MMT135" s="149"/>
      <c r="MMU135" s="149"/>
      <c r="MMV135" s="149"/>
      <c r="MMW135" s="149"/>
      <c r="MMX135" s="149"/>
      <c r="MMY135" s="149"/>
      <c r="MMZ135" s="149"/>
      <c r="MNA135" s="149"/>
      <c r="MNB135" s="149"/>
      <c r="MNC135" s="149"/>
      <c r="MND135" s="149"/>
      <c r="MNE135" s="149"/>
      <c r="MNF135" s="149"/>
      <c r="MNG135" s="149"/>
      <c r="MNH135" s="149"/>
      <c r="MNI135" s="149"/>
      <c r="MNJ135" s="149"/>
      <c r="MNK135" s="149"/>
      <c r="MNL135" s="149"/>
      <c r="MNM135" s="149"/>
      <c r="MNN135" s="149"/>
      <c r="MNO135" s="149"/>
      <c r="MNP135" s="149"/>
      <c r="MNQ135" s="149"/>
      <c r="MNR135" s="149"/>
      <c r="MNS135" s="149"/>
      <c r="MNT135" s="149"/>
      <c r="MNU135" s="149"/>
      <c r="MNV135" s="149"/>
      <c r="MNW135" s="149"/>
      <c r="MNX135" s="149"/>
      <c r="MNY135" s="149"/>
      <c r="MNZ135" s="149"/>
      <c r="MOA135" s="149"/>
      <c r="MOB135" s="149"/>
      <c r="MOC135" s="149"/>
      <c r="MOD135" s="149"/>
      <c r="MOE135" s="149"/>
      <c r="MOF135" s="149"/>
      <c r="MOG135" s="149"/>
      <c r="MOH135" s="149"/>
      <c r="MOI135" s="149"/>
      <c r="MOJ135" s="149"/>
      <c r="MOK135" s="149"/>
      <c r="MOL135" s="149"/>
      <c r="MOM135" s="149"/>
      <c r="MON135" s="149"/>
      <c r="MOO135" s="149"/>
      <c r="MOP135" s="149"/>
      <c r="MOQ135" s="149"/>
      <c r="MOR135" s="149"/>
      <c r="MOS135" s="149"/>
      <c r="MOT135" s="149"/>
      <c r="MOU135" s="149"/>
      <c r="MOV135" s="149"/>
      <c r="MOW135" s="149"/>
      <c r="MOX135" s="149"/>
      <c r="MOY135" s="149"/>
      <c r="MOZ135" s="149"/>
      <c r="MPA135" s="149"/>
      <c r="MPB135" s="149"/>
      <c r="MPC135" s="149"/>
      <c r="MPD135" s="149"/>
      <c r="MPE135" s="149"/>
      <c r="MPF135" s="149"/>
      <c r="MPG135" s="149"/>
      <c r="MPH135" s="149"/>
      <c r="MPI135" s="149"/>
      <c r="MPJ135" s="149"/>
      <c r="MPK135" s="149"/>
      <c r="MPL135" s="149"/>
      <c r="MPM135" s="149"/>
      <c r="MPN135" s="149"/>
      <c r="MPO135" s="149"/>
      <c r="MPP135" s="149"/>
      <c r="MPQ135" s="149"/>
      <c r="MPR135" s="149"/>
      <c r="MPS135" s="149"/>
      <c r="MPT135" s="149"/>
      <c r="MPU135" s="149"/>
      <c r="MPV135" s="149"/>
      <c r="MPW135" s="149"/>
      <c r="MPX135" s="149"/>
      <c r="MPY135" s="149"/>
      <c r="MPZ135" s="149"/>
      <c r="MQA135" s="149"/>
      <c r="MQB135" s="149"/>
      <c r="MQC135" s="149"/>
      <c r="MQD135" s="149"/>
      <c r="MQE135" s="149"/>
      <c r="MQF135" s="149"/>
      <c r="MQG135" s="149"/>
      <c r="MQH135" s="149"/>
      <c r="MQI135" s="149"/>
      <c r="MQJ135" s="149"/>
      <c r="MQK135" s="149"/>
      <c r="MQL135" s="149"/>
      <c r="MQM135" s="149"/>
      <c r="MQN135" s="149"/>
      <c r="MQO135" s="149"/>
      <c r="MQP135" s="149"/>
      <c r="MQQ135" s="149"/>
      <c r="MQR135" s="149"/>
      <c r="MQS135" s="149"/>
      <c r="MQT135" s="149"/>
      <c r="MQU135" s="149"/>
      <c r="MQV135" s="149"/>
      <c r="MQW135" s="149"/>
      <c r="MQX135" s="149"/>
      <c r="MQY135" s="149"/>
      <c r="MQZ135" s="149"/>
      <c r="MRA135" s="149"/>
      <c r="MRB135" s="149"/>
      <c r="MRC135" s="149"/>
      <c r="MRD135" s="149"/>
      <c r="MRE135" s="149"/>
      <c r="MRF135" s="149"/>
      <c r="MRG135" s="149"/>
      <c r="MRH135" s="149"/>
      <c r="MRI135" s="149"/>
      <c r="MRJ135" s="149"/>
      <c r="MRK135" s="149"/>
      <c r="MRL135" s="149"/>
      <c r="MRM135" s="149"/>
      <c r="MRN135" s="149"/>
      <c r="MRO135" s="149"/>
      <c r="MRP135" s="149"/>
      <c r="MRQ135" s="149"/>
      <c r="MRR135" s="149"/>
      <c r="MRS135" s="149"/>
      <c r="MRT135" s="149"/>
      <c r="MRU135" s="149"/>
      <c r="MRV135" s="149"/>
      <c r="MRW135" s="149"/>
      <c r="MRX135" s="149"/>
      <c r="MRY135" s="149"/>
      <c r="MRZ135" s="149"/>
      <c r="MSA135" s="149"/>
      <c r="MSB135" s="149"/>
      <c r="MSC135" s="149"/>
      <c r="MSD135" s="149"/>
      <c r="MSE135" s="149"/>
      <c r="MSF135" s="149"/>
      <c r="MSG135" s="149"/>
      <c r="MSH135" s="149"/>
      <c r="MSI135" s="149"/>
      <c r="MSJ135" s="149"/>
      <c r="MSK135" s="149"/>
      <c r="MSL135" s="149"/>
      <c r="MSM135" s="149"/>
      <c r="MSN135" s="149"/>
      <c r="MSO135" s="149"/>
      <c r="MSP135" s="149"/>
      <c r="MSQ135" s="149"/>
      <c r="MSR135" s="149"/>
      <c r="MSS135" s="149"/>
      <c r="MST135" s="149"/>
      <c r="MSU135" s="149"/>
      <c r="MSV135" s="149"/>
      <c r="MSW135" s="149"/>
      <c r="MSX135" s="149"/>
      <c r="MSY135" s="149"/>
      <c r="MSZ135" s="149"/>
      <c r="MTA135" s="149"/>
      <c r="MTB135" s="149"/>
      <c r="MTC135" s="149"/>
      <c r="MTD135" s="149"/>
      <c r="MTE135" s="149"/>
      <c r="MTF135" s="149"/>
      <c r="MTG135" s="149"/>
      <c r="MTH135" s="149"/>
      <c r="MTI135" s="149"/>
      <c r="MTJ135" s="149"/>
      <c r="MTK135" s="149"/>
      <c r="MTL135" s="149"/>
      <c r="MTM135" s="149"/>
      <c r="MTN135" s="149"/>
      <c r="MTO135" s="149"/>
      <c r="MTP135" s="149"/>
      <c r="MTQ135" s="149"/>
      <c r="MTR135" s="149"/>
      <c r="MTS135" s="149"/>
      <c r="MTT135" s="149"/>
      <c r="MTU135" s="149"/>
      <c r="MTV135" s="149"/>
      <c r="MTW135" s="149"/>
      <c r="MTX135" s="149"/>
      <c r="MTY135" s="149"/>
      <c r="MTZ135" s="149"/>
      <c r="MUA135" s="149"/>
      <c r="MUB135" s="149"/>
      <c r="MUC135" s="149"/>
      <c r="MUD135" s="149"/>
      <c r="MUE135" s="149"/>
      <c r="MUF135" s="149"/>
      <c r="MUG135" s="149"/>
      <c r="MUH135" s="149"/>
      <c r="MUI135" s="149"/>
      <c r="MUJ135" s="149"/>
      <c r="MUK135" s="149"/>
      <c r="MUL135" s="149"/>
      <c r="MUM135" s="149"/>
      <c r="MUN135" s="149"/>
      <c r="MUO135" s="149"/>
      <c r="MUP135" s="149"/>
      <c r="MUQ135" s="149"/>
      <c r="MUR135" s="149"/>
      <c r="MUS135" s="149"/>
      <c r="MUT135" s="149"/>
      <c r="MUU135" s="149"/>
      <c r="MUV135" s="149"/>
      <c r="MUW135" s="149"/>
      <c r="MUX135" s="149"/>
      <c r="MUY135" s="149"/>
      <c r="MUZ135" s="149"/>
      <c r="MVA135" s="149"/>
      <c r="MVB135" s="149"/>
      <c r="MVC135" s="149"/>
      <c r="MVD135" s="149"/>
      <c r="MVE135" s="149"/>
      <c r="MVF135" s="149"/>
      <c r="MVG135" s="149"/>
      <c r="MVH135" s="149"/>
      <c r="MVI135" s="149"/>
      <c r="MVJ135" s="149"/>
      <c r="MVK135" s="149"/>
      <c r="MVL135" s="149"/>
      <c r="MVM135" s="149"/>
      <c r="MVN135" s="149"/>
      <c r="MVO135" s="149"/>
      <c r="MVP135" s="149"/>
      <c r="MVQ135" s="149"/>
      <c r="MVR135" s="149"/>
      <c r="MVS135" s="149"/>
      <c r="MVT135" s="149"/>
      <c r="MVU135" s="149"/>
      <c r="MVV135" s="149"/>
      <c r="MVW135" s="149"/>
      <c r="MVX135" s="149"/>
      <c r="MVY135" s="149"/>
      <c r="MVZ135" s="149"/>
      <c r="MWA135" s="149"/>
      <c r="MWB135" s="149"/>
      <c r="MWC135" s="149"/>
      <c r="MWD135" s="149"/>
      <c r="MWE135" s="149"/>
      <c r="MWF135" s="149"/>
      <c r="MWG135" s="149"/>
      <c r="MWH135" s="149"/>
      <c r="MWI135" s="149"/>
      <c r="MWJ135" s="149"/>
      <c r="MWK135" s="149"/>
      <c r="MWL135" s="149"/>
      <c r="MWM135" s="149"/>
      <c r="MWN135" s="149"/>
      <c r="MWO135" s="149"/>
      <c r="MWP135" s="149"/>
      <c r="MWQ135" s="149"/>
      <c r="MWR135" s="149"/>
      <c r="MWS135" s="149"/>
      <c r="MWT135" s="149"/>
      <c r="MWU135" s="149"/>
      <c r="MWV135" s="149"/>
      <c r="MWW135" s="149"/>
      <c r="MWX135" s="149"/>
      <c r="MWY135" s="149"/>
      <c r="MWZ135" s="149"/>
      <c r="MXA135" s="149"/>
      <c r="MXB135" s="149"/>
      <c r="MXC135" s="149"/>
      <c r="MXD135" s="149"/>
      <c r="MXE135" s="149"/>
      <c r="MXF135" s="149"/>
      <c r="MXG135" s="149"/>
      <c r="MXH135" s="149"/>
      <c r="MXI135" s="149"/>
      <c r="MXJ135" s="149"/>
      <c r="MXK135" s="149"/>
      <c r="MXL135" s="149"/>
      <c r="MXM135" s="149"/>
      <c r="MXN135" s="149"/>
      <c r="MXO135" s="149"/>
      <c r="MXP135" s="149"/>
      <c r="MXQ135" s="149"/>
      <c r="MXR135" s="149"/>
      <c r="MXS135" s="149"/>
      <c r="MXT135" s="149"/>
      <c r="MXU135" s="149"/>
      <c r="MXV135" s="149"/>
      <c r="MXW135" s="149"/>
      <c r="MXX135" s="149"/>
      <c r="MXY135" s="149"/>
      <c r="MXZ135" s="149"/>
      <c r="MYA135" s="149"/>
      <c r="MYB135" s="149"/>
      <c r="MYC135" s="149"/>
      <c r="MYD135" s="149"/>
      <c r="MYE135" s="149"/>
      <c r="MYF135" s="149"/>
      <c r="MYG135" s="149"/>
      <c r="MYH135" s="149"/>
      <c r="MYI135" s="149"/>
      <c r="MYJ135" s="149"/>
      <c r="MYK135" s="149"/>
      <c r="MYL135" s="149"/>
      <c r="MYM135" s="149"/>
      <c r="MYN135" s="149"/>
      <c r="MYO135" s="149"/>
      <c r="MYP135" s="149"/>
      <c r="MYQ135" s="149"/>
      <c r="MYR135" s="149"/>
      <c r="MYS135" s="149"/>
      <c r="MYT135" s="149"/>
      <c r="MYU135" s="149"/>
      <c r="MYV135" s="149"/>
      <c r="MYW135" s="149"/>
      <c r="MYX135" s="149"/>
      <c r="MYY135" s="149"/>
      <c r="MYZ135" s="149"/>
      <c r="MZA135" s="149"/>
      <c r="MZB135" s="149"/>
      <c r="MZC135" s="149"/>
      <c r="MZD135" s="149"/>
      <c r="MZE135" s="149"/>
      <c r="MZF135" s="149"/>
      <c r="MZG135" s="149"/>
      <c r="MZH135" s="149"/>
      <c r="MZI135" s="149"/>
      <c r="MZJ135" s="149"/>
      <c r="MZK135" s="149"/>
      <c r="MZL135" s="149"/>
      <c r="MZM135" s="149"/>
      <c r="MZN135" s="149"/>
      <c r="MZO135" s="149"/>
      <c r="MZP135" s="149"/>
      <c r="MZQ135" s="149"/>
      <c r="MZR135" s="149"/>
      <c r="MZS135" s="149"/>
      <c r="MZT135" s="149"/>
      <c r="MZU135" s="149"/>
      <c r="MZV135" s="149"/>
      <c r="MZW135" s="149"/>
      <c r="MZX135" s="149"/>
      <c r="MZY135" s="149"/>
      <c r="MZZ135" s="149"/>
      <c r="NAA135" s="149"/>
      <c r="NAB135" s="149"/>
      <c r="NAC135" s="149"/>
      <c r="NAD135" s="149"/>
      <c r="NAE135" s="149"/>
      <c r="NAF135" s="149"/>
      <c r="NAG135" s="149"/>
      <c r="NAH135" s="149"/>
      <c r="NAI135" s="149"/>
      <c r="NAJ135" s="149"/>
      <c r="NAK135" s="149"/>
      <c r="NAL135" s="149"/>
      <c r="NAM135" s="149"/>
      <c r="NAN135" s="149"/>
      <c r="NAO135" s="149"/>
      <c r="NAP135" s="149"/>
      <c r="NAQ135" s="149"/>
      <c r="NAR135" s="149"/>
      <c r="NAS135" s="149"/>
      <c r="NAT135" s="149"/>
      <c r="NAU135" s="149"/>
      <c r="NAV135" s="149"/>
      <c r="NAW135" s="149"/>
      <c r="NAX135" s="149"/>
      <c r="NAY135" s="149"/>
      <c r="NAZ135" s="149"/>
      <c r="NBA135" s="149"/>
      <c r="NBB135" s="149"/>
      <c r="NBC135" s="149"/>
      <c r="NBD135" s="149"/>
      <c r="NBE135" s="149"/>
      <c r="NBF135" s="149"/>
      <c r="NBG135" s="149"/>
      <c r="NBH135" s="149"/>
      <c r="NBI135" s="149"/>
      <c r="NBJ135" s="149"/>
      <c r="NBK135" s="149"/>
      <c r="NBL135" s="149"/>
      <c r="NBM135" s="149"/>
      <c r="NBN135" s="149"/>
      <c r="NBO135" s="149"/>
      <c r="NBP135" s="149"/>
      <c r="NBQ135" s="149"/>
      <c r="NBR135" s="149"/>
      <c r="NBS135" s="149"/>
      <c r="NBT135" s="149"/>
      <c r="NBU135" s="149"/>
      <c r="NBV135" s="149"/>
      <c r="NBW135" s="149"/>
      <c r="NBX135" s="149"/>
      <c r="NBY135" s="149"/>
      <c r="NBZ135" s="149"/>
      <c r="NCA135" s="149"/>
      <c r="NCB135" s="149"/>
      <c r="NCC135" s="149"/>
      <c r="NCD135" s="149"/>
      <c r="NCE135" s="149"/>
      <c r="NCF135" s="149"/>
      <c r="NCG135" s="149"/>
      <c r="NCH135" s="149"/>
      <c r="NCI135" s="149"/>
      <c r="NCJ135" s="149"/>
      <c r="NCK135" s="149"/>
      <c r="NCL135" s="149"/>
      <c r="NCM135" s="149"/>
      <c r="NCN135" s="149"/>
      <c r="NCO135" s="149"/>
      <c r="NCP135" s="149"/>
      <c r="NCQ135" s="149"/>
      <c r="NCR135" s="149"/>
      <c r="NCS135" s="149"/>
      <c r="NCT135" s="149"/>
      <c r="NCU135" s="149"/>
      <c r="NCV135" s="149"/>
      <c r="NCW135" s="149"/>
      <c r="NCX135" s="149"/>
      <c r="NCY135" s="149"/>
      <c r="NCZ135" s="149"/>
      <c r="NDA135" s="149"/>
      <c r="NDB135" s="149"/>
      <c r="NDC135" s="149"/>
      <c r="NDD135" s="149"/>
      <c r="NDE135" s="149"/>
      <c r="NDF135" s="149"/>
      <c r="NDG135" s="149"/>
      <c r="NDH135" s="149"/>
      <c r="NDI135" s="149"/>
      <c r="NDJ135" s="149"/>
      <c r="NDK135" s="149"/>
      <c r="NDL135" s="149"/>
      <c r="NDM135" s="149"/>
      <c r="NDN135" s="149"/>
      <c r="NDO135" s="149"/>
      <c r="NDP135" s="149"/>
      <c r="NDQ135" s="149"/>
      <c r="NDR135" s="149"/>
      <c r="NDS135" s="149"/>
      <c r="NDT135" s="149"/>
      <c r="NDU135" s="149"/>
      <c r="NDV135" s="149"/>
      <c r="NDW135" s="149"/>
      <c r="NDX135" s="149"/>
      <c r="NDY135" s="149"/>
      <c r="NDZ135" s="149"/>
      <c r="NEA135" s="149"/>
      <c r="NEB135" s="149"/>
      <c r="NEC135" s="149"/>
      <c r="NED135" s="149"/>
      <c r="NEE135" s="149"/>
      <c r="NEF135" s="149"/>
      <c r="NEG135" s="149"/>
      <c r="NEH135" s="149"/>
      <c r="NEI135" s="149"/>
      <c r="NEJ135" s="149"/>
      <c r="NEK135" s="149"/>
      <c r="NEL135" s="149"/>
      <c r="NEM135" s="149"/>
      <c r="NEN135" s="149"/>
      <c r="NEO135" s="149"/>
      <c r="NEP135" s="149"/>
      <c r="NEQ135" s="149"/>
      <c r="NER135" s="149"/>
      <c r="NES135" s="149"/>
      <c r="NET135" s="149"/>
      <c r="NEU135" s="149"/>
      <c r="NEV135" s="149"/>
      <c r="NEW135" s="149"/>
      <c r="NEX135" s="149"/>
      <c r="NEY135" s="149"/>
      <c r="NEZ135" s="149"/>
      <c r="NFA135" s="149"/>
      <c r="NFB135" s="149"/>
      <c r="NFC135" s="149"/>
      <c r="NFD135" s="149"/>
      <c r="NFE135" s="149"/>
      <c r="NFF135" s="149"/>
      <c r="NFG135" s="149"/>
      <c r="NFH135" s="149"/>
      <c r="NFI135" s="149"/>
      <c r="NFJ135" s="149"/>
      <c r="NFK135" s="149"/>
      <c r="NFL135" s="149"/>
      <c r="NFM135" s="149"/>
      <c r="NFN135" s="149"/>
      <c r="NFO135" s="149"/>
      <c r="NFP135" s="149"/>
      <c r="NFQ135" s="149"/>
      <c r="NFR135" s="149"/>
      <c r="NFS135" s="149"/>
      <c r="NFT135" s="149"/>
      <c r="NFU135" s="149"/>
      <c r="NFV135" s="149"/>
      <c r="NFW135" s="149"/>
      <c r="NFX135" s="149"/>
      <c r="NFY135" s="149"/>
      <c r="NFZ135" s="149"/>
      <c r="NGA135" s="149"/>
      <c r="NGB135" s="149"/>
      <c r="NGC135" s="149"/>
      <c r="NGD135" s="149"/>
      <c r="NGE135" s="149"/>
      <c r="NGF135" s="149"/>
      <c r="NGG135" s="149"/>
      <c r="NGH135" s="149"/>
      <c r="NGI135" s="149"/>
      <c r="NGJ135" s="149"/>
      <c r="NGK135" s="149"/>
      <c r="NGL135" s="149"/>
      <c r="NGM135" s="149"/>
      <c r="NGN135" s="149"/>
      <c r="NGO135" s="149"/>
      <c r="NGP135" s="149"/>
      <c r="NGQ135" s="149"/>
      <c r="NGR135" s="149"/>
      <c r="NGS135" s="149"/>
      <c r="NGT135" s="149"/>
      <c r="NGU135" s="149"/>
      <c r="NGV135" s="149"/>
      <c r="NGW135" s="149"/>
      <c r="NGX135" s="149"/>
      <c r="NGY135" s="149"/>
      <c r="NGZ135" s="149"/>
      <c r="NHA135" s="149"/>
      <c r="NHB135" s="149"/>
      <c r="NHC135" s="149"/>
      <c r="NHD135" s="149"/>
      <c r="NHE135" s="149"/>
      <c r="NHF135" s="149"/>
      <c r="NHG135" s="149"/>
      <c r="NHH135" s="149"/>
      <c r="NHI135" s="149"/>
      <c r="NHJ135" s="149"/>
      <c r="NHK135" s="149"/>
      <c r="NHL135" s="149"/>
      <c r="NHM135" s="149"/>
      <c r="NHN135" s="149"/>
      <c r="NHO135" s="149"/>
      <c r="NHP135" s="149"/>
      <c r="NHQ135" s="149"/>
      <c r="NHR135" s="149"/>
      <c r="NHS135" s="149"/>
      <c r="NHT135" s="149"/>
      <c r="NHU135" s="149"/>
      <c r="NHV135" s="149"/>
      <c r="NHW135" s="149"/>
      <c r="NHX135" s="149"/>
      <c r="NHY135" s="149"/>
      <c r="NHZ135" s="149"/>
      <c r="NIA135" s="149"/>
      <c r="NIB135" s="149"/>
      <c r="NIC135" s="149"/>
      <c r="NID135" s="149"/>
      <c r="NIE135" s="149"/>
      <c r="NIF135" s="149"/>
      <c r="NIG135" s="149"/>
      <c r="NIH135" s="149"/>
      <c r="NII135" s="149"/>
      <c r="NIJ135" s="149"/>
      <c r="NIK135" s="149"/>
      <c r="NIL135" s="149"/>
      <c r="NIM135" s="149"/>
      <c r="NIN135" s="149"/>
      <c r="NIO135" s="149"/>
      <c r="NIP135" s="149"/>
      <c r="NIQ135" s="149"/>
      <c r="NIR135" s="149"/>
      <c r="NIS135" s="149"/>
      <c r="NIT135" s="149"/>
      <c r="NIU135" s="149"/>
      <c r="NIV135" s="149"/>
      <c r="NIW135" s="149"/>
      <c r="NIX135" s="149"/>
      <c r="NIY135" s="149"/>
      <c r="NIZ135" s="149"/>
      <c r="NJA135" s="149"/>
      <c r="NJB135" s="149"/>
      <c r="NJC135" s="149"/>
      <c r="NJD135" s="149"/>
      <c r="NJE135" s="149"/>
      <c r="NJF135" s="149"/>
      <c r="NJG135" s="149"/>
      <c r="NJH135" s="149"/>
      <c r="NJI135" s="149"/>
      <c r="NJJ135" s="149"/>
      <c r="NJK135" s="149"/>
      <c r="NJL135" s="149"/>
      <c r="NJM135" s="149"/>
      <c r="NJN135" s="149"/>
      <c r="NJO135" s="149"/>
      <c r="NJP135" s="149"/>
      <c r="NJQ135" s="149"/>
      <c r="NJR135" s="149"/>
      <c r="NJS135" s="149"/>
      <c r="NJT135" s="149"/>
      <c r="NJU135" s="149"/>
      <c r="NJV135" s="149"/>
      <c r="NJW135" s="149"/>
      <c r="NJX135" s="149"/>
      <c r="NJY135" s="149"/>
      <c r="NJZ135" s="149"/>
      <c r="NKA135" s="149"/>
      <c r="NKB135" s="149"/>
      <c r="NKC135" s="149"/>
      <c r="NKD135" s="149"/>
      <c r="NKE135" s="149"/>
      <c r="NKF135" s="149"/>
      <c r="NKG135" s="149"/>
      <c r="NKH135" s="149"/>
      <c r="NKI135" s="149"/>
      <c r="NKJ135" s="149"/>
      <c r="NKK135" s="149"/>
      <c r="NKL135" s="149"/>
      <c r="NKM135" s="149"/>
      <c r="NKN135" s="149"/>
      <c r="NKO135" s="149"/>
      <c r="NKP135" s="149"/>
      <c r="NKQ135" s="149"/>
      <c r="NKR135" s="149"/>
      <c r="NKS135" s="149"/>
      <c r="NKT135" s="149"/>
      <c r="NKU135" s="149"/>
      <c r="NKV135" s="149"/>
      <c r="NKW135" s="149"/>
      <c r="NKX135" s="149"/>
      <c r="NKY135" s="149"/>
      <c r="NKZ135" s="149"/>
      <c r="NLA135" s="149"/>
      <c r="NLB135" s="149"/>
      <c r="NLC135" s="149"/>
      <c r="NLD135" s="149"/>
      <c r="NLE135" s="149"/>
      <c r="NLF135" s="149"/>
      <c r="NLG135" s="149"/>
      <c r="NLH135" s="149"/>
      <c r="NLI135" s="149"/>
      <c r="NLJ135" s="149"/>
      <c r="NLK135" s="149"/>
      <c r="NLL135" s="149"/>
      <c r="NLM135" s="149"/>
      <c r="NLN135" s="149"/>
      <c r="NLO135" s="149"/>
      <c r="NLP135" s="149"/>
      <c r="NLQ135" s="149"/>
      <c r="NLR135" s="149"/>
      <c r="NLS135" s="149"/>
      <c r="NLT135" s="149"/>
      <c r="NLU135" s="149"/>
      <c r="NLV135" s="149"/>
      <c r="NLW135" s="149"/>
      <c r="NLX135" s="149"/>
      <c r="NLY135" s="149"/>
      <c r="NLZ135" s="149"/>
      <c r="NMA135" s="149"/>
      <c r="NMB135" s="149"/>
      <c r="NMC135" s="149"/>
      <c r="NMD135" s="149"/>
      <c r="NME135" s="149"/>
      <c r="NMF135" s="149"/>
      <c r="NMG135" s="149"/>
      <c r="NMH135" s="149"/>
      <c r="NMI135" s="149"/>
      <c r="NMJ135" s="149"/>
      <c r="NMK135" s="149"/>
      <c r="NML135" s="149"/>
      <c r="NMM135" s="149"/>
      <c r="NMN135" s="149"/>
      <c r="NMO135" s="149"/>
      <c r="NMP135" s="149"/>
      <c r="NMQ135" s="149"/>
      <c r="NMR135" s="149"/>
      <c r="NMS135" s="149"/>
      <c r="NMT135" s="149"/>
      <c r="NMU135" s="149"/>
      <c r="NMV135" s="149"/>
      <c r="NMW135" s="149"/>
      <c r="NMX135" s="149"/>
      <c r="NMY135" s="149"/>
      <c r="NMZ135" s="149"/>
      <c r="NNA135" s="149"/>
      <c r="NNB135" s="149"/>
      <c r="NNC135" s="149"/>
      <c r="NND135" s="149"/>
      <c r="NNE135" s="149"/>
      <c r="NNF135" s="149"/>
      <c r="NNG135" s="149"/>
      <c r="NNH135" s="149"/>
      <c r="NNI135" s="149"/>
      <c r="NNJ135" s="149"/>
      <c r="NNK135" s="149"/>
      <c r="NNL135" s="149"/>
      <c r="NNM135" s="149"/>
      <c r="NNN135" s="149"/>
      <c r="NNO135" s="149"/>
      <c r="NNP135" s="149"/>
      <c r="NNQ135" s="149"/>
      <c r="NNR135" s="149"/>
      <c r="NNS135" s="149"/>
      <c r="NNT135" s="149"/>
      <c r="NNU135" s="149"/>
      <c r="NNV135" s="149"/>
      <c r="NNW135" s="149"/>
      <c r="NNX135" s="149"/>
      <c r="NNY135" s="149"/>
      <c r="NNZ135" s="149"/>
      <c r="NOA135" s="149"/>
      <c r="NOB135" s="149"/>
      <c r="NOC135" s="149"/>
      <c r="NOD135" s="149"/>
      <c r="NOE135" s="149"/>
      <c r="NOF135" s="149"/>
      <c r="NOG135" s="149"/>
      <c r="NOH135" s="149"/>
      <c r="NOI135" s="149"/>
      <c r="NOJ135" s="149"/>
      <c r="NOK135" s="149"/>
      <c r="NOL135" s="149"/>
      <c r="NOM135" s="149"/>
      <c r="NON135" s="149"/>
      <c r="NOO135" s="149"/>
      <c r="NOP135" s="149"/>
      <c r="NOQ135" s="149"/>
      <c r="NOR135" s="149"/>
      <c r="NOS135" s="149"/>
      <c r="NOT135" s="149"/>
      <c r="NOU135" s="149"/>
      <c r="NOV135" s="149"/>
      <c r="NOW135" s="149"/>
      <c r="NOX135" s="149"/>
      <c r="NOY135" s="149"/>
      <c r="NOZ135" s="149"/>
      <c r="NPA135" s="149"/>
      <c r="NPB135" s="149"/>
      <c r="NPC135" s="149"/>
      <c r="NPD135" s="149"/>
      <c r="NPE135" s="149"/>
      <c r="NPF135" s="149"/>
      <c r="NPG135" s="149"/>
      <c r="NPH135" s="149"/>
      <c r="NPI135" s="149"/>
      <c r="NPJ135" s="149"/>
      <c r="NPK135" s="149"/>
      <c r="NPL135" s="149"/>
      <c r="NPM135" s="149"/>
      <c r="NPN135" s="149"/>
      <c r="NPO135" s="149"/>
      <c r="NPP135" s="149"/>
      <c r="NPQ135" s="149"/>
      <c r="NPR135" s="149"/>
      <c r="NPS135" s="149"/>
      <c r="NPT135" s="149"/>
      <c r="NPU135" s="149"/>
      <c r="NPV135" s="149"/>
      <c r="NPW135" s="149"/>
      <c r="NPX135" s="149"/>
      <c r="NPY135" s="149"/>
      <c r="NPZ135" s="149"/>
      <c r="NQA135" s="149"/>
      <c r="NQB135" s="149"/>
      <c r="NQC135" s="149"/>
      <c r="NQD135" s="149"/>
      <c r="NQE135" s="149"/>
      <c r="NQF135" s="149"/>
      <c r="NQG135" s="149"/>
      <c r="NQH135" s="149"/>
      <c r="NQI135" s="149"/>
      <c r="NQJ135" s="149"/>
      <c r="NQK135" s="149"/>
      <c r="NQL135" s="149"/>
      <c r="NQM135" s="149"/>
      <c r="NQN135" s="149"/>
      <c r="NQO135" s="149"/>
      <c r="NQP135" s="149"/>
      <c r="NQQ135" s="149"/>
      <c r="NQR135" s="149"/>
      <c r="NQS135" s="149"/>
      <c r="NQT135" s="149"/>
      <c r="NQU135" s="149"/>
      <c r="NQV135" s="149"/>
      <c r="NQW135" s="149"/>
      <c r="NQX135" s="149"/>
      <c r="NQY135" s="149"/>
      <c r="NQZ135" s="149"/>
      <c r="NRA135" s="149"/>
      <c r="NRB135" s="149"/>
      <c r="NRC135" s="149"/>
      <c r="NRD135" s="149"/>
      <c r="NRE135" s="149"/>
      <c r="NRF135" s="149"/>
      <c r="NRG135" s="149"/>
      <c r="NRH135" s="149"/>
      <c r="NRI135" s="149"/>
      <c r="NRJ135" s="149"/>
      <c r="NRK135" s="149"/>
      <c r="NRL135" s="149"/>
      <c r="NRM135" s="149"/>
      <c r="NRN135" s="149"/>
      <c r="NRO135" s="149"/>
      <c r="NRP135" s="149"/>
      <c r="NRQ135" s="149"/>
      <c r="NRR135" s="149"/>
      <c r="NRS135" s="149"/>
      <c r="NRT135" s="149"/>
      <c r="NRU135" s="149"/>
      <c r="NRV135" s="149"/>
      <c r="NRW135" s="149"/>
      <c r="NRX135" s="149"/>
      <c r="NRY135" s="149"/>
      <c r="NRZ135" s="149"/>
      <c r="NSA135" s="149"/>
      <c r="NSB135" s="149"/>
      <c r="NSC135" s="149"/>
      <c r="NSD135" s="149"/>
      <c r="NSE135" s="149"/>
      <c r="NSF135" s="149"/>
      <c r="NSG135" s="149"/>
      <c r="NSH135" s="149"/>
      <c r="NSI135" s="149"/>
      <c r="NSJ135" s="149"/>
      <c r="NSK135" s="149"/>
      <c r="NSL135" s="149"/>
      <c r="NSM135" s="149"/>
      <c r="NSN135" s="149"/>
      <c r="NSO135" s="149"/>
      <c r="NSP135" s="149"/>
      <c r="NSQ135" s="149"/>
      <c r="NSR135" s="149"/>
      <c r="NSS135" s="149"/>
      <c r="NST135" s="149"/>
      <c r="NSU135" s="149"/>
      <c r="NSV135" s="149"/>
      <c r="NSW135" s="149"/>
      <c r="NSX135" s="149"/>
      <c r="NSY135" s="149"/>
      <c r="NSZ135" s="149"/>
      <c r="NTA135" s="149"/>
      <c r="NTB135" s="149"/>
      <c r="NTC135" s="149"/>
      <c r="NTD135" s="149"/>
      <c r="NTE135" s="149"/>
      <c r="NTF135" s="149"/>
      <c r="NTG135" s="149"/>
      <c r="NTH135" s="149"/>
      <c r="NTI135" s="149"/>
      <c r="NTJ135" s="149"/>
      <c r="NTK135" s="149"/>
      <c r="NTL135" s="149"/>
      <c r="NTM135" s="149"/>
      <c r="NTN135" s="149"/>
      <c r="NTO135" s="149"/>
      <c r="NTP135" s="149"/>
      <c r="NTQ135" s="149"/>
      <c r="NTR135" s="149"/>
      <c r="NTS135" s="149"/>
      <c r="NTT135" s="149"/>
      <c r="NTU135" s="149"/>
      <c r="NTV135" s="149"/>
      <c r="NTW135" s="149"/>
      <c r="NTX135" s="149"/>
      <c r="NTY135" s="149"/>
      <c r="NTZ135" s="149"/>
      <c r="NUA135" s="149"/>
      <c r="NUB135" s="149"/>
      <c r="NUC135" s="149"/>
      <c r="NUD135" s="149"/>
      <c r="NUE135" s="149"/>
      <c r="NUF135" s="149"/>
      <c r="NUG135" s="149"/>
      <c r="NUH135" s="149"/>
      <c r="NUI135" s="149"/>
      <c r="NUJ135" s="149"/>
      <c r="NUK135" s="149"/>
      <c r="NUL135" s="149"/>
      <c r="NUM135" s="149"/>
      <c r="NUN135" s="149"/>
      <c r="NUO135" s="149"/>
      <c r="NUP135" s="149"/>
      <c r="NUQ135" s="149"/>
      <c r="NUR135" s="149"/>
      <c r="NUS135" s="149"/>
      <c r="NUT135" s="149"/>
      <c r="NUU135" s="149"/>
      <c r="NUV135" s="149"/>
      <c r="NUW135" s="149"/>
      <c r="NUX135" s="149"/>
      <c r="NUY135" s="149"/>
      <c r="NUZ135" s="149"/>
      <c r="NVA135" s="149"/>
      <c r="NVB135" s="149"/>
      <c r="NVC135" s="149"/>
      <c r="NVD135" s="149"/>
      <c r="NVE135" s="149"/>
      <c r="NVF135" s="149"/>
      <c r="NVG135" s="149"/>
      <c r="NVH135" s="149"/>
      <c r="NVI135" s="149"/>
      <c r="NVJ135" s="149"/>
      <c r="NVK135" s="149"/>
      <c r="NVL135" s="149"/>
      <c r="NVM135" s="149"/>
      <c r="NVN135" s="149"/>
      <c r="NVO135" s="149"/>
      <c r="NVP135" s="149"/>
      <c r="NVQ135" s="149"/>
      <c r="NVR135" s="149"/>
      <c r="NVS135" s="149"/>
      <c r="NVT135" s="149"/>
      <c r="NVU135" s="149"/>
      <c r="NVV135" s="149"/>
      <c r="NVW135" s="149"/>
      <c r="NVX135" s="149"/>
      <c r="NVY135" s="149"/>
      <c r="NVZ135" s="149"/>
      <c r="NWA135" s="149"/>
      <c r="NWB135" s="149"/>
      <c r="NWC135" s="149"/>
      <c r="NWD135" s="149"/>
      <c r="NWE135" s="149"/>
      <c r="NWF135" s="149"/>
      <c r="NWG135" s="149"/>
      <c r="NWH135" s="149"/>
      <c r="NWI135" s="149"/>
      <c r="NWJ135" s="149"/>
      <c r="NWK135" s="149"/>
      <c r="NWL135" s="149"/>
      <c r="NWM135" s="149"/>
      <c r="NWN135" s="149"/>
      <c r="NWO135" s="149"/>
      <c r="NWP135" s="149"/>
      <c r="NWQ135" s="149"/>
      <c r="NWR135" s="149"/>
      <c r="NWS135" s="149"/>
      <c r="NWT135" s="149"/>
      <c r="NWU135" s="149"/>
      <c r="NWV135" s="149"/>
      <c r="NWW135" s="149"/>
      <c r="NWX135" s="149"/>
      <c r="NWY135" s="149"/>
      <c r="NWZ135" s="149"/>
      <c r="NXA135" s="149"/>
      <c r="NXB135" s="149"/>
      <c r="NXC135" s="149"/>
      <c r="NXD135" s="149"/>
      <c r="NXE135" s="149"/>
      <c r="NXF135" s="149"/>
      <c r="NXG135" s="149"/>
      <c r="NXH135" s="149"/>
      <c r="NXI135" s="149"/>
      <c r="NXJ135" s="149"/>
      <c r="NXK135" s="149"/>
      <c r="NXL135" s="149"/>
      <c r="NXM135" s="149"/>
      <c r="NXN135" s="149"/>
      <c r="NXO135" s="149"/>
      <c r="NXP135" s="149"/>
      <c r="NXQ135" s="149"/>
      <c r="NXR135" s="149"/>
      <c r="NXS135" s="149"/>
      <c r="NXT135" s="149"/>
      <c r="NXU135" s="149"/>
      <c r="NXV135" s="149"/>
      <c r="NXW135" s="149"/>
      <c r="NXX135" s="149"/>
      <c r="NXY135" s="149"/>
      <c r="NXZ135" s="149"/>
      <c r="NYA135" s="149"/>
      <c r="NYB135" s="149"/>
      <c r="NYC135" s="149"/>
      <c r="NYD135" s="149"/>
      <c r="NYE135" s="149"/>
      <c r="NYF135" s="149"/>
      <c r="NYG135" s="149"/>
      <c r="NYH135" s="149"/>
      <c r="NYI135" s="149"/>
      <c r="NYJ135" s="149"/>
      <c r="NYK135" s="149"/>
      <c r="NYL135" s="149"/>
      <c r="NYM135" s="149"/>
      <c r="NYN135" s="149"/>
      <c r="NYO135" s="149"/>
      <c r="NYP135" s="149"/>
      <c r="NYQ135" s="149"/>
      <c r="NYR135" s="149"/>
      <c r="NYS135" s="149"/>
      <c r="NYT135" s="149"/>
      <c r="NYU135" s="149"/>
      <c r="NYV135" s="149"/>
      <c r="NYW135" s="149"/>
      <c r="NYX135" s="149"/>
      <c r="NYY135" s="149"/>
      <c r="NYZ135" s="149"/>
      <c r="NZA135" s="149"/>
      <c r="NZB135" s="149"/>
      <c r="NZC135" s="149"/>
      <c r="NZD135" s="149"/>
      <c r="NZE135" s="149"/>
      <c r="NZF135" s="149"/>
      <c r="NZG135" s="149"/>
      <c r="NZH135" s="149"/>
      <c r="NZI135" s="149"/>
      <c r="NZJ135" s="149"/>
      <c r="NZK135" s="149"/>
      <c r="NZL135" s="149"/>
      <c r="NZM135" s="149"/>
      <c r="NZN135" s="149"/>
      <c r="NZO135" s="149"/>
      <c r="NZP135" s="149"/>
      <c r="NZQ135" s="149"/>
      <c r="NZR135" s="149"/>
      <c r="NZS135" s="149"/>
      <c r="NZT135" s="149"/>
      <c r="NZU135" s="149"/>
      <c r="NZV135" s="149"/>
      <c r="NZW135" s="149"/>
      <c r="NZX135" s="149"/>
      <c r="NZY135" s="149"/>
      <c r="NZZ135" s="149"/>
      <c r="OAA135" s="149"/>
      <c r="OAB135" s="149"/>
      <c r="OAC135" s="149"/>
      <c r="OAD135" s="149"/>
      <c r="OAE135" s="149"/>
      <c r="OAF135" s="149"/>
      <c r="OAG135" s="149"/>
      <c r="OAH135" s="149"/>
      <c r="OAI135" s="149"/>
      <c r="OAJ135" s="149"/>
      <c r="OAK135" s="149"/>
      <c r="OAL135" s="149"/>
      <c r="OAM135" s="149"/>
      <c r="OAN135" s="149"/>
      <c r="OAO135" s="149"/>
      <c r="OAP135" s="149"/>
      <c r="OAQ135" s="149"/>
      <c r="OAR135" s="149"/>
      <c r="OAS135" s="149"/>
      <c r="OAT135" s="149"/>
      <c r="OAU135" s="149"/>
      <c r="OAV135" s="149"/>
      <c r="OAW135" s="149"/>
      <c r="OAX135" s="149"/>
      <c r="OAY135" s="149"/>
      <c r="OAZ135" s="149"/>
      <c r="OBA135" s="149"/>
      <c r="OBB135" s="149"/>
      <c r="OBC135" s="149"/>
      <c r="OBD135" s="149"/>
      <c r="OBE135" s="149"/>
      <c r="OBF135" s="149"/>
      <c r="OBG135" s="149"/>
      <c r="OBH135" s="149"/>
      <c r="OBI135" s="149"/>
      <c r="OBJ135" s="149"/>
      <c r="OBK135" s="149"/>
      <c r="OBL135" s="149"/>
      <c r="OBM135" s="149"/>
      <c r="OBN135" s="149"/>
      <c r="OBO135" s="149"/>
      <c r="OBP135" s="149"/>
      <c r="OBQ135" s="149"/>
      <c r="OBR135" s="149"/>
      <c r="OBS135" s="149"/>
      <c r="OBT135" s="149"/>
      <c r="OBU135" s="149"/>
      <c r="OBV135" s="149"/>
      <c r="OBW135" s="149"/>
      <c r="OBX135" s="149"/>
      <c r="OBY135" s="149"/>
      <c r="OBZ135" s="149"/>
      <c r="OCA135" s="149"/>
      <c r="OCB135" s="149"/>
      <c r="OCC135" s="149"/>
      <c r="OCD135" s="149"/>
      <c r="OCE135" s="149"/>
      <c r="OCF135" s="149"/>
      <c r="OCG135" s="149"/>
      <c r="OCH135" s="149"/>
      <c r="OCI135" s="149"/>
      <c r="OCJ135" s="149"/>
      <c r="OCK135" s="149"/>
      <c r="OCL135" s="149"/>
      <c r="OCM135" s="149"/>
      <c r="OCN135" s="149"/>
      <c r="OCO135" s="149"/>
      <c r="OCP135" s="149"/>
      <c r="OCQ135" s="149"/>
      <c r="OCR135" s="149"/>
      <c r="OCS135" s="149"/>
      <c r="OCT135" s="149"/>
      <c r="OCU135" s="149"/>
      <c r="OCV135" s="149"/>
      <c r="OCW135" s="149"/>
      <c r="OCX135" s="149"/>
      <c r="OCY135" s="149"/>
      <c r="OCZ135" s="149"/>
      <c r="ODA135" s="149"/>
      <c r="ODB135" s="149"/>
      <c r="ODC135" s="149"/>
      <c r="ODD135" s="149"/>
      <c r="ODE135" s="149"/>
      <c r="ODF135" s="149"/>
      <c r="ODG135" s="149"/>
      <c r="ODH135" s="149"/>
      <c r="ODI135" s="149"/>
      <c r="ODJ135" s="149"/>
      <c r="ODK135" s="149"/>
      <c r="ODL135" s="149"/>
      <c r="ODM135" s="149"/>
      <c r="ODN135" s="149"/>
      <c r="ODO135" s="149"/>
      <c r="ODP135" s="149"/>
      <c r="ODQ135" s="149"/>
      <c r="ODR135" s="149"/>
      <c r="ODS135" s="149"/>
      <c r="ODT135" s="149"/>
      <c r="ODU135" s="149"/>
      <c r="ODV135" s="149"/>
      <c r="ODW135" s="149"/>
      <c r="ODX135" s="149"/>
      <c r="ODY135" s="149"/>
      <c r="ODZ135" s="149"/>
      <c r="OEA135" s="149"/>
      <c r="OEB135" s="149"/>
      <c r="OEC135" s="149"/>
      <c r="OED135" s="149"/>
      <c r="OEE135" s="149"/>
      <c r="OEF135" s="149"/>
      <c r="OEG135" s="149"/>
      <c r="OEH135" s="149"/>
      <c r="OEI135" s="149"/>
      <c r="OEJ135" s="149"/>
      <c r="OEK135" s="149"/>
      <c r="OEL135" s="149"/>
      <c r="OEM135" s="149"/>
      <c r="OEN135" s="149"/>
      <c r="OEO135" s="149"/>
      <c r="OEP135" s="149"/>
      <c r="OEQ135" s="149"/>
      <c r="OER135" s="149"/>
      <c r="OES135" s="149"/>
      <c r="OET135" s="149"/>
      <c r="OEU135" s="149"/>
      <c r="OEV135" s="149"/>
      <c r="OEW135" s="149"/>
      <c r="OEX135" s="149"/>
      <c r="OEY135" s="149"/>
      <c r="OEZ135" s="149"/>
      <c r="OFA135" s="149"/>
      <c r="OFB135" s="149"/>
      <c r="OFC135" s="149"/>
      <c r="OFD135" s="149"/>
      <c r="OFE135" s="149"/>
      <c r="OFF135" s="149"/>
      <c r="OFG135" s="149"/>
      <c r="OFH135" s="149"/>
      <c r="OFI135" s="149"/>
      <c r="OFJ135" s="149"/>
      <c r="OFK135" s="149"/>
      <c r="OFL135" s="149"/>
      <c r="OFM135" s="149"/>
      <c r="OFN135" s="149"/>
      <c r="OFO135" s="149"/>
      <c r="OFP135" s="149"/>
      <c r="OFQ135" s="149"/>
      <c r="OFR135" s="149"/>
      <c r="OFS135" s="149"/>
      <c r="OFT135" s="149"/>
      <c r="OFU135" s="149"/>
      <c r="OFV135" s="149"/>
      <c r="OFW135" s="149"/>
      <c r="OFX135" s="149"/>
      <c r="OFY135" s="149"/>
      <c r="OFZ135" s="149"/>
      <c r="OGA135" s="149"/>
      <c r="OGB135" s="149"/>
      <c r="OGC135" s="149"/>
      <c r="OGD135" s="149"/>
      <c r="OGE135" s="149"/>
      <c r="OGF135" s="149"/>
      <c r="OGG135" s="149"/>
      <c r="OGH135" s="149"/>
      <c r="OGI135" s="149"/>
      <c r="OGJ135" s="149"/>
      <c r="OGK135" s="149"/>
      <c r="OGL135" s="149"/>
      <c r="OGM135" s="149"/>
      <c r="OGN135" s="149"/>
      <c r="OGO135" s="149"/>
      <c r="OGP135" s="149"/>
      <c r="OGQ135" s="149"/>
      <c r="OGR135" s="149"/>
      <c r="OGS135" s="149"/>
      <c r="OGT135" s="149"/>
      <c r="OGU135" s="149"/>
      <c r="OGV135" s="149"/>
      <c r="OGW135" s="149"/>
      <c r="OGX135" s="149"/>
      <c r="OGY135" s="149"/>
      <c r="OGZ135" s="149"/>
      <c r="OHA135" s="149"/>
      <c r="OHB135" s="149"/>
      <c r="OHC135" s="149"/>
      <c r="OHD135" s="149"/>
      <c r="OHE135" s="149"/>
      <c r="OHF135" s="149"/>
      <c r="OHG135" s="149"/>
      <c r="OHH135" s="149"/>
      <c r="OHI135" s="149"/>
      <c r="OHJ135" s="149"/>
      <c r="OHK135" s="149"/>
      <c r="OHL135" s="149"/>
      <c r="OHM135" s="149"/>
      <c r="OHN135" s="149"/>
      <c r="OHO135" s="149"/>
      <c r="OHP135" s="149"/>
      <c r="OHQ135" s="149"/>
      <c r="OHR135" s="149"/>
      <c r="OHS135" s="149"/>
      <c r="OHT135" s="149"/>
      <c r="OHU135" s="149"/>
      <c r="OHV135" s="149"/>
      <c r="OHW135" s="149"/>
      <c r="OHX135" s="149"/>
      <c r="OHY135" s="149"/>
      <c r="OHZ135" s="149"/>
      <c r="OIA135" s="149"/>
      <c r="OIB135" s="149"/>
      <c r="OIC135" s="149"/>
      <c r="OID135" s="149"/>
      <c r="OIE135" s="149"/>
      <c r="OIF135" s="149"/>
      <c r="OIG135" s="149"/>
      <c r="OIH135" s="149"/>
      <c r="OII135" s="149"/>
      <c r="OIJ135" s="149"/>
      <c r="OIK135" s="149"/>
      <c r="OIL135" s="149"/>
      <c r="OIM135" s="149"/>
      <c r="OIN135" s="149"/>
      <c r="OIO135" s="149"/>
      <c r="OIP135" s="149"/>
      <c r="OIQ135" s="149"/>
      <c r="OIR135" s="149"/>
      <c r="OIS135" s="149"/>
      <c r="OIT135" s="149"/>
      <c r="OIU135" s="149"/>
      <c r="OIV135" s="149"/>
      <c r="OIW135" s="149"/>
      <c r="OIX135" s="149"/>
      <c r="OIY135" s="149"/>
      <c r="OIZ135" s="149"/>
      <c r="OJA135" s="149"/>
      <c r="OJB135" s="149"/>
      <c r="OJC135" s="149"/>
      <c r="OJD135" s="149"/>
      <c r="OJE135" s="149"/>
      <c r="OJF135" s="149"/>
      <c r="OJG135" s="149"/>
      <c r="OJH135" s="149"/>
      <c r="OJI135" s="149"/>
      <c r="OJJ135" s="149"/>
      <c r="OJK135" s="149"/>
      <c r="OJL135" s="149"/>
      <c r="OJM135" s="149"/>
      <c r="OJN135" s="149"/>
      <c r="OJO135" s="149"/>
      <c r="OJP135" s="149"/>
      <c r="OJQ135" s="149"/>
      <c r="OJR135" s="149"/>
      <c r="OJS135" s="149"/>
      <c r="OJT135" s="149"/>
      <c r="OJU135" s="149"/>
      <c r="OJV135" s="149"/>
      <c r="OJW135" s="149"/>
      <c r="OJX135" s="149"/>
      <c r="OJY135" s="149"/>
      <c r="OJZ135" s="149"/>
      <c r="OKA135" s="149"/>
      <c r="OKB135" s="149"/>
      <c r="OKC135" s="149"/>
      <c r="OKD135" s="149"/>
      <c r="OKE135" s="149"/>
      <c r="OKF135" s="149"/>
      <c r="OKG135" s="149"/>
      <c r="OKH135" s="149"/>
      <c r="OKI135" s="149"/>
      <c r="OKJ135" s="149"/>
      <c r="OKK135" s="149"/>
      <c r="OKL135" s="149"/>
      <c r="OKM135" s="149"/>
      <c r="OKN135" s="149"/>
      <c r="OKO135" s="149"/>
      <c r="OKP135" s="149"/>
      <c r="OKQ135" s="149"/>
      <c r="OKR135" s="149"/>
      <c r="OKS135" s="149"/>
      <c r="OKT135" s="149"/>
      <c r="OKU135" s="149"/>
      <c r="OKV135" s="149"/>
      <c r="OKW135" s="149"/>
      <c r="OKX135" s="149"/>
      <c r="OKY135" s="149"/>
      <c r="OKZ135" s="149"/>
      <c r="OLA135" s="149"/>
      <c r="OLB135" s="149"/>
      <c r="OLC135" s="149"/>
      <c r="OLD135" s="149"/>
      <c r="OLE135" s="149"/>
      <c r="OLF135" s="149"/>
      <c r="OLG135" s="149"/>
      <c r="OLH135" s="149"/>
      <c r="OLI135" s="149"/>
      <c r="OLJ135" s="149"/>
      <c r="OLK135" s="149"/>
      <c r="OLL135" s="149"/>
      <c r="OLM135" s="149"/>
      <c r="OLN135" s="149"/>
      <c r="OLO135" s="149"/>
      <c r="OLP135" s="149"/>
      <c r="OLQ135" s="149"/>
      <c r="OLR135" s="149"/>
      <c r="OLS135" s="149"/>
      <c r="OLT135" s="149"/>
      <c r="OLU135" s="149"/>
      <c r="OLV135" s="149"/>
      <c r="OLW135" s="149"/>
      <c r="OLX135" s="149"/>
      <c r="OLY135" s="149"/>
      <c r="OLZ135" s="149"/>
      <c r="OMA135" s="149"/>
      <c r="OMB135" s="149"/>
      <c r="OMC135" s="149"/>
      <c r="OMD135" s="149"/>
      <c r="OME135" s="149"/>
      <c r="OMF135" s="149"/>
      <c r="OMG135" s="149"/>
      <c r="OMH135" s="149"/>
      <c r="OMI135" s="149"/>
      <c r="OMJ135" s="149"/>
      <c r="OMK135" s="149"/>
      <c r="OML135" s="149"/>
      <c r="OMM135" s="149"/>
      <c r="OMN135" s="149"/>
      <c r="OMO135" s="149"/>
      <c r="OMP135" s="149"/>
      <c r="OMQ135" s="149"/>
      <c r="OMR135" s="149"/>
      <c r="OMS135" s="149"/>
      <c r="OMT135" s="149"/>
      <c r="OMU135" s="149"/>
      <c r="OMV135" s="149"/>
      <c r="OMW135" s="149"/>
      <c r="OMX135" s="149"/>
      <c r="OMY135" s="149"/>
      <c r="OMZ135" s="149"/>
      <c r="ONA135" s="149"/>
      <c r="ONB135" s="149"/>
      <c r="ONC135" s="149"/>
      <c r="OND135" s="149"/>
      <c r="ONE135" s="149"/>
      <c r="ONF135" s="149"/>
      <c r="ONG135" s="149"/>
      <c r="ONH135" s="149"/>
      <c r="ONI135" s="149"/>
      <c r="ONJ135" s="149"/>
      <c r="ONK135" s="149"/>
      <c r="ONL135" s="149"/>
      <c r="ONM135" s="149"/>
      <c r="ONN135" s="149"/>
      <c r="ONO135" s="149"/>
      <c r="ONP135" s="149"/>
      <c r="ONQ135" s="149"/>
      <c r="ONR135" s="149"/>
      <c r="ONS135" s="149"/>
      <c r="ONT135" s="149"/>
      <c r="ONU135" s="149"/>
      <c r="ONV135" s="149"/>
      <c r="ONW135" s="149"/>
      <c r="ONX135" s="149"/>
      <c r="ONY135" s="149"/>
      <c r="ONZ135" s="149"/>
      <c r="OOA135" s="149"/>
      <c r="OOB135" s="149"/>
      <c r="OOC135" s="149"/>
      <c r="OOD135" s="149"/>
      <c r="OOE135" s="149"/>
      <c r="OOF135" s="149"/>
      <c r="OOG135" s="149"/>
      <c r="OOH135" s="149"/>
      <c r="OOI135" s="149"/>
      <c r="OOJ135" s="149"/>
      <c r="OOK135" s="149"/>
      <c r="OOL135" s="149"/>
      <c r="OOM135" s="149"/>
      <c r="OON135" s="149"/>
      <c r="OOO135" s="149"/>
      <c r="OOP135" s="149"/>
      <c r="OOQ135" s="149"/>
      <c r="OOR135" s="149"/>
      <c r="OOS135" s="149"/>
      <c r="OOT135" s="149"/>
      <c r="OOU135" s="149"/>
      <c r="OOV135" s="149"/>
      <c r="OOW135" s="149"/>
      <c r="OOX135" s="149"/>
      <c r="OOY135" s="149"/>
      <c r="OOZ135" s="149"/>
      <c r="OPA135" s="149"/>
      <c r="OPB135" s="149"/>
      <c r="OPC135" s="149"/>
      <c r="OPD135" s="149"/>
      <c r="OPE135" s="149"/>
      <c r="OPF135" s="149"/>
      <c r="OPG135" s="149"/>
      <c r="OPH135" s="149"/>
      <c r="OPI135" s="149"/>
      <c r="OPJ135" s="149"/>
      <c r="OPK135" s="149"/>
      <c r="OPL135" s="149"/>
      <c r="OPM135" s="149"/>
      <c r="OPN135" s="149"/>
      <c r="OPO135" s="149"/>
      <c r="OPP135" s="149"/>
      <c r="OPQ135" s="149"/>
      <c r="OPR135" s="149"/>
      <c r="OPS135" s="149"/>
      <c r="OPT135" s="149"/>
      <c r="OPU135" s="149"/>
      <c r="OPV135" s="149"/>
      <c r="OPW135" s="149"/>
      <c r="OPX135" s="149"/>
      <c r="OPY135" s="149"/>
      <c r="OPZ135" s="149"/>
      <c r="OQA135" s="149"/>
      <c r="OQB135" s="149"/>
      <c r="OQC135" s="149"/>
      <c r="OQD135" s="149"/>
      <c r="OQE135" s="149"/>
      <c r="OQF135" s="149"/>
      <c r="OQG135" s="149"/>
      <c r="OQH135" s="149"/>
      <c r="OQI135" s="149"/>
      <c r="OQJ135" s="149"/>
      <c r="OQK135" s="149"/>
      <c r="OQL135" s="149"/>
      <c r="OQM135" s="149"/>
      <c r="OQN135" s="149"/>
      <c r="OQO135" s="149"/>
      <c r="OQP135" s="149"/>
      <c r="OQQ135" s="149"/>
      <c r="OQR135" s="149"/>
      <c r="OQS135" s="149"/>
      <c r="OQT135" s="149"/>
      <c r="OQU135" s="149"/>
      <c r="OQV135" s="149"/>
      <c r="OQW135" s="149"/>
      <c r="OQX135" s="149"/>
      <c r="OQY135" s="149"/>
      <c r="OQZ135" s="149"/>
      <c r="ORA135" s="149"/>
      <c r="ORB135" s="149"/>
      <c r="ORC135" s="149"/>
      <c r="ORD135" s="149"/>
      <c r="ORE135" s="149"/>
      <c r="ORF135" s="149"/>
      <c r="ORG135" s="149"/>
      <c r="ORH135" s="149"/>
      <c r="ORI135" s="149"/>
      <c r="ORJ135" s="149"/>
      <c r="ORK135" s="149"/>
      <c r="ORL135" s="149"/>
      <c r="ORM135" s="149"/>
      <c r="ORN135" s="149"/>
      <c r="ORO135" s="149"/>
      <c r="ORP135" s="149"/>
      <c r="ORQ135" s="149"/>
      <c r="ORR135" s="149"/>
      <c r="ORS135" s="149"/>
      <c r="ORT135" s="149"/>
      <c r="ORU135" s="149"/>
      <c r="ORV135" s="149"/>
      <c r="ORW135" s="149"/>
      <c r="ORX135" s="149"/>
      <c r="ORY135" s="149"/>
      <c r="ORZ135" s="149"/>
      <c r="OSA135" s="149"/>
      <c r="OSB135" s="149"/>
      <c r="OSC135" s="149"/>
      <c r="OSD135" s="149"/>
      <c r="OSE135" s="149"/>
      <c r="OSF135" s="149"/>
      <c r="OSG135" s="149"/>
      <c r="OSH135" s="149"/>
      <c r="OSI135" s="149"/>
      <c r="OSJ135" s="149"/>
      <c r="OSK135" s="149"/>
      <c r="OSL135" s="149"/>
      <c r="OSM135" s="149"/>
      <c r="OSN135" s="149"/>
      <c r="OSO135" s="149"/>
      <c r="OSP135" s="149"/>
      <c r="OSQ135" s="149"/>
      <c r="OSR135" s="149"/>
      <c r="OSS135" s="149"/>
      <c r="OST135" s="149"/>
      <c r="OSU135" s="149"/>
      <c r="OSV135" s="149"/>
      <c r="OSW135" s="149"/>
      <c r="OSX135" s="149"/>
      <c r="OSY135" s="149"/>
      <c r="OSZ135" s="149"/>
      <c r="OTA135" s="149"/>
      <c r="OTB135" s="149"/>
      <c r="OTC135" s="149"/>
      <c r="OTD135" s="149"/>
      <c r="OTE135" s="149"/>
      <c r="OTF135" s="149"/>
      <c r="OTG135" s="149"/>
      <c r="OTH135" s="149"/>
      <c r="OTI135" s="149"/>
      <c r="OTJ135" s="149"/>
      <c r="OTK135" s="149"/>
      <c r="OTL135" s="149"/>
      <c r="OTM135" s="149"/>
      <c r="OTN135" s="149"/>
      <c r="OTO135" s="149"/>
      <c r="OTP135" s="149"/>
      <c r="OTQ135" s="149"/>
      <c r="OTR135" s="149"/>
      <c r="OTS135" s="149"/>
      <c r="OTT135" s="149"/>
      <c r="OTU135" s="149"/>
      <c r="OTV135" s="149"/>
      <c r="OTW135" s="149"/>
      <c r="OTX135" s="149"/>
      <c r="OTY135" s="149"/>
      <c r="OTZ135" s="149"/>
      <c r="OUA135" s="149"/>
      <c r="OUB135" s="149"/>
      <c r="OUC135" s="149"/>
      <c r="OUD135" s="149"/>
      <c r="OUE135" s="149"/>
      <c r="OUF135" s="149"/>
      <c r="OUG135" s="149"/>
      <c r="OUH135" s="149"/>
      <c r="OUI135" s="149"/>
      <c r="OUJ135" s="149"/>
      <c r="OUK135" s="149"/>
      <c r="OUL135" s="149"/>
      <c r="OUM135" s="149"/>
      <c r="OUN135" s="149"/>
      <c r="OUO135" s="149"/>
      <c r="OUP135" s="149"/>
      <c r="OUQ135" s="149"/>
      <c r="OUR135" s="149"/>
      <c r="OUS135" s="149"/>
      <c r="OUT135" s="149"/>
      <c r="OUU135" s="149"/>
      <c r="OUV135" s="149"/>
      <c r="OUW135" s="149"/>
      <c r="OUX135" s="149"/>
      <c r="OUY135" s="149"/>
      <c r="OUZ135" s="149"/>
      <c r="OVA135" s="149"/>
      <c r="OVB135" s="149"/>
      <c r="OVC135" s="149"/>
      <c r="OVD135" s="149"/>
      <c r="OVE135" s="149"/>
      <c r="OVF135" s="149"/>
      <c r="OVG135" s="149"/>
      <c r="OVH135" s="149"/>
      <c r="OVI135" s="149"/>
      <c r="OVJ135" s="149"/>
      <c r="OVK135" s="149"/>
      <c r="OVL135" s="149"/>
      <c r="OVM135" s="149"/>
      <c r="OVN135" s="149"/>
      <c r="OVO135" s="149"/>
      <c r="OVP135" s="149"/>
      <c r="OVQ135" s="149"/>
      <c r="OVR135" s="149"/>
      <c r="OVS135" s="149"/>
      <c r="OVT135" s="149"/>
      <c r="OVU135" s="149"/>
      <c r="OVV135" s="149"/>
      <c r="OVW135" s="149"/>
      <c r="OVX135" s="149"/>
      <c r="OVY135" s="149"/>
      <c r="OVZ135" s="149"/>
      <c r="OWA135" s="149"/>
      <c r="OWB135" s="149"/>
      <c r="OWC135" s="149"/>
      <c r="OWD135" s="149"/>
      <c r="OWE135" s="149"/>
      <c r="OWF135" s="149"/>
      <c r="OWG135" s="149"/>
      <c r="OWH135" s="149"/>
      <c r="OWI135" s="149"/>
      <c r="OWJ135" s="149"/>
      <c r="OWK135" s="149"/>
      <c r="OWL135" s="149"/>
      <c r="OWM135" s="149"/>
      <c r="OWN135" s="149"/>
      <c r="OWO135" s="149"/>
      <c r="OWP135" s="149"/>
      <c r="OWQ135" s="149"/>
      <c r="OWR135" s="149"/>
      <c r="OWS135" s="149"/>
      <c r="OWT135" s="149"/>
      <c r="OWU135" s="149"/>
      <c r="OWV135" s="149"/>
      <c r="OWW135" s="149"/>
      <c r="OWX135" s="149"/>
      <c r="OWY135" s="149"/>
      <c r="OWZ135" s="149"/>
      <c r="OXA135" s="149"/>
      <c r="OXB135" s="149"/>
      <c r="OXC135" s="149"/>
      <c r="OXD135" s="149"/>
      <c r="OXE135" s="149"/>
      <c r="OXF135" s="149"/>
      <c r="OXG135" s="149"/>
      <c r="OXH135" s="149"/>
      <c r="OXI135" s="149"/>
      <c r="OXJ135" s="149"/>
      <c r="OXK135" s="149"/>
      <c r="OXL135" s="149"/>
      <c r="OXM135" s="149"/>
      <c r="OXN135" s="149"/>
      <c r="OXO135" s="149"/>
      <c r="OXP135" s="149"/>
      <c r="OXQ135" s="149"/>
      <c r="OXR135" s="149"/>
      <c r="OXS135" s="149"/>
      <c r="OXT135" s="149"/>
      <c r="OXU135" s="149"/>
      <c r="OXV135" s="149"/>
      <c r="OXW135" s="149"/>
      <c r="OXX135" s="149"/>
      <c r="OXY135" s="149"/>
      <c r="OXZ135" s="149"/>
      <c r="OYA135" s="149"/>
      <c r="OYB135" s="149"/>
      <c r="OYC135" s="149"/>
      <c r="OYD135" s="149"/>
      <c r="OYE135" s="149"/>
      <c r="OYF135" s="149"/>
      <c r="OYG135" s="149"/>
      <c r="OYH135" s="149"/>
      <c r="OYI135" s="149"/>
      <c r="OYJ135" s="149"/>
      <c r="OYK135" s="149"/>
      <c r="OYL135" s="149"/>
      <c r="OYM135" s="149"/>
      <c r="OYN135" s="149"/>
      <c r="OYO135" s="149"/>
      <c r="OYP135" s="149"/>
      <c r="OYQ135" s="149"/>
      <c r="OYR135" s="149"/>
      <c r="OYS135" s="149"/>
      <c r="OYT135" s="149"/>
      <c r="OYU135" s="149"/>
      <c r="OYV135" s="149"/>
      <c r="OYW135" s="149"/>
      <c r="OYX135" s="149"/>
      <c r="OYY135" s="149"/>
      <c r="OYZ135" s="149"/>
      <c r="OZA135" s="149"/>
      <c r="OZB135" s="149"/>
      <c r="OZC135" s="149"/>
      <c r="OZD135" s="149"/>
      <c r="OZE135" s="149"/>
      <c r="OZF135" s="149"/>
      <c r="OZG135" s="149"/>
      <c r="OZH135" s="149"/>
      <c r="OZI135" s="149"/>
      <c r="OZJ135" s="149"/>
      <c r="OZK135" s="149"/>
      <c r="OZL135" s="149"/>
      <c r="OZM135" s="149"/>
      <c r="OZN135" s="149"/>
      <c r="OZO135" s="149"/>
      <c r="OZP135" s="149"/>
      <c r="OZQ135" s="149"/>
      <c r="OZR135" s="149"/>
      <c r="OZS135" s="149"/>
      <c r="OZT135" s="149"/>
      <c r="OZU135" s="149"/>
      <c r="OZV135" s="149"/>
      <c r="OZW135" s="149"/>
      <c r="OZX135" s="149"/>
      <c r="OZY135" s="149"/>
      <c r="OZZ135" s="149"/>
      <c r="PAA135" s="149"/>
      <c r="PAB135" s="149"/>
      <c r="PAC135" s="149"/>
      <c r="PAD135" s="149"/>
      <c r="PAE135" s="149"/>
      <c r="PAF135" s="149"/>
      <c r="PAG135" s="149"/>
      <c r="PAH135" s="149"/>
      <c r="PAI135" s="149"/>
      <c r="PAJ135" s="149"/>
      <c r="PAK135" s="149"/>
      <c r="PAL135" s="149"/>
      <c r="PAM135" s="149"/>
      <c r="PAN135" s="149"/>
      <c r="PAO135" s="149"/>
      <c r="PAP135" s="149"/>
      <c r="PAQ135" s="149"/>
      <c r="PAR135" s="149"/>
      <c r="PAS135" s="149"/>
      <c r="PAT135" s="149"/>
      <c r="PAU135" s="149"/>
      <c r="PAV135" s="149"/>
      <c r="PAW135" s="149"/>
      <c r="PAX135" s="149"/>
      <c r="PAY135" s="149"/>
      <c r="PAZ135" s="149"/>
      <c r="PBA135" s="149"/>
      <c r="PBB135" s="149"/>
      <c r="PBC135" s="149"/>
      <c r="PBD135" s="149"/>
      <c r="PBE135" s="149"/>
      <c r="PBF135" s="149"/>
      <c r="PBG135" s="149"/>
      <c r="PBH135" s="149"/>
      <c r="PBI135" s="149"/>
      <c r="PBJ135" s="149"/>
      <c r="PBK135" s="149"/>
      <c r="PBL135" s="149"/>
      <c r="PBM135" s="149"/>
      <c r="PBN135" s="149"/>
      <c r="PBO135" s="149"/>
      <c r="PBP135" s="149"/>
      <c r="PBQ135" s="149"/>
      <c r="PBR135" s="149"/>
      <c r="PBS135" s="149"/>
      <c r="PBT135" s="149"/>
      <c r="PBU135" s="149"/>
      <c r="PBV135" s="149"/>
      <c r="PBW135" s="149"/>
      <c r="PBX135" s="149"/>
      <c r="PBY135" s="149"/>
      <c r="PBZ135" s="149"/>
      <c r="PCA135" s="149"/>
      <c r="PCB135" s="149"/>
      <c r="PCC135" s="149"/>
      <c r="PCD135" s="149"/>
      <c r="PCE135" s="149"/>
      <c r="PCF135" s="149"/>
      <c r="PCG135" s="149"/>
      <c r="PCH135" s="149"/>
      <c r="PCI135" s="149"/>
      <c r="PCJ135" s="149"/>
      <c r="PCK135" s="149"/>
      <c r="PCL135" s="149"/>
      <c r="PCM135" s="149"/>
      <c r="PCN135" s="149"/>
      <c r="PCO135" s="149"/>
      <c r="PCP135" s="149"/>
      <c r="PCQ135" s="149"/>
      <c r="PCR135" s="149"/>
      <c r="PCS135" s="149"/>
      <c r="PCT135" s="149"/>
      <c r="PCU135" s="149"/>
      <c r="PCV135" s="149"/>
      <c r="PCW135" s="149"/>
      <c r="PCX135" s="149"/>
      <c r="PCY135" s="149"/>
      <c r="PCZ135" s="149"/>
      <c r="PDA135" s="149"/>
      <c r="PDB135" s="149"/>
      <c r="PDC135" s="149"/>
      <c r="PDD135" s="149"/>
      <c r="PDE135" s="149"/>
      <c r="PDF135" s="149"/>
      <c r="PDG135" s="149"/>
      <c r="PDH135" s="149"/>
      <c r="PDI135" s="149"/>
      <c r="PDJ135" s="149"/>
      <c r="PDK135" s="149"/>
      <c r="PDL135" s="149"/>
      <c r="PDM135" s="149"/>
      <c r="PDN135" s="149"/>
      <c r="PDO135" s="149"/>
      <c r="PDP135" s="149"/>
      <c r="PDQ135" s="149"/>
      <c r="PDR135" s="149"/>
      <c r="PDS135" s="149"/>
      <c r="PDT135" s="149"/>
      <c r="PDU135" s="149"/>
      <c r="PDV135" s="149"/>
      <c r="PDW135" s="149"/>
      <c r="PDX135" s="149"/>
      <c r="PDY135" s="149"/>
      <c r="PDZ135" s="149"/>
      <c r="PEA135" s="149"/>
      <c r="PEB135" s="149"/>
      <c r="PEC135" s="149"/>
      <c r="PED135" s="149"/>
      <c r="PEE135" s="149"/>
      <c r="PEF135" s="149"/>
      <c r="PEG135" s="149"/>
      <c r="PEH135" s="149"/>
      <c r="PEI135" s="149"/>
      <c r="PEJ135" s="149"/>
      <c r="PEK135" s="149"/>
      <c r="PEL135" s="149"/>
      <c r="PEM135" s="149"/>
      <c r="PEN135" s="149"/>
      <c r="PEO135" s="149"/>
      <c r="PEP135" s="149"/>
      <c r="PEQ135" s="149"/>
      <c r="PER135" s="149"/>
      <c r="PES135" s="149"/>
      <c r="PET135" s="149"/>
      <c r="PEU135" s="149"/>
      <c r="PEV135" s="149"/>
      <c r="PEW135" s="149"/>
      <c r="PEX135" s="149"/>
      <c r="PEY135" s="149"/>
      <c r="PEZ135" s="149"/>
      <c r="PFA135" s="149"/>
      <c r="PFB135" s="149"/>
      <c r="PFC135" s="149"/>
      <c r="PFD135" s="149"/>
      <c r="PFE135" s="149"/>
      <c r="PFF135" s="149"/>
      <c r="PFG135" s="149"/>
      <c r="PFH135" s="149"/>
      <c r="PFI135" s="149"/>
      <c r="PFJ135" s="149"/>
      <c r="PFK135" s="149"/>
      <c r="PFL135" s="149"/>
      <c r="PFM135" s="149"/>
      <c r="PFN135" s="149"/>
      <c r="PFO135" s="149"/>
      <c r="PFP135" s="149"/>
      <c r="PFQ135" s="149"/>
      <c r="PFR135" s="149"/>
      <c r="PFS135" s="149"/>
      <c r="PFT135" s="149"/>
      <c r="PFU135" s="149"/>
      <c r="PFV135" s="149"/>
      <c r="PFW135" s="149"/>
      <c r="PFX135" s="149"/>
      <c r="PFY135" s="149"/>
      <c r="PFZ135" s="149"/>
      <c r="PGA135" s="149"/>
      <c r="PGB135" s="149"/>
      <c r="PGC135" s="149"/>
      <c r="PGD135" s="149"/>
      <c r="PGE135" s="149"/>
      <c r="PGF135" s="149"/>
      <c r="PGG135" s="149"/>
      <c r="PGH135" s="149"/>
      <c r="PGI135" s="149"/>
      <c r="PGJ135" s="149"/>
      <c r="PGK135" s="149"/>
      <c r="PGL135" s="149"/>
      <c r="PGM135" s="149"/>
      <c r="PGN135" s="149"/>
      <c r="PGO135" s="149"/>
      <c r="PGP135" s="149"/>
      <c r="PGQ135" s="149"/>
      <c r="PGR135" s="149"/>
      <c r="PGS135" s="149"/>
      <c r="PGT135" s="149"/>
      <c r="PGU135" s="149"/>
      <c r="PGV135" s="149"/>
      <c r="PGW135" s="149"/>
      <c r="PGX135" s="149"/>
      <c r="PGY135" s="149"/>
      <c r="PGZ135" s="149"/>
      <c r="PHA135" s="149"/>
      <c r="PHB135" s="149"/>
      <c r="PHC135" s="149"/>
      <c r="PHD135" s="149"/>
      <c r="PHE135" s="149"/>
      <c r="PHF135" s="149"/>
      <c r="PHG135" s="149"/>
      <c r="PHH135" s="149"/>
      <c r="PHI135" s="149"/>
      <c r="PHJ135" s="149"/>
      <c r="PHK135" s="149"/>
      <c r="PHL135" s="149"/>
      <c r="PHM135" s="149"/>
      <c r="PHN135" s="149"/>
      <c r="PHO135" s="149"/>
      <c r="PHP135" s="149"/>
      <c r="PHQ135" s="149"/>
      <c r="PHR135" s="149"/>
      <c r="PHS135" s="149"/>
      <c r="PHT135" s="149"/>
      <c r="PHU135" s="149"/>
      <c r="PHV135" s="149"/>
      <c r="PHW135" s="149"/>
      <c r="PHX135" s="149"/>
      <c r="PHY135" s="149"/>
      <c r="PHZ135" s="149"/>
      <c r="PIA135" s="149"/>
      <c r="PIB135" s="149"/>
      <c r="PIC135" s="149"/>
      <c r="PID135" s="149"/>
      <c r="PIE135" s="149"/>
      <c r="PIF135" s="149"/>
      <c r="PIG135" s="149"/>
      <c r="PIH135" s="149"/>
      <c r="PII135" s="149"/>
      <c r="PIJ135" s="149"/>
      <c r="PIK135" s="149"/>
      <c r="PIL135" s="149"/>
      <c r="PIM135" s="149"/>
      <c r="PIN135" s="149"/>
      <c r="PIO135" s="149"/>
      <c r="PIP135" s="149"/>
      <c r="PIQ135" s="149"/>
      <c r="PIR135" s="149"/>
      <c r="PIS135" s="149"/>
      <c r="PIT135" s="149"/>
      <c r="PIU135" s="149"/>
      <c r="PIV135" s="149"/>
      <c r="PIW135" s="149"/>
      <c r="PIX135" s="149"/>
      <c r="PIY135" s="149"/>
      <c r="PIZ135" s="149"/>
      <c r="PJA135" s="149"/>
      <c r="PJB135" s="149"/>
      <c r="PJC135" s="149"/>
      <c r="PJD135" s="149"/>
      <c r="PJE135" s="149"/>
      <c r="PJF135" s="149"/>
      <c r="PJG135" s="149"/>
      <c r="PJH135" s="149"/>
      <c r="PJI135" s="149"/>
      <c r="PJJ135" s="149"/>
      <c r="PJK135" s="149"/>
      <c r="PJL135" s="149"/>
      <c r="PJM135" s="149"/>
      <c r="PJN135" s="149"/>
      <c r="PJO135" s="149"/>
      <c r="PJP135" s="149"/>
      <c r="PJQ135" s="149"/>
      <c r="PJR135" s="149"/>
      <c r="PJS135" s="149"/>
      <c r="PJT135" s="149"/>
      <c r="PJU135" s="149"/>
      <c r="PJV135" s="149"/>
      <c r="PJW135" s="149"/>
      <c r="PJX135" s="149"/>
      <c r="PJY135" s="149"/>
      <c r="PJZ135" s="149"/>
      <c r="PKA135" s="149"/>
      <c r="PKB135" s="149"/>
      <c r="PKC135" s="149"/>
      <c r="PKD135" s="149"/>
      <c r="PKE135" s="149"/>
      <c r="PKF135" s="149"/>
      <c r="PKG135" s="149"/>
      <c r="PKH135" s="149"/>
      <c r="PKI135" s="149"/>
      <c r="PKJ135" s="149"/>
      <c r="PKK135" s="149"/>
      <c r="PKL135" s="149"/>
      <c r="PKM135" s="149"/>
      <c r="PKN135" s="149"/>
      <c r="PKO135" s="149"/>
      <c r="PKP135" s="149"/>
      <c r="PKQ135" s="149"/>
      <c r="PKR135" s="149"/>
      <c r="PKS135" s="149"/>
      <c r="PKT135" s="149"/>
      <c r="PKU135" s="149"/>
      <c r="PKV135" s="149"/>
      <c r="PKW135" s="149"/>
      <c r="PKX135" s="149"/>
      <c r="PKY135" s="149"/>
      <c r="PKZ135" s="149"/>
      <c r="PLA135" s="149"/>
      <c r="PLB135" s="149"/>
      <c r="PLC135" s="149"/>
      <c r="PLD135" s="149"/>
      <c r="PLE135" s="149"/>
      <c r="PLF135" s="149"/>
      <c r="PLG135" s="149"/>
      <c r="PLH135" s="149"/>
      <c r="PLI135" s="149"/>
      <c r="PLJ135" s="149"/>
      <c r="PLK135" s="149"/>
      <c r="PLL135" s="149"/>
      <c r="PLM135" s="149"/>
      <c r="PLN135" s="149"/>
      <c r="PLO135" s="149"/>
      <c r="PLP135" s="149"/>
      <c r="PLQ135" s="149"/>
      <c r="PLR135" s="149"/>
      <c r="PLS135" s="149"/>
      <c r="PLT135" s="149"/>
      <c r="PLU135" s="149"/>
      <c r="PLV135" s="149"/>
      <c r="PLW135" s="149"/>
      <c r="PLX135" s="149"/>
      <c r="PLY135" s="149"/>
      <c r="PLZ135" s="149"/>
      <c r="PMA135" s="149"/>
      <c r="PMB135" s="149"/>
      <c r="PMC135" s="149"/>
      <c r="PMD135" s="149"/>
      <c r="PME135" s="149"/>
      <c r="PMF135" s="149"/>
      <c r="PMG135" s="149"/>
      <c r="PMH135" s="149"/>
      <c r="PMI135" s="149"/>
      <c r="PMJ135" s="149"/>
      <c r="PMK135" s="149"/>
      <c r="PML135" s="149"/>
      <c r="PMM135" s="149"/>
      <c r="PMN135" s="149"/>
      <c r="PMO135" s="149"/>
      <c r="PMP135" s="149"/>
      <c r="PMQ135" s="149"/>
      <c r="PMR135" s="149"/>
      <c r="PMS135" s="149"/>
      <c r="PMT135" s="149"/>
      <c r="PMU135" s="149"/>
      <c r="PMV135" s="149"/>
      <c r="PMW135" s="149"/>
      <c r="PMX135" s="149"/>
      <c r="PMY135" s="149"/>
      <c r="PMZ135" s="149"/>
      <c r="PNA135" s="149"/>
      <c r="PNB135" s="149"/>
      <c r="PNC135" s="149"/>
      <c r="PND135" s="149"/>
      <c r="PNE135" s="149"/>
      <c r="PNF135" s="149"/>
      <c r="PNG135" s="149"/>
      <c r="PNH135" s="149"/>
      <c r="PNI135" s="149"/>
      <c r="PNJ135" s="149"/>
      <c r="PNK135" s="149"/>
      <c r="PNL135" s="149"/>
      <c r="PNM135" s="149"/>
      <c r="PNN135" s="149"/>
      <c r="PNO135" s="149"/>
      <c r="PNP135" s="149"/>
      <c r="PNQ135" s="149"/>
      <c r="PNR135" s="149"/>
      <c r="PNS135" s="149"/>
      <c r="PNT135" s="149"/>
      <c r="PNU135" s="149"/>
      <c r="PNV135" s="149"/>
      <c r="PNW135" s="149"/>
      <c r="PNX135" s="149"/>
      <c r="PNY135" s="149"/>
      <c r="PNZ135" s="149"/>
      <c r="POA135" s="149"/>
      <c r="POB135" s="149"/>
      <c r="POC135" s="149"/>
      <c r="POD135" s="149"/>
      <c r="POE135" s="149"/>
      <c r="POF135" s="149"/>
      <c r="POG135" s="149"/>
      <c r="POH135" s="149"/>
      <c r="POI135" s="149"/>
      <c r="POJ135" s="149"/>
      <c r="POK135" s="149"/>
      <c r="POL135" s="149"/>
      <c r="POM135" s="149"/>
      <c r="PON135" s="149"/>
      <c r="POO135" s="149"/>
      <c r="POP135" s="149"/>
      <c r="POQ135" s="149"/>
      <c r="POR135" s="149"/>
      <c r="POS135" s="149"/>
      <c r="POT135" s="149"/>
      <c r="POU135" s="149"/>
      <c r="POV135" s="149"/>
      <c r="POW135" s="149"/>
      <c r="POX135" s="149"/>
      <c r="POY135" s="149"/>
      <c r="POZ135" s="149"/>
      <c r="PPA135" s="149"/>
      <c r="PPB135" s="149"/>
      <c r="PPC135" s="149"/>
      <c r="PPD135" s="149"/>
      <c r="PPE135" s="149"/>
      <c r="PPF135" s="149"/>
      <c r="PPG135" s="149"/>
      <c r="PPH135" s="149"/>
      <c r="PPI135" s="149"/>
      <c r="PPJ135" s="149"/>
      <c r="PPK135" s="149"/>
      <c r="PPL135" s="149"/>
      <c r="PPM135" s="149"/>
      <c r="PPN135" s="149"/>
      <c r="PPO135" s="149"/>
      <c r="PPP135" s="149"/>
      <c r="PPQ135" s="149"/>
      <c r="PPR135" s="149"/>
      <c r="PPS135" s="149"/>
      <c r="PPT135" s="149"/>
      <c r="PPU135" s="149"/>
      <c r="PPV135" s="149"/>
      <c r="PPW135" s="149"/>
      <c r="PPX135" s="149"/>
      <c r="PPY135" s="149"/>
      <c r="PPZ135" s="149"/>
      <c r="PQA135" s="149"/>
      <c r="PQB135" s="149"/>
      <c r="PQC135" s="149"/>
      <c r="PQD135" s="149"/>
      <c r="PQE135" s="149"/>
      <c r="PQF135" s="149"/>
      <c r="PQG135" s="149"/>
      <c r="PQH135" s="149"/>
      <c r="PQI135" s="149"/>
      <c r="PQJ135" s="149"/>
      <c r="PQK135" s="149"/>
      <c r="PQL135" s="149"/>
      <c r="PQM135" s="149"/>
      <c r="PQN135" s="149"/>
      <c r="PQO135" s="149"/>
      <c r="PQP135" s="149"/>
      <c r="PQQ135" s="149"/>
      <c r="PQR135" s="149"/>
      <c r="PQS135" s="149"/>
      <c r="PQT135" s="149"/>
      <c r="PQU135" s="149"/>
      <c r="PQV135" s="149"/>
      <c r="PQW135" s="149"/>
      <c r="PQX135" s="149"/>
      <c r="PQY135" s="149"/>
      <c r="PQZ135" s="149"/>
      <c r="PRA135" s="149"/>
      <c r="PRB135" s="149"/>
      <c r="PRC135" s="149"/>
      <c r="PRD135" s="149"/>
      <c r="PRE135" s="149"/>
      <c r="PRF135" s="149"/>
      <c r="PRG135" s="149"/>
      <c r="PRH135" s="149"/>
      <c r="PRI135" s="149"/>
      <c r="PRJ135" s="149"/>
      <c r="PRK135" s="149"/>
      <c r="PRL135" s="149"/>
      <c r="PRM135" s="149"/>
      <c r="PRN135" s="149"/>
      <c r="PRO135" s="149"/>
      <c r="PRP135" s="149"/>
      <c r="PRQ135" s="149"/>
      <c r="PRR135" s="149"/>
      <c r="PRS135" s="149"/>
      <c r="PRT135" s="149"/>
      <c r="PRU135" s="149"/>
      <c r="PRV135" s="149"/>
      <c r="PRW135" s="149"/>
      <c r="PRX135" s="149"/>
      <c r="PRY135" s="149"/>
      <c r="PRZ135" s="149"/>
      <c r="PSA135" s="149"/>
      <c r="PSB135" s="149"/>
      <c r="PSC135" s="149"/>
      <c r="PSD135" s="149"/>
      <c r="PSE135" s="149"/>
      <c r="PSF135" s="149"/>
      <c r="PSG135" s="149"/>
      <c r="PSH135" s="149"/>
      <c r="PSI135" s="149"/>
      <c r="PSJ135" s="149"/>
      <c r="PSK135" s="149"/>
      <c r="PSL135" s="149"/>
      <c r="PSM135" s="149"/>
      <c r="PSN135" s="149"/>
      <c r="PSO135" s="149"/>
      <c r="PSP135" s="149"/>
      <c r="PSQ135" s="149"/>
      <c r="PSR135" s="149"/>
      <c r="PSS135" s="149"/>
      <c r="PST135" s="149"/>
      <c r="PSU135" s="149"/>
      <c r="PSV135" s="149"/>
      <c r="PSW135" s="149"/>
      <c r="PSX135" s="149"/>
      <c r="PSY135" s="149"/>
      <c r="PSZ135" s="149"/>
      <c r="PTA135" s="149"/>
      <c r="PTB135" s="149"/>
      <c r="PTC135" s="149"/>
      <c r="PTD135" s="149"/>
      <c r="PTE135" s="149"/>
      <c r="PTF135" s="149"/>
      <c r="PTG135" s="149"/>
      <c r="PTH135" s="149"/>
      <c r="PTI135" s="149"/>
      <c r="PTJ135" s="149"/>
      <c r="PTK135" s="149"/>
      <c r="PTL135" s="149"/>
      <c r="PTM135" s="149"/>
      <c r="PTN135" s="149"/>
      <c r="PTO135" s="149"/>
      <c r="PTP135" s="149"/>
      <c r="PTQ135" s="149"/>
      <c r="PTR135" s="149"/>
      <c r="PTS135" s="149"/>
      <c r="PTT135" s="149"/>
      <c r="PTU135" s="149"/>
      <c r="PTV135" s="149"/>
      <c r="PTW135" s="149"/>
      <c r="PTX135" s="149"/>
      <c r="PTY135" s="149"/>
      <c r="PTZ135" s="149"/>
      <c r="PUA135" s="149"/>
      <c r="PUB135" s="149"/>
      <c r="PUC135" s="149"/>
      <c r="PUD135" s="149"/>
      <c r="PUE135" s="149"/>
      <c r="PUF135" s="149"/>
      <c r="PUG135" s="149"/>
      <c r="PUH135" s="149"/>
      <c r="PUI135" s="149"/>
      <c r="PUJ135" s="149"/>
      <c r="PUK135" s="149"/>
      <c r="PUL135" s="149"/>
      <c r="PUM135" s="149"/>
      <c r="PUN135" s="149"/>
      <c r="PUO135" s="149"/>
      <c r="PUP135" s="149"/>
      <c r="PUQ135" s="149"/>
      <c r="PUR135" s="149"/>
      <c r="PUS135" s="149"/>
      <c r="PUT135" s="149"/>
      <c r="PUU135" s="149"/>
      <c r="PUV135" s="149"/>
      <c r="PUW135" s="149"/>
      <c r="PUX135" s="149"/>
      <c r="PUY135" s="149"/>
      <c r="PUZ135" s="149"/>
      <c r="PVA135" s="149"/>
      <c r="PVB135" s="149"/>
      <c r="PVC135" s="149"/>
      <c r="PVD135" s="149"/>
      <c r="PVE135" s="149"/>
      <c r="PVF135" s="149"/>
      <c r="PVG135" s="149"/>
      <c r="PVH135" s="149"/>
      <c r="PVI135" s="149"/>
      <c r="PVJ135" s="149"/>
      <c r="PVK135" s="149"/>
      <c r="PVL135" s="149"/>
      <c r="PVM135" s="149"/>
      <c r="PVN135" s="149"/>
      <c r="PVO135" s="149"/>
      <c r="PVP135" s="149"/>
      <c r="PVQ135" s="149"/>
      <c r="PVR135" s="149"/>
      <c r="PVS135" s="149"/>
      <c r="PVT135" s="149"/>
      <c r="PVU135" s="149"/>
      <c r="PVV135" s="149"/>
      <c r="PVW135" s="149"/>
      <c r="PVX135" s="149"/>
      <c r="PVY135" s="149"/>
      <c r="PVZ135" s="149"/>
      <c r="PWA135" s="149"/>
      <c r="PWB135" s="149"/>
      <c r="PWC135" s="149"/>
      <c r="PWD135" s="149"/>
      <c r="PWE135" s="149"/>
      <c r="PWF135" s="149"/>
      <c r="PWG135" s="149"/>
      <c r="PWH135" s="149"/>
      <c r="PWI135" s="149"/>
      <c r="PWJ135" s="149"/>
      <c r="PWK135" s="149"/>
      <c r="PWL135" s="149"/>
      <c r="PWM135" s="149"/>
      <c r="PWN135" s="149"/>
      <c r="PWO135" s="149"/>
      <c r="PWP135" s="149"/>
      <c r="PWQ135" s="149"/>
      <c r="PWR135" s="149"/>
      <c r="PWS135" s="149"/>
      <c r="PWT135" s="149"/>
      <c r="PWU135" s="149"/>
      <c r="PWV135" s="149"/>
      <c r="PWW135" s="149"/>
      <c r="PWX135" s="149"/>
      <c r="PWY135" s="149"/>
      <c r="PWZ135" s="149"/>
      <c r="PXA135" s="149"/>
      <c r="PXB135" s="149"/>
      <c r="PXC135" s="149"/>
      <c r="PXD135" s="149"/>
      <c r="PXE135" s="149"/>
      <c r="PXF135" s="149"/>
      <c r="PXG135" s="149"/>
      <c r="PXH135" s="149"/>
      <c r="PXI135" s="149"/>
      <c r="PXJ135" s="149"/>
      <c r="PXK135" s="149"/>
      <c r="PXL135" s="149"/>
      <c r="PXM135" s="149"/>
      <c r="PXN135" s="149"/>
      <c r="PXO135" s="149"/>
      <c r="PXP135" s="149"/>
      <c r="PXQ135" s="149"/>
      <c r="PXR135" s="149"/>
      <c r="PXS135" s="149"/>
      <c r="PXT135" s="149"/>
      <c r="PXU135" s="149"/>
      <c r="PXV135" s="149"/>
      <c r="PXW135" s="149"/>
      <c r="PXX135" s="149"/>
      <c r="PXY135" s="149"/>
      <c r="PXZ135" s="149"/>
      <c r="PYA135" s="149"/>
      <c r="PYB135" s="149"/>
      <c r="PYC135" s="149"/>
      <c r="PYD135" s="149"/>
      <c r="PYE135" s="149"/>
      <c r="PYF135" s="149"/>
      <c r="PYG135" s="149"/>
      <c r="PYH135" s="149"/>
      <c r="PYI135" s="149"/>
      <c r="PYJ135" s="149"/>
      <c r="PYK135" s="149"/>
      <c r="PYL135" s="149"/>
      <c r="PYM135" s="149"/>
      <c r="PYN135" s="149"/>
      <c r="PYO135" s="149"/>
      <c r="PYP135" s="149"/>
      <c r="PYQ135" s="149"/>
      <c r="PYR135" s="149"/>
      <c r="PYS135" s="149"/>
      <c r="PYT135" s="149"/>
      <c r="PYU135" s="149"/>
      <c r="PYV135" s="149"/>
      <c r="PYW135" s="149"/>
      <c r="PYX135" s="149"/>
      <c r="PYY135" s="149"/>
      <c r="PYZ135" s="149"/>
      <c r="PZA135" s="149"/>
      <c r="PZB135" s="149"/>
      <c r="PZC135" s="149"/>
      <c r="PZD135" s="149"/>
      <c r="PZE135" s="149"/>
      <c r="PZF135" s="149"/>
      <c r="PZG135" s="149"/>
      <c r="PZH135" s="149"/>
      <c r="PZI135" s="149"/>
      <c r="PZJ135" s="149"/>
      <c r="PZK135" s="149"/>
      <c r="PZL135" s="149"/>
      <c r="PZM135" s="149"/>
      <c r="PZN135" s="149"/>
      <c r="PZO135" s="149"/>
      <c r="PZP135" s="149"/>
      <c r="PZQ135" s="149"/>
      <c r="PZR135" s="149"/>
      <c r="PZS135" s="149"/>
      <c r="PZT135" s="149"/>
      <c r="PZU135" s="149"/>
      <c r="PZV135" s="149"/>
      <c r="PZW135" s="149"/>
      <c r="PZX135" s="149"/>
      <c r="PZY135" s="149"/>
      <c r="PZZ135" s="149"/>
      <c r="QAA135" s="149"/>
      <c r="QAB135" s="149"/>
      <c r="QAC135" s="149"/>
      <c r="QAD135" s="149"/>
      <c r="QAE135" s="149"/>
      <c r="QAF135" s="149"/>
      <c r="QAG135" s="149"/>
      <c r="QAH135" s="149"/>
      <c r="QAI135" s="149"/>
      <c r="QAJ135" s="149"/>
      <c r="QAK135" s="149"/>
      <c r="QAL135" s="149"/>
      <c r="QAM135" s="149"/>
      <c r="QAN135" s="149"/>
      <c r="QAO135" s="149"/>
      <c r="QAP135" s="149"/>
      <c r="QAQ135" s="149"/>
      <c r="QAR135" s="149"/>
      <c r="QAS135" s="149"/>
      <c r="QAT135" s="149"/>
      <c r="QAU135" s="149"/>
      <c r="QAV135" s="149"/>
      <c r="QAW135" s="149"/>
      <c r="QAX135" s="149"/>
      <c r="QAY135" s="149"/>
      <c r="QAZ135" s="149"/>
      <c r="QBA135" s="149"/>
      <c r="QBB135" s="149"/>
      <c r="QBC135" s="149"/>
      <c r="QBD135" s="149"/>
      <c r="QBE135" s="149"/>
      <c r="QBF135" s="149"/>
      <c r="QBG135" s="149"/>
      <c r="QBH135" s="149"/>
      <c r="QBI135" s="149"/>
      <c r="QBJ135" s="149"/>
      <c r="QBK135" s="149"/>
      <c r="QBL135" s="149"/>
      <c r="QBM135" s="149"/>
      <c r="QBN135" s="149"/>
      <c r="QBO135" s="149"/>
      <c r="QBP135" s="149"/>
      <c r="QBQ135" s="149"/>
      <c r="QBR135" s="149"/>
      <c r="QBS135" s="149"/>
      <c r="QBT135" s="149"/>
      <c r="QBU135" s="149"/>
      <c r="QBV135" s="149"/>
      <c r="QBW135" s="149"/>
      <c r="QBX135" s="149"/>
      <c r="QBY135" s="149"/>
      <c r="QBZ135" s="149"/>
      <c r="QCA135" s="149"/>
      <c r="QCB135" s="149"/>
      <c r="QCC135" s="149"/>
      <c r="QCD135" s="149"/>
      <c r="QCE135" s="149"/>
      <c r="QCF135" s="149"/>
      <c r="QCG135" s="149"/>
      <c r="QCH135" s="149"/>
      <c r="QCI135" s="149"/>
      <c r="QCJ135" s="149"/>
      <c r="QCK135" s="149"/>
      <c r="QCL135" s="149"/>
      <c r="QCM135" s="149"/>
      <c r="QCN135" s="149"/>
      <c r="QCO135" s="149"/>
      <c r="QCP135" s="149"/>
      <c r="QCQ135" s="149"/>
      <c r="QCR135" s="149"/>
      <c r="QCS135" s="149"/>
      <c r="QCT135" s="149"/>
      <c r="QCU135" s="149"/>
      <c r="QCV135" s="149"/>
      <c r="QCW135" s="149"/>
      <c r="QCX135" s="149"/>
      <c r="QCY135" s="149"/>
      <c r="QCZ135" s="149"/>
      <c r="QDA135" s="149"/>
      <c r="QDB135" s="149"/>
      <c r="QDC135" s="149"/>
      <c r="QDD135" s="149"/>
      <c r="QDE135" s="149"/>
      <c r="QDF135" s="149"/>
      <c r="QDG135" s="149"/>
      <c r="QDH135" s="149"/>
      <c r="QDI135" s="149"/>
      <c r="QDJ135" s="149"/>
      <c r="QDK135" s="149"/>
      <c r="QDL135" s="149"/>
      <c r="QDM135" s="149"/>
      <c r="QDN135" s="149"/>
      <c r="QDO135" s="149"/>
      <c r="QDP135" s="149"/>
      <c r="QDQ135" s="149"/>
      <c r="QDR135" s="149"/>
      <c r="QDS135" s="149"/>
      <c r="QDT135" s="149"/>
      <c r="QDU135" s="149"/>
      <c r="QDV135" s="149"/>
      <c r="QDW135" s="149"/>
      <c r="QDX135" s="149"/>
      <c r="QDY135" s="149"/>
      <c r="QDZ135" s="149"/>
      <c r="QEA135" s="149"/>
      <c r="QEB135" s="149"/>
      <c r="QEC135" s="149"/>
      <c r="QED135" s="149"/>
      <c r="QEE135" s="149"/>
      <c r="QEF135" s="149"/>
      <c r="QEG135" s="149"/>
      <c r="QEH135" s="149"/>
      <c r="QEI135" s="149"/>
      <c r="QEJ135" s="149"/>
      <c r="QEK135" s="149"/>
      <c r="QEL135" s="149"/>
      <c r="QEM135" s="149"/>
      <c r="QEN135" s="149"/>
      <c r="QEO135" s="149"/>
      <c r="QEP135" s="149"/>
      <c r="QEQ135" s="149"/>
      <c r="QER135" s="149"/>
      <c r="QES135" s="149"/>
      <c r="QET135" s="149"/>
      <c r="QEU135" s="149"/>
      <c r="QEV135" s="149"/>
      <c r="QEW135" s="149"/>
      <c r="QEX135" s="149"/>
      <c r="QEY135" s="149"/>
      <c r="QEZ135" s="149"/>
      <c r="QFA135" s="149"/>
      <c r="QFB135" s="149"/>
      <c r="QFC135" s="149"/>
      <c r="QFD135" s="149"/>
      <c r="QFE135" s="149"/>
      <c r="QFF135" s="149"/>
      <c r="QFG135" s="149"/>
      <c r="QFH135" s="149"/>
      <c r="QFI135" s="149"/>
      <c r="QFJ135" s="149"/>
      <c r="QFK135" s="149"/>
      <c r="QFL135" s="149"/>
      <c r="QFM135" s="149"/>
      <c r="QFN135" s="149"/>
      <c r="QFO135" s="149"/>
      <c r="QFP135" s="149"/>
      <c r="QFQ135" s="149"/>
      <c r="QFR135" s="149"/>
      <c r="QFS135" s="149"/>
      <c r="QFT135" s="149"/>
      <c r="QFU135" s="149"/>
      <c r="QFV135" s="149"/>
      <c r="QFW135" s="149"/>
      <c r="QFX135" s="149"/>
      <c r="QFY135" s="149"/>
      <c r="QFZ135" s="149"/>
      <c r="QGA135" s="149"/>
      <c r="QGB135" s="149"/>
      <c r="QGC135" s="149"/>
      <c r="QGD135" s="149"/>
      <c r="QGE135" s="149"/>
      <c r="QGF135" s="149"/>
      <c r="QGG135" s="149"/>
      <c r="QGH135" s="149"/>
      <c r="QGI135" s="149"/>
      <c r="QGJ135" s="149"/>
      <c r="QGK135" s="149"/>
      <c r="QGL135" s="149"/>
      <c r="QGM135" s="149"/>
      <c r="QGN135" s="149"/>
      <c r="QGO135" s="149"/>
      <c r="QGP135" s="149"/>
      <c r="QGQ135" s="149"/>
      <c r="QGR135" s="149"/>
      <c r="QGS135" s="149"/>
      <c r="QGT135" s="149"/>
      <c r="QGU135" s="149"/>
      <c r="QGV135" s="149"/>
      <c r="QGW135" s="149"/>
      <c r="QGX135" s="149"/>
      <c r="QGY135" s="149"/>
      <c r="QGZ135" s="149"/>
      <c r="QHA135" s="149"/>
      <c r="QHB135" s="149"/>
      <c r="QHC135" s="149"/>
      <c r="QHD135" s="149"/>
      <c r="QHE135" s="149"/>
      <c r="QHF135" s="149"/>
      <c r="QHG135" s="149"/>
      <c r="QHH135" s="149"/>
      <c r="QHI135" s="149"/>
      <c r="QHJ135" s="149"/>
      <c r="QHK135" s="149"/>
      <c r="QHL135" s="149"/>
      <c r="QHM135" s="149"/>
      <c r="QHN135" s="149"/>
      <c r="QHO135" s="149"/>
      <c r="QHP135" s="149"/>
      <c r="QHQ135" s="149"/>
      <c r="QHR135" s="149"/>
      <c r="QHS135" s="149"/>
      <c r="QHT135" s="149"/>
      <c r="QHU135" s="149"/>
      <c r="QHV135" s="149"/>
      <c r="QHW135" s="149"/>
      <c r="QHX135" s="149"/>
      <c r="QHY135" s="149"/>
      <c r="QHZ135" s="149"/>
      <c r="QIA135" s="149"/>
      <c r="QIB135" s="149"/>
      <c r="QIC135" s="149"/>
      <c r="QID135" s="149"/>
      <c r="QIE135" s="149"/>
      <c r="QIF135" s="149"/>
      <c r="QIG135" s="149"/>
      <c r="QIH135" s="149"/>
      <c r="QII135" s="149"/>
      <c r="QIJ135" s="149"/>
      <c r="QIK135" s="149"/>
      <c r="QIL135" s="149"/>
      <c r="QIM135" s="149"/>
      <c r="QIN135" s="149"/>
      <c r="QIO135" s="149"/>
      <c r="QIP135" s="149"/>
      <c r="QIQ135" s="149"/>
      <c r="QIR135" s="149"/>
      <c r="QIS135" s="149"/>
      <c r="QIT135" s="149"/>
      <c r="QIU135" s="149"/>
      <c r="QIV135" s="149"/>
      <c r="QIW135" s="149"/>
      <c r="QIX135" s="149"/>
      <c r="QIY135" s="149"/>
      <c r="QIZ135" s="149"/>
      <c r="QJA135" s="149"/>
      <c r="QJB135" s="149"/>
      <c r="QJC135" s="149"/>
      <c r="QJD135" s="149"/>
      <c r="QJE135" s="149"/>
      <c r="QJF135" s="149"/>
      <c r="QJG135" s="149"/>
      <c r="QJH135" s="149"/>
      <c r="QJI135" s="149"/>
      <c r="QJJ135" s="149"/>
      <c r="QJK135" s="149"/>
      <c r="QJL135" s="149"/>
      <c r="QJM135" s="149"/>
      <c r="QJN135" s="149"/>
      <c r="QJO135" s="149"/>
      <c r="QJP135" s="149"/>
      <c r="QJQ135" s="149"/>
      <c r="QJR135" s="149"/>
      <c r="QJS135" s="149"/>
      <c r="QJT135" s="149"/>
      <c r="QJU135" s="149"/>
      <c r="QJV135" s="149"/>
      <c r="QJW135" s="149"/>
      <c r="QJX135" s="149"/>
      <c r="QJY135" s="149"/>
      <c r="QJZ135" s="149"/>
      <c r="QKA135" s="149"/>
      <c r="QKB135" s="149"/>
      <c r="QKC135" s="149"/>
      <c r="QKD135" s="149"/>
      <c r="QKE135" s="149"/>
      <c r="QKF135" s="149"/>
      <c r="QKG135" s="149"/>
      <c r="QKH135" s="149"/>
      <c r="QKI135" s="149"/>
      <c r="QKJ135" s="149"/>
      <c r="QKK135" s="149"/>
      <c r="QKL135" s="149"/>
      <c r="QKM135" s="149"/>
      <c r="QKN135" s="149"/>
      <c r="QKO135" s="149"/>
      <c r="QKP135" s="149"/>
      <c r="QKQ135" s="149"/>
      <c r="QKR135" s="149"/>
      <c r="QKS135" s="149"/>
      <c r="QKT135" s="149"/>
      <c r="QKU135" s="149"/>
      <c r="QKV135" s="149"/>
      <c r="QKW135" s="149"/>
      <c r="QKX135" s="149"/>
      <c r="QKY135" s="149"/>
      <c r="QKZ135" s="149"/>
      <c r="QLA135" s="149"/>
      <c r="QLB135" s="149"/>
      <c r="QLC135" s="149"/>
      <c r="QLD135" s="149"/>
      <c r="QLE135" s="149"/>
      <c r="QLF135" s="149"/>
      <c r="QLG135" s="149"/>
      <c r="QLH135" s="149"/>
      <c r="QLI135" s="149"/>
      <c r="QLJ135" s="149"/>
      <c r="QLK135" s="149"/>
      <c r="QLL135" s="149"/>
      <c r="QLM135" s="149"/>
      <c r="QLN135" s="149"/>
      <c r="QLO135" s="149"/>
      <c r="QLP135" s="149"/>
      <c r="QLQ135" s="149"/>
      <c r="QLR135" s="149"/>
      <c r="QLS135" s="149"/>
      <c r="QLT135" s="149"/>
      <c r="QLU135" s="149"/>
      <c r="QLV135" s="149"/>
      <c r="QLW135" s="149"/>
      <c r="QLX135" s="149"/>
      <c r="QLY135" s="149"/>
      <c r="QLZ135" s="149"/>
      <c r="QMA135" s="149"/>
      <c r="QMB135" s="149"/>
      <c r="QMC135" s="149"/>
      <c r="QMD135" s="149"/>
      <c r="QME135" s="149"/>
      <c r="QMF135" s="149"/>
      <c r="QMG135" s="149"/>
      <c r="QMH135" s="149"/>
      <c r="QMI135" s="149"/>
      <c r="QMJ135" s="149"/>
      <c r="QMK135" s="149"/>
      <c r="QML135" s="149"/>
      <c r="QMM135" s="149"/>
      <c r="QMN135" s="149"/>
      <c r="QMO135" s="149"/>
      <c r="QMP135" s="149"/>
      <c r="QMQ135" s="149"/>
      <c r="QMR135" s="149"/>
      <c r="QMS135" s="149"/>
      <c r="QMT135" s="149"/>
      <c r="QMU135" s="149"/>
      <c r="QMV135" s="149"/>
      <c r="QMW135" s="149"/>
      <c r="QMX135" s="149"/>
      <c r="QMY135" s="149"/>
      <c r="QMZ135" s="149"/>
      <c r="QNA135" s="149"/>
      <c r="QNB135" s="149"/>
      <c r="QNC135" s="149"/>
      <c r="QND135" s="149"/>
      <c r="QNE135" s="149"/>
      <c r="QNF135" s="149"/>
      <c r="QNG135" s="149"/>
      <c r="QNH135" s="149"/>
      <c r="QNI135" s="149"/>
      <c r="QNJ135" s="149"/>
      <c r="QNK135" s="149"/>
      <c r="QNL135" s="149"/>
      <c r="QNM135" s="149"/>
      <c r="QNN135" s="149"/>
      <c r="QNO135" s="149"/>
      <c r="QNP135" s="149"/>
      <c r="QNQ135" s="149"/>
      <c r="QNR135" s="149"/>
      <c r="QNS135" s="149"/>
      <c r="QNT135" s="149"/>
      <c r="QNU135" s="149"/>
      <c r="QNV135" s="149"/>
      <c r="QNW135" s="149"/>
      <c r="QNX135" s="149"/>
      <c r="QNY135" s="149"/>
      <c r="QNZ135" s="149"/>
      <c r="QOA135" s="149"/>
      <c r="QOB135" s="149"/>
      <c r="QOC135" s="149"/>
      <c r="QOD135" s="149"/>
      <c r="QOE135" s="149"/>
      <c r="QOF135" s="149"/>
      <c r="QOG135" s="149"/>
      <c r="QOH135" s="149"/>
      <c r="QOI135" s="149"/>
      <c r="QOJ135" s="149"/>
      <c r="QOK135" s="149"/>
      <c r="QOL135" s="149"/>
      <c r="QOM135" s="149"/>
      <c r="QON135" s="149"/>
      <c r="QOO135" s="149"/>
      <c r="QOP135" s="149"/>
      <c r="QOQ135" s="149"/>
      <c r="QOR135" s="149"/>
      <c r="QOS135" s="149"/>
      <c r="QOT135" s="149"/>
      <c r="QOU135" s="149"/>
      <c r="QOV135" s="149"/>
      <c r="QOW135" s="149"/>
      <c r="QOX135" s="149"/>
      <c r="QOY135" s="149"/>
      <c r="QOZ135" s="149"/>
      <c r="QPA135" s="149"/>
      <c r="QPB135" s="149"/>
      <c r="QPC135" s="149"/>
      <c r="QPD135" s="149"/>
      <c r="QPE135" s="149"/>
      <c r="QPF135" s="149"/>
      <c r="QPG135" s="149"/>
      <c r="QPH135" s="149"/>
      <c r="QPI135" s="149"/>
      <c r="QPJ135" s="149"/>
      <c r="QPK135" s="149"/>
      <c r="QPL135" s="149"/>
      <c r="QPM135" s="149"/>
      <c r="QPN135" s="149"/>
      <c r="QPO135" s="149"/>
      <c r="QPP135" s="149"/>
      <c r="QPQ135" s="149"/>
      <c r="QPR135" s="149"/>
      <c r="QPS135" s="149"/>
      <c r="QPT135" s="149"/>
      <c r="QPU135" s="149"/>
      <c r="QPV135" s="149"/>
      <c r="QPW135" s="149"/>
      <c r="QPX135" s="149"/>
      <c r="QPY135" s="149"/>
      <c r="QPZ135" s="149"/>
      <c r="QQA135" s="149"/>
      <c r="QQB135" s="149"/>
      <c r="QQC135" s="149"/>
      <c r="QQD135" s="149"/>
      <c r="QQE135" s="149"/>
      <c r="QQF135" s="149"/>
      <c r="QQG135" s="149"/>
      <c r="QQH135" s="149"/>
      <c r="QQI135" s="149"/>
      <c r="QQJ135" s="149"/>
      <c r="QQK135" s="149"/>
      <c r="QQL135" s="149"/>
      <c r="QQM135" s="149"/>
      <c r="QQN135" s="149"/>
      <c r="QQO135" s="149"/>
      <c r="QQP135" s="149"/>
      <c r="QQQ135" s="149"/>
      <c r="QQR135" s="149"/>
      <c r="QQS135" s="149"/>
      <c r="QQT135" s="149"/>
      <c r="QQU135" s="149"/>
      <c r="QQV135" s="149"/>
      <c r="QQW135" s="149"/>
      <c r="QQX135" s="149"/>
      <c r="QQY135" s="149"/>
      <c r="QQZ135" s="149"/>
      <c r="QRA135" s="149"/>
      <c r="QRB135" s="149"/>
      <c r="QRC135" s="149"/>
      <c r="QRD135" s="149"/>
      <c r="QRE135" s="149"/>
      <c r="QRF135" s="149"/>
      <c r="QRG135" s="149"/>
      <c r="QRH135" s="149"/>
      <c r="QRI135" s="149"/>
      <c r="QRJ135" s="149"/>
      <c r="QRK135" s="149"/>
      <c r="QRL135" s="149"/>
      <c r="QRM135" s="149"/>
      <c r="QRN135" s="149"/>
      <c r="QRO135" s="149"/>
      <c r="QRP135" s="149"/>
      <c r="QRQ135" s="149"/>
      <c r="QRR135" s="149"/>
      <c r="QRS135" s="149"/>
      <c r="QRT135" s="149"/>
      <c r="QRU135" s="149"/>
      <c r="QRV135" s="149"/>
      <c r="QRW135" s="149"/>
      <c r="QRX135" s="149"/>
      <c r="QRY135" s="149"/>
      <c r="QRZ135" s="149"/>
      <c r="QSA135" s="149"/>
      <c r="QSB135" s="149"/>
      <c r="QSC135" s="149"/>
      <c r="QSD135" s="149"/>
      <c r="QSE135" s="149"/>
      <c r="QSF135" s="149"/>
      <c r="QSG135" s="149"/>
      <c r="QSH135" s="149"/>
      <c r="QSI135" s="149"/>
      <c r="QSJ135" s="149"/>
      <c r="QSK135" s="149"/>
      <c r="QSL135" s="149"/>
      <c r="QSM135" s="149"/>
      <c r="QSN135" s="149"/>
      <c r="QSO135" s="149"/>
      <c r="QSP135" s="149"/>
      <c r="QSQ135" s="149"/>
      <c r="QSR135" s="149"/>
      <c r="QSS135" s="149"/>
      <c r="QST135" s="149"/>
      <c r="QSU135" s="149"/>
      <c r="QSV135" s="149"/>
      <c r="QSW135" s="149"/>
      <c r="QSX135" s="149"/>
      <c r="QSY135" s="149"/>
      <c r="QSZ135" s="149"/>
      <c r="QTA135" s="149"/>
      <c r="QTB135" s="149"/>
      <c r="QTC135" s="149"/>
      <c r="QTD135" s="149"/>
      <c r="QTE135" s="149"/>
      <c r="QTF135" s="149"/>
      <c r="QTG135" s="149"/>
      <c r="QTH135" s="149"/>
      <c r="QTI135" s="149"/>
      <c r="QTJ135" s="149"/>
      <c r="QTK135" s="149"/>
      <c r="QTL135" s="149"/>
      <c r="QTM135" s="149"/>
      <c r="QTN135" s="149"/>
      <c r="QTO135" s="149"/>
      <c r="QTP135" s="149"/>
      <c r="QTQ135" s="149"/>
      <c r="QTR135" s="149"/>
      <c r="QTS135" s="149"/>
      <c r="QTT135" s="149"/>
      <c r="QTU135" s="149"/>
      <c r="QTV135" s="149"/>
      <c r="QTW135" s="149"/>
      <c r="QTX135" s="149"/>
      <c r="QTY135" s="149"/>
      <c r="QTZ135" s="149"/>
      <c r="QUA135" s="149"/>
      <c r="QUB135" s="149"/>
      <c r="QUC135" s="149"/>
      <c r="QUD135" s="149"/>
      <c r="QUE135" s="149"/>
      <c r="QUF135" s="149"/>
      <c r="QUG135" s="149"/>
      <c r="QUH135" s="149"/>
      <c r="QUI135" s="149"/>
      <c r="QUJ135" s="149"/>
      <c r="QUK135" s="149"/>
      <c r="QUL135" s="149"/>
      <c r="QUM135" s="149"/>
      <c r="QUN135" s="149"/>
      <c r="QUO135" s="149"/>
      <c r="QUP135" s="149"/>
      <c r="QUQ135" s="149"/>
      <c r="QUR135" s="149"/>
      <c r="QUS135" s="149"/>
      <c r="QUT135" s="149"/>
      <c r="QUU135" s="149"/>
      <c r="QUV135" s="149"/>
      <c r="QUW135" s="149"/>
      <c r="QUX135" s="149"/>
      <c r="QUY135" s="149"/>
      <c r="QUZ135" s="149"/>
      <c r="QVA135" s="149"/>
      <c r="QVB135" s="149"/>
      <c r="QVC135" s="149"/>
      <c r="QVD135" s="149"/>
      <c r="QVE135" s="149"/>
      <c r="QVF135" s="149"/>
      <c r="QVG135" s="149"/>
      <c r="QVH135" s="149"/>
      <c r="QVI135" s="149"/>
      <c r="QVJ135" s="149"/>
      <c r="QVK135" s="149"/>
      <c r="QVL135" s="149"/>
      <c r="QVM135" s="149"/>
      <c r="QVN135" s="149"/>
      <c r="QVO135" s="149"/>
      <c r="QVP135" s="149"/>
      <c r="QVQ135" s="149"/>
      <c r="QVR135" s="149"/>
      <c r="QVS135" s="149"/>
      <c r="QVT135" s="149"/>
      <c r="QVU135" s="149"/>
      <c r="QVV135" s="149"/>
      <c r="QVW135" s="149"/>
      <c r="QVX135" s="149"/>
      <c r="QVY135" s="149"/>
      <c r="QVZ135" s="149"/>
      <c r="QWA135" s="149"/>
      <c r="QWB135" s="149"/>
      <c r="QWC135" s="149"/>
      <c r="QWD135" s="149"/>
      <c r="QWE135" s="149"/>
      <c r="QWF135" s="149"/>
      <c r="QWG135" s="149"/>
      <c r="QWH135" s="149"/>
      <c r="QWI135" s="149"/>
      <c r="QWJ135" s="149"/>
      <c r="QWK135" s="149"/>
      <c r="QWL135" s="149"/>
      <c r="QWM135" s="149"/>
      <c r="QWN135" s="149"/>
      <c r="QWO135" s="149"/>
      <c r="QWP135" s="149"/>
      <c r="QWQ135" s="149"/>
      <c r="QWR135" s="149"/>
      <c r="QWS135" s="149"/>
      <c r="QWT135" s="149"/>
      <c r="QWU135" s="149"/>
      <c r="QWV135" s="149"/>
      <c r="QWW135" s="149"/>
      <c r="QWX135" s="149"/>
      <c r="QWY135" s="149"/>
      <c r="QWZ135" s="149"/>
      <c r="QXA135" s="149"/>
      <c r="QXB135" s="149"/>
      <c r="QXC135" s="149"/>
      <c r="QXD135" s="149"/>
      <c r="QXE135" s="149"/>
      <c r="QXF135" s="149"/>
      <c r="QXG135" s="149"/>
      <c r="QXH135" s="149"/>
      <c r="QXI135" s="149"/>
      <c r="QXJ135" s="149"/>
      <c r="QXK135" s="149"/>
      <c r="QXL135" s="149"/>
      <c r="QXM135" s="149"/>
      <c r="QXN135" s="149"/>
      <c r="QXO135" s="149"/>
      <c r="QXP135" s="149"/>
      <c r="QXQ135" s="149"/>
      <c r="QXR135" s="149"/>
      <c r="QXS135" s="149"/>
      <c r="QXT135" s="149"/>
      <c r="QXU135" s="149"/>
      <c r="QXV135" s="149"/>
      <c r="QXW135" s="149"/>
      <c r="QXX135" s="149"/>
      <c r="QXY135" s="149"/>
      <c r="QXZ135" s="149"/>
      <c r="QYA135" s="149"/>
      <c r="QYB135" s="149"/>
      <c r="QYC135" s="149"/>
      <c r="QYD135" s="149"/>
      <c r="QYE135" s="149"/>
      <c r="QYF135" s="149"/>
      <c r="QYG135" s="149"/>
      <c r="QYH135" s="149"/>
      <c r="QYI135" s="149"/>
      <c r="QYJ135" s="149"/>
      <c r="QYK135" s="149"/>
      <c r="QYL135" s="149"/>
      <c r="QYM135" s="149"/>
      <c r="QYN135" s="149"/>
      <c r="QYO135" s="149"/>
      <c r="QYP135" s="149"/>
      <c r="QYQ135" s="149"/>
      <c r="QYR135" s="149"/>
      <c r="QYS135" s="149"/>
      <c r="QYT135" s="149"/>
      <c r="QYU135" s="149"/>
      <c r="QYV135" s="149"/>
      <c r="QYW135" s="149"/>
      <c r="QYX135" s="149"/>
      <c r="QYY135" s="149"/>
      <c r="QYZ135" s="149"/>
      <c r="QZA135" s="149"/>
      <c r="QZB135" s="149"/>
      <c r="QZC135" s="149"/>
      <c r="QZD135" s="149"/>
      <c r="QZE135" s="149"/>
      <c r="QZF135" s="149"/>
      <c r="QZG135" s="149"/>
      <c r="QZH135" s="149"/>
      <c r="QZI135" s="149"/>
      <c r="QZJ135" s="149"/>
      <c r="QZK135" s="149"/>
      <c r="QZL135" s="149"/>
      <c r="QZM135" s="149"/>
      <c r="QZN135" s="149"/>
      <c r="QZO135" s="149"/>
      <c r="QZP135" s="149"/>
      <c r="QZQ135" s="149"/>
      <c r="QZR135" s="149"/>
      <c r="QZS135" s="149"/>
      <c r="QZT135" s="149"/>
      <c r="QZU135" s="149"/>
      <c r="QZV135" s="149"/>
      <c r="QZW135" s="149"/>
      <c r="QZX135" s="149"/>
      <c r="QZY135" s="149"/>
      <c r="QZZ135" s="149"/>
      <c r="RAA135" s="149"/>
      <c r="RAB135" s="149"/>
      <c r="RAC135" s="149"/>
      <c r="RAD135" s="149"/>
      <c r="RAE135" s="149"/>
      <c r="RAF135" s="149"/>
      <c r="RAG135" s="149"/>
      <c r="RAH135" s="149"/>
      <c r="RAI135" s="149"/>
      <c r="RAJ135" s="149"/>
      <c r="RAK135" s="149"/>
      <c r="RAL135" s="149"/>
      <c r="RAM135" s="149"/>
      <c r="RAN135" s="149"/>
      <c r="RAO135" s="149"/>
      <c r="RAP135" s="149"/>
      <c r="RAQ135" s="149"/>
      <c r="RAR135" s="149"/>
      <c r="RAS135" s="149"/>
      <c r="RAT135" s="149"/>
      <c r="RAU135" s="149"/>
      <c r="RAV135" s="149"/>
      <c r="RAW135" s="149"/>
      <c r="RAX135" s="149"/>
      <c r="RAY135" s="149"/>
      <c r="RAZ135" s="149"/>
      <c r="RBA135" s="149"/>
      <c r="RBB135" s="149"/>
      <c r="RBC135" s="149"/>
      <c r="RBD135" s="149"/>
      <c r="RBE135" s="149"/>
      <c r="RBF135" s="149"/>
      <c r="RBG135" s="149"/>
      <c r="RBH135" s="149"/>
      <c r="RBI135" s="149"/>
      <c r="RBJ135" s="149"/>
      <c r="RBK135" s="149"/>
      <c r="RBL135" s="149"/>
      <c r="RBM135" s="149"/>
      <c r="RBN135" s="149"/>
      <c r="RBO135" s="149"/>
      <c r="RBP135" s="149"/>
      <c r="RBQ135" s="149"/>
      <c r="RBR135" s="149"/>
      <c r="RBS135" s="149"/>
      <c r="RBT135" s="149"/>
      <c r="RBU135" s="149"/>
      <c r="RBV135" s="149"/>
      <c r="RBW135" s="149"/>
      <c r="RBX135" s="149"/>
      <c r="RBY135" s="149"/>
      <c r="RBZ135" s="149"/>
      <c r="RCA135" s="149"/>
      <c r="RCB135" s="149"/>
      <c r="RCC135" s="149"/>
      <c r="RCD135" s="149"/>
      <c r="RCE135" s="149"/>
      <c r="RCF135" s="149"/>
      <c r="RCG135" s="149"/>
      <c r="RCH135" s="149"/>
      <c r="RCI135" s="149"/>
      <c r="RCJ135" s="149"/>
      <c r="RCK135" s="149"/>
      <c r="RCL135" s="149"/>
      <c r="RCM135" s="149"/>
      <c r="RCN135" s="149"/>
      <c r="RCO135" s="149"/>
      <c r="RCP135" s="149"/>
      <c r="RCQ135" s="149"/>
      <c r="RCR135" s="149"/>
      <c r="RCS135" s="149"/>
      <c r="RCT135" s="149"/>
      <c r="RCU135" s="149"/>
      <c r="RCV135" s="149"/>
      <c r="RCW135" s="149"/>
      <c r="RCX135" s="149"/>
      <c r="RCY135" s="149"/>
      <c r="RCZ135" s="149"/>
      <c r="RDA135" s="149"/>
      <c r="RDB135" s="149"/>
      <c r="RDC135" s="149"/>
      <c r="RDD135" s="149"/>
      <c r="RDE135" s="149"/>
      <c r="RDF135" s="149"/>
      <c r="RDG135" s="149"/>
      <c r="RDH135" s="149"/>
      <c r="RDI135" s="149"/>
      <c r="RDJ135" s="149"/>
      <c r="RDK135" s="149"/>
      <c r="RDL135" s="149"/>
      <c r="RDM135" s="149"/>
      <c r="RDN135" s="149"/>
      <c r="RDO135" s="149"/>
      <c r="RDP135" s="149"/>
      <c r="RDQ135" s="149"/>
      <c r="RDR135" s="149"/>
      <c r="RDS135" s="149"/>
      <c r="RDT135" s="149"/>
      <c r="RDU135" s="149"/>
      <c r="RDV135" s="149"/>
      <c r="RDW135" s="149"/>
      <c r="RDX135" s="149"/>
      <c r="RDY135" s="149"/>
      <c r="RDZ135" s="149"/>
      <c r="REA135" s="149"/>
      <c r="REB135" s="149"/>
      <c r="REC135" s="149"/>
      <c r="RED135" s="149"/>
      <c r="REE135" s="149"/>
      <c r="REF135" s="149"/>
      <c r="REG135" s="149"/>
      <c r="REH135" s="149"/>
      <c r="REI135" s="149"/>
      <c r="REJ135" s="149"/>
      <c r="REK135" s="149"/>
      <c r="REL135" s="149"/>
      <c r="REM135" s="149"/>
      <c r="REN135" s="149"/>
      <c r="REO135" s="149"/>
      <c r="REP135" s="149"/>
      <c r="REQ135" s="149"/>
      <c r="RER135" s="149"/>
      <c r="RES135" s="149"/>
      <c r="RET135" s="149"/>
      <c r="REU135" s="149"/>
      <c r="REV135" s="149"/>
      <c r="REW135" s="149"/>
      <c r="REX135" s="149"/>
      <c r="REY135" s="149"/>
      <c r="REZ135" s="149"/>
      <c r="RFA135" s="149"/>
      <c r="RFB135" s="149"/>
      <c r="RFC135" s="149"/>
      <c r="RFD135" s="149"/>
      <c r="RFE135" s="149"/>
      <c r="RFF135" s="149"/>
      <c r="RFG135" s="149"/>
      <c r="RFH135" s="149"/>
      <c r="RFI135" s="149"/>
      <c r="RFJ135" s="149"/>
      <c r="RFK135" s="149"/>
      <c r="RFL135" s="149"/>
      <c r="RFM135" s="149"/>
      <c r="RFN135" s="149"/>
      <c r="RFO135" s="149"/>
      <c r="RFP135" s="149"/>
      <c r="RFQ135" s="149"/>
      <c r="RFR135" s="149"/>
      <c r="RFS135" s="149"/>
      <c r="RFT135" s="149"/>
      <c r="RFU135" s="149"/>
      <c r="RFV135" s="149"/>
      <c r="RFW135" s="149"/>
      <c r="RFX135" s="149"/>
      <c r="RFY135" s="149"/>
      <c r="RFZ135" s="149"/>
      <c r="RGA135" s="149"/>
      <c r="RGB135" s="149"/>
      <c r="RGC135" s="149"/>
      <c r="RGD135" s="149"/>
      <c r="RGE135" s="149"/>
      <c r="RGF135" s="149"/>
      <c r="RGG135" s="149"/>
      <c r="RGH135" s="149"/>
      <c r="RGI135" s="149"/>
      <c r="RGJ135" s="149"/>
      <c r="RGK135" s="149"/>
      <c r="RGL135" s="149"/>
      <c r="RGM135" s="149"/>
      <c r="RGN135" s="149"/>
      <c r="RGO135" s="149"/>
      <c r="RGP135" s="149"/>
      <c r="RGQ135" s="149"/>
      <c r="RGR135" s="149"/>
      <c r="RGS135" s="149"/>
      <c r="RGT135" s="149"/>
      <c r="RGU135" s="149"/>
      <c r="RGV135" s="149"/>
      <c r="RGW135" s="149"/>
      <c r="RGX135" s="149"/>
      <c r="RGY135" s="149"/>
      <c r="RGZ135" s="149"/>
      <c r="RHA135" s="149"/>
      <c r="RHB135" s="149"/>
      <c r="RHC135" s="149"/>
      <c r="RHD135" s="149"/>
      <c r="RHE135" s="149"/>
      <c r="RHF135" s="149"/>
      <c r="RHG135" s="149"/>
      <c r="RHH135" s="149"/>
      <c r="RHI135" s="149"/>
      <c r="RHJ135" s="149"/>
      <c r="RHK135" s="149"/>
      <c r="RHL135" s="149"/>
      <c r="RHM135" s="149"/>
      <c r="RHN135" s="149"/>
      <c r="RHO135" s="149"/>
      <c r="RHP135" s="149"/>
      <c r="RHQ135" s="149"/>
      <c r="RHR135" s="149"/>
      <c r="RHS135" s="149"/>
      <c r="RHT135" s="149"/>
      <c r="RHU135" s="149"/>
      <c r="RHV135" s="149"/>
      <c r="RHW135" s="149"/>
      <c r="RHX135" s="149"/>
      <c r="RHY135" s="149"/>
      <c r="RHZ135" s="149"/>
      <c r="RIA135" s="149"/>
      <c r="RIB135" s="149"/>
      <c r="RIC135" s="149"/>
      <c r="RID135" s="149"/>
      <c r="RIE135" s="149"/>
      <c r="RIF135" s="149"/>
      <c r="RIG135" s="149"/>
      <c r="RIH135" s="149"/>
      <c r="RII135" s="149"/>
      <c r="RIJ135" s="149"/>
      <c r="RIK135" s="149"/>
      <c r="RIL135" s="149"/>
      <c r="RIM135" s="149"/>
      <c r="RIN135" s="149"/>
      <c r="RIO135" s="149"/>
      <c r="RIP135" s="149"/>
      <c r="RIQ135" s="149"/>
      <c r="RIR135" s="149"/>
      <c r="RIS135" s="149"/>
      <c r="RIT135" s="149"/>
      <c r="RIU135" s="149"/>
      <c r="RIV135" s="149"/>
      <c r="RIW135" s="149"/>
      <c r="RIX135" s="149"/>
      <c r="RIY135" s="149"/>
      <c r="RIZ135" s="149"/>
      <c r="RJA135" s="149"/>
      <c r="RJB135" s="149"/>
      <c r="RJC135" s="149"/>
      <c r="RJD135" s="149"/>
      <c r="RJE135" s="149"/>
      <c r="RJF135" s="149"/>
      <c r="RJG135" s="149"/>
      <c r="RJH135" s="149"/>
      <c r="RJI135" s="149"/>
      <c r="RJJ135" s="149"/>
      <c r="RJK135" s="149"/>
      <c r="RJL135" s="149"/>
      <c r="RJM135" s="149"/>
      <c r="RJN135" s="149"/>
      <c r="RJO135" s="149"/>
      <c r="RJP135" s="149"/>
      <c r="RJQ135" s="149"/>
      <c r="RJR135" s="149"/>
      <c r="RJS135" s="149"/>
      <c r="RJT135" s="149"/>
      <c r="RJU135" s="149"/>
      <c r="RJV135" s="149"/>
      <c r="RJW135" s="149"/>
      <c r="RJX135" s="149"/>
      <c r="RJY135" s="149"/>
      <c r="RJZ135" s="149"/>
      <c r="RKA135" s="149"/>
      <c r="RKB135" s="149"/>
      <c r="RKC135" s="149"/>
      <c r="RKD135" s="149"/>
      <c r="RKE135" s="149"/>
      <c r="RKF135" s="149"/>
      <c r="RKG135" s="149"/>
      <c r="RKH135" s="149"/>
      <c r="RKI135" s="149"/>
      <c r="RKJ135" s="149"/>
      <c r="RKK135" s="149"/>
      <c r="RKL135" s="149"/>
      <c r="RKM135" s="149"/>
      <c r="RKN135" s="149"/>
      <c r="RKO135" s="149"/>
      <c r="RKP135" s="149"/>
      <c r="RKQ135" s="149"/>
      <c r="RKR135" s="149"/>
      <c r="RKS135" s="149"/>
      <c r="RKT135" s="149"/>
      <c r="RKU135" s="149"/>
      <c r="RKV135" s="149"/>
      <c r="RKW135" s="149"/>
      <c r="RKX135" s="149"/>
      <c r="RKY135" s="149"/>
      <c r="RKZ135" s="149"/>
      <c r="RLA135" s="149"/>
      <c r="RLB135" s="149"/>
      <c r="RLC135" s="149"/>
      <c r="RLD135" s="149"/>
      <c r="RLE135" s="149"/>
      <c r="RLF135" s="149"/>
      <c r="RLG135" s="149"/>
      <c r="RLH135" s="149"/>
      <c r="RLI135" s="149"/>
      <c r="RLJ135" s="149"/>
      <c r="RLK135" s="149"/>
      <c r="RLL135" s="149"/>
      <c r="RLM135" s="149"/>
      <c r="RLN135" s="149"/>
      <c r="RLO135" s="149"/>
      <c r="RLP135" s="149"/>
      <c r="RLQ135" s="149"/>
      <c r="RLR135" s="149"/>
      <c r="RLS135" s="149"/>
      <c r="RLT135" s="149"/>
      <c r="RLU135" s="149"/>
      <c r="RLV135" s="149"/>
      <c r="RLW135" s="149"/>
      <c r="RLX135" s="149"/>
      <c r="RLY135" s="149"/>
      <c r="RLZ135" s="149"/>
      <c r="RMA135" s="149"/>
      <c r="RMB135" s="149"/>
      <c r="RMC135" s="149"/>
      <c r="RMD135" s="149"/>
      <c r="RME135" s="149"/>
      <c r="RMF135" s="149"/>
      <c r="RMG135" s="149"/>
      <c r="RMH135" s="149"/>
      <c r="RMI135" s="149"/>
      <c r="RMJ135" s="149"/>
      <c r="RMK135" s="149"/>
      <c r="RML135" s="149"/>
      <c r="RMM135" s="149"/>
      <c r="RMN135" s="149"/>
      <c r="RMO135" s="149"/>
      <c r="RMP135" s="149"/>
      <c r="RMQ135" s="149"/>
      <c r="RMR135" s="149"/>
      <c r="RMS135" s="149"/>
      <c r="RMT135" s="149"/>
      <c r="RMU135" s="149"/>
      <c r="RMV135" s="149"/>
      <c r="RMW135" s="149"/>
      <c r="RMX135" s="149"/>
      <c r="RMY135" s="149"/>
      <c r="RMZ135" s="149"/>
      <c r="RNA135" s="149"/>
      <c r="RNB135" s="149"/>
      <c r="RNC135" s="149"/>
      <c r="RND135" s="149"/>
      <c r="RNE135" s="149"/>
      <c r="RNF135" s="149"/>
      <c r="RNG135" s="149"/>
      <c r="RNH135" s="149"/>
      <c r="RNI135" s="149"/>
      <c r="RNJ135" s="149"/>
      <c r="RNK135" s="149"/>
      <c r="RNL135" s="149"/>
      <c r="RNM135" s="149"/>
      <c r="RNN135" s="149"/>
      <c r="RNO135" s="149"/>
      <c r="RNP135" s="149"/>
      <c r="RNQ135" s="149"/>
      <c r="RNR135" s="149"/>
      <c r="RNS135" s="149"/>
      <c r="RNT135" s="149"/>
      <c r="RNU135" s="149"/>
      <c r="RNV135" s="149"/>
      <c r="RNW135" s="149"/>
      <c r="RNX135" s="149"/>
      <c r="RNY135" s="149"/>
      <c r="RNZ135" s="149"/>
      <c r="ROA135" s="149"/>
      <c r="ROB135" s="149"/>
      <c r="ROC135" s="149"/>
      <c r="ROD135" s="149"/>
      <c r="ROE135" s="149"/>
      <c r="ROF135" s="149"/>
      <c r="ROG135" s="149"/>
      <c r="ROH135" s="149"/>
      <c r="ROI135" s="149"/>
      <c r="ROJ135" s="149"/>
      <c r="ROK135" s="149"/>
      <c r="ROL135" s="149"/>
      <c r="ROM135" s="149"/>
      <c r="RON135" s="149"/>
      <c r="ROO135" s="149"/>
      <c r="ROP135" s="149"/>
      <c r="ROQ135" s="149"/>
      <c r="ROR135" s="149"/>
      <c r="ROS135" s="149"/>
      <c r="ROT135" s="149"/>
      <c r="ROU135" s="149"/>
      <c r="ROV135" s="149"/>
      <c r="ROW135" s="149"/>
      <c r="ROX135" s="149"/>
      <c r="ROY135" s="149"/>
      <c r="ROZ135" s="149"/>
      <c r="RPA135" s="149"/>
      <c r="RPB135" s="149"/>
      <c r="RPC135" s="149"/>
      <c r="RPD135" s="149"/>
      <c r="RPE135" s="149"/>
      <c r="RPF135" s="149"/>
      <c r="RPG135" s="149"/>
      <c r="RPH135" s="149"/>
      <c r="RPI135" s="149"/>
      <c r="RPJ135" s="149"/>
      <c r="RPK135" s="149"/>
      <c r="RPL135" s="149"/>
      <c r="RPM135" s="149"/>
      <c r="RPN135" s="149"/>
      <c r="RPO135" s="149"/>
      <c r="RPP135" s="149"/>
      <c r="RPQ135" s="149"/>
      <c r="RPR135" s="149"/>
      <c r="RPS135" s="149"/>
      <c r="RPT135" s="149"/>
      <c r="RPU135" s="149"/>
      <c r="RPV135" s="149"/>
      <c r="RPW135" s="149"/>
      <c r="RPX135" s="149"/>
      <c r="RPY135" s="149"/>
      <c r="RPZ135" s="149"/>
      <c r="RQA135" s="149"/>
      <c r="RQB135" s="149"/>
      <c r="RQC135" s="149"/>
      <c r="RQD135" s="149"/>
      <c r="RQE135" s="149"/>
      <c r="RQF135" s="149"/>
      <c r="RQG135" s="149"/>
      <c r="RQH135" s="149"/>
      <c r="RQI135" s="149"/>
      <c r="RQJ135" s="149"/>
      <c r="RQK135" s="149"/>
      <c r="RQL135" s="149"/>
      <c r="RQM135" s="149"/>
      <c r="RQN135" s="149"/>
      <c r="RQO135" s="149"/>
      <c r="RQP135" s="149"/>
      <c r="RQQ135" s="149"/>
      <c r="RQR135" s="149"/>
      <c r="RQS135" s="149"/>
      <c r="RQT135" s="149"/>
      <c r="RQU135" s="149"/>
      <c r="RQV135" s="149"/>
      <c r="RQW135" s="149"/>
      <c r="RQX135" s="149"/>
      <c r="RQY135" s="149"/>
      <c r="RQZ135" s="149"/>
      <c r="RRA135" s="149"/>
      <c r="RRB135" s="149"/>
      <c r="RRC135" s="149"/>
      <c r="RRD135" s="149"/>
      <c r="RRE135" s="149"/>
      <c r="RRF135" s="149"/>
      <c r="RRG135" s="149"/>
      <c r="RRH135" s="149"/>
      <c r="RRI135" s="149"/>
      <c r="RRJ135" s="149"/>
      <c r="RRK135" s="149"/>
      <c r="RRL135" s="149"/>
      <c r="RRM135" s="149"/>
      <c r="RRN135" s="149"/>
      <c r="RRO135" s="149"/>
      <c r="RRP135" s="149"/>
      <c r="RRQ135" s="149"/>
      <c r="RRR135" s="149"/>
      <c r="RRS135" s="149"/>
      <c r="RRT135" s="149"/>
      <c r="RRU135" s="149"/>
      <c r="RRV135" s="149"/>
      <c r="RRW135" s="149"/>
      <c r="RRX135" s="149"/>
      <c r="RRY135" s="149"/>
      <c r="RRZ135" s="149"/>
      <c r="RSA135" s="149"/>
      <c r="RSB135" s="149"/>
      <c r="RSC135" s="149"/>
      <c r="RSD135" s="149"/>
      <c r="RSE135" s="149"/>
      <c r="RSF135" s="149"/>
      <c r="RSG135" s="149"/>
      <c r="RSH135" s="149"/>
      <c r="RSI135" s="149"/>
      <c r="RSJ135" s="149"/>
      <c r="RSK135" s="149"/>
      <c r="RSL135" s="149"/>
      <c r="RSM135" s="149"/>
      <c r="RSN135" s="149"/>
      <c r="RSO135" s="149"/>
      <c r="RSP135" s="149"/>
      <c r="RSQ135" s="149"/>
      <c r="RSR135" s="149"/>
      <c r="RSS135" s="149"/>
      <c r="RST135" s="149"/>
      <c r="RSU135" s="149"/>
      <c r="RSV135" s="149"/>
      <c r="RSW135" s="149"/>
      <c r="RSX135" s="149"/>
      <c r="RSY135" s="149"/>
      <c r="RSZ135" s="149"/>
      <c r="RTA135" s="149"/>
      <c r="RTB135" s="149"/>
      <c r="RTC135" s="149"/>
      <c r="RTD135" s="149"/>
      <c r="RTE135" s="149"/>
      <c r="RTF135" s="149"/>
      <c r="RTG135" s="149"/>
      <c r="RTH135" s="149"/>
      <c r="RTI135" s="149"/>
      <c r="RTJ135" s="149"/>
      <c r="RTK135" s="149"/>
      <c r="RTL135" s="149"/>
      <c r="RTM135" s="149"/>
      <c r="RTN135" s="149"/>
      <c r="RTO135" s="149"/>
      <c r="RTP135" s="149"/>
      <c r="RTQ135" s="149"/>
      <c r="RTR135" s="149"/>
      <c r="RTS135" s="149"/>
      <c r="RTT135" s="149"/>
      <c r="RTU135" s="149"/>
      <c r="RTV135" s="149"/>
      <c r="RTW135" s="149"/>
      <c r="RTX135" s="149"/>
      <c r="RTY135" s="149"/>
      <c r="RTZ135" s="149"/>
      <c r="RUA135" s="149"/>
      <c r="RUB135" s="149"/>
      <c r="RUC135" s="149"/>
      <c r="RUD135" s="149"/>
      <c r="RUE135" s="149"/>
      <c r="RUF135" s="149"/>
      <c r="RUG135" s="149"/>
      <c r="RUH135" s="149"/>
      <c r="RUI135" s="149"/>
      <c r="RUJ135" s="149"/>
      <c r="RUK135" s="149"/>
      <c r="RUL135" s="149"/>
      <c r="RUM135" s="149"/>
      <c r="RUN135" s="149"/>
      <c r="RUO135" s="149"/>
      <c r="RUP135" s="149"/>
      <c r="RUQ135" s="149"/>
      <c r="RUR135" s="149"/>
      <c r="RUS135" s="149"/>
      <c r="RUT135" s="149"/>
      <c r="RUU135" s="149"/>
      <c r="RUV135" s="149"/>
      <c r="RUW135" s="149"/>
      <c r="RUX135" s="149"/>
      <c r="RUY135" s="149"/>
      <c r="RUZ135" s="149"/>
      <c r="RVA135" s="149"/>
      <c r="RVB135" s="149"/>
      <c r="RVC135" s="149"/>
      <c r="RVD135" s="149"/>
      <c r="RVE135" s="149"/>
      <c r="RVF135" s="149"/>
      <c r="RVG135" s="149"/>
      <c r="RVH135" s="149"/>
      <c r="RVI135" s="149"/>
      <c r="RVJ135" s="149"/>
      <c r="RVK135" s="149"/>
      <c r="RVL135" s="149"/>
      <c r="RVM135" s="149"/>
      <c r="RVN135" s="149"/>
      <c r="RVO135" s="149"/>
      <c r="RVP135" s="149"/>
      <c r="RVQ135" s="149"/>
      <c r="RVR135" s="149"/>
      <c r="RVS135" s="149"/>
      <c r="RVT135" s="149"/>
      <c r="RVU135" s="149"/>
      <c r="RVV135" s="149"/>
      <c r="RVW135" s="149"/>
      <c r="RVX135" s="149"/>
      <c r="RVY135" s="149"/>
      <c r="RVZ135" s="149"/>
      <c r="RWA135" s="149"/>
      <c r="RWB135" s="149"/>
      <c r="RWC135" s="149"/>
      <c r="RWD135" s="149"/>
      <c r="RWE135" s="149"/>
      <c r="RWF135" s="149"/>
      <c r="RWG135" s="149"/>
      <c r="RWH135" s="149"/>
      <c r="RWI135" s="149"/>
      <c r="RWJ135" s="149"/>
      <c r="RWK135" s="149"/>
      <c r="RWL135" s="149"/>
      <c r="RWM135" s="149"/>
      <c r="RWN135" s="149"/>
      <c r="RWO135" s="149"/>
      <c r="RWP135" s="149"/>
      <c r="RWQ135" s="149"/>
      <c r="RWR135" s="149"/>
      <c r="RWS135" s="149"/>
      <c r="RWT135" s="149"/>
      <c r="RWU135" s="149"/>
      <c r="RWV135" s="149"/>
      <c r="RWW135" s="149"/>
      <c r="RWX135" s="149"/>
      <c r="RWY135" s="149"/>
      <c r="RWZ135" s="149"/>
      <c r="RXA135" s="149"/>
      <c r="RXB135" s="149"/>
      <c r="RXC135" s="149"/>
      <c r="RXD135" s="149"/>
      <c r="RXE135" s="149"/>
      <c r="RXF135" s="149"/>
      <c r="RXG135" s="149"/>
      <c r="RXH135" s="149"/>
      <c r="RXI135" s="149"/>
      <c r="RXJ135" s="149"/>
      <c r="RXK135" s="149"/>
      <c r="RXL135" s="149"/>
      <c r="RXM135" s="149"/>
      <c r="RXN135" s="149"/>
      <c r="RXO135" s="149"/>
      <c r="RXP135" s="149"/>
      <c r="RXQ135" s="149"/>
      <c r="RXR135" s="149"/>
      <c r="RXS135" s="149"/>
      <c r="RXT135" s="149"/>
      <c r="RXU135" s="149"/>
      <c r="RXV135" s="149"/>
      <c r="RXW135" s="149"/>
      <c r="RXX135" s="149"/>
      <c r="RXY135" s="149"/>
      <c r="RXZ135" s="149"/>
      <c r="RYA135" s="149"/>
      <c r="RYB135" s="149"/>
      <c r="RYC135" s="149"/>
      <c r="RYD135" s="149"/>
      <c r="RYE135" s="149"/>
      <c r="RYF135" s="149"/>
      <c r="RYG135" s="149"/>
      <c r="RYH135" s="149"/>
      <c r="RYI135" s="149"/>
      <c r="RYJ135" s="149"/>
      <c r="RYK135" s="149"/>
      <c r="RYL135" s="149"/>
      <c r="RYM135" s="149"/>
      <c r="RYN135" s="149"/>
      <c r="RYO135" s="149"/>
      <c r="RYP135" s="149"/>
      <c r="RYQ135" s="149"/>
      <c r="RYR135" s="149"/>
      <c r="RYS135" s="149"/>
      <c r="RYT135" s="149"/>
      <c r="RYU135" s="149"/>
      <c r="RYV135" s="149"/>
      <c r="RYW135" s="149"/>
      <c r="RYX135" s="149"/>
      <c r="RYY135" s="149"/>
      <c r="RYZ135" s="149"/>
      <c r="RZA135" s="149"/>
      <c r="RZB135" s="149"/>
      <c r="RZC135" s="149"/>
      <c r="RZD135" s="149"/>
      <c r="RZE135" s="149"/>
      <c r="RZF135" s="149"/>
      <c r="RZG135" s="149"/>
      <c r="RZH135" s="149"/>
      <c r="RZI135" s="149"/>
      <c r="RZJ135" s="149"/>
      <c r="RZK135" s="149"/>
      <c r="RZL135" s="149"/>
      <c r="RZM135" s="149"/>
      <c r="RZN135" s="149"/>
      <c r="RZO135" s="149"/>
      <c r="RZP135" s="149"/>
      <c r="RZQ135" s="149"/>
      <c r="RZR135" s="149"/>
      <c r="RZS135" s="149"/>
      <c r="RZT135" s="149"/>
      <c r="RZU135" s="149"/>
      <c r="RZV135" s="149"/>
      <c r="RZW135" s="149"/>
      <c r="RZX135" s="149"/>
      <c r="RZY135" s="149"/>
      <c r="RZZ135" s="149"/>
      <c r="SAA135" s="149"/>
      <c r="SAB135" s="149"/>
      <c r="SAC135" s="149"/>
      <c r="SAD135" s="149"/>
      <c r="SAE135" s="149"/>
      <c r="SAF135" s="149"/>
      <c r="SAG135" s="149"/>
      <c r="SAH135" s="149"/>
      <c r="SAI135" s="149"/>
      <c r="SAJ135" s="149"/>
      <c r="SAK135" s="149"/>
      <c r="SAL135" s="149"/>
      <c r="SAM135" s="149"/>
      <c r="SAN135" s="149"/>
      <c r="SAO135" s="149"/>
      <c r="SAP135" s="149"/>
      <c r="SAQ135" s="149"/>
      <c r="SAR135" s="149"/>
      <c r="SAS135" s="149"/>
      <c r="SAT135" s="149"/>
      <c r="SAU135" s="149"/>
      <c r="SAV135" s="149"/>
      <c r="SAW135" s="149"/>
      <c r="SAX135" s="149"/>
      <c r="SAY135" s="149"/>
      <c r="SAZ135" s="149"/>
      <c r="SBA135" s="149"/>
      <c r="SBB135" s="149"/>
      <c r="SBC135" s="149"/>
      <c r="SBD135" s="149"/>
      <c r="SBE135" s="149"/>
      <c r="SBF135" s="149"/>
      <c r="SBG135" s="149"/>
      <c r="SBH135" s="149"/>
      <c r="SBI135" s="149"/>
      <c r="SBJ135" s="149"/>
      <c r="SBK135" s="149"/>
      <c r="SBL135" s="149"/>
      <c r="SBM135" s="149"/>
      <c r="SBN135" s="149"/>
      <c r="SBO135" s="149"/>
      <c r="SBP135" s="149"/>
      <c r="SBQ135" s="149"/>
      <c r="SBR135" s="149"/>
      <c r="SBS135" s="149"/>
      <c r="SBT135" s="149"/>
      <c r="SBU135" s="149"/>
      <c r="SBV135" s="149"/>
      <c r="SBW135" s="149"/>
      <c r="SBX135" s="149"/>
      <c r="SBY135" s="149"/>
      <c r="SBZ135" s="149"/>
      <c r="SCA135" s="149"/>
      <c r="SCB135" s="149"/>
      <c r="SCC135" s="149"/>
      <c r="SCD135" s="149"/>
      <c r="SCE135" s="149"/>
      <c r="SCF135" s="149"/>
      <c r="SCG135" s="149"/>
      <c r="SCH135" s="149"/>
      <c r="SCI135" s="149"/>
      <c r="SCJ135" s="149"/>
      <c r="SCK135" s="149"/>
      <c r="SCL135" s="149"/>
      <c r="SCM135" s="149"/>
      <c r="SCN135" s="149"/>
      <c r="SCO135" s="149"/>
      <c r="SCP135" s="149"/>
      <c r="SCQ135" s="149"/>
      <c r="SCR135" s="149"/>
      <c r="SCS135" s="149"/>
      <c r="SCT135" s="149"/>
      <c r="SCU135" s="149"/>
      <c r="SCV135" s="149"/>
      <c r="SCW135" s="149"/>
      <c r="SCX135" s="149"/>
      <c r="SCY135" s="149"/>
      <c r="SCZ135" s="149"/>
      <c r="SDA135" s="149"/>
      <c r="SDB135" s="149"/>
      <c r="SDC135" s="149"/>
      <c r="SDD135" s="149"/>
      <c r="SDE135" s="149"/>
      <c r="SDF135" s="149"/>
      <c r="SDG135" s="149"/>
      <c r="SDH135" s="149"/>
      <c r="SDI135" s="149"/>
      <c r="SDJ135" s="149"/>
      <c r="SDK135" s="149"/>
      <c r="SDL135" s="149"/>
      <c r="SDM135" s="149"/>
      <c r="SDN135" s="149"/>
      <c r="SDO135" s="149"/>
      <c r="SDP135" s="149"/>
      <c r="SDQ135" s="149"/>
      <c r="SDR135" s="149"/>
      <c r="SDS135" s="149"/>
      <c r="SDT135" s="149"/>
      <c r="SDU135" s="149"/>
      <c r="SDV135" s="149"/>
      <c r="SDW135" s="149"/>
      <c r="SDX135" s="149"/>
      <c r="SDY135" s="149"/>
      <c r="SDZ135" s="149"/>
      <c r="SEA135" s="149"/>
      <c r="SEB135" s="149"/>
      <c r="SEC135" s="149"/>
      <c r="SED135" s="149"/>
      <c r="SEE135" s="149"/>
      <c r="SEF135" s="149"/>
      <c r="SEG135" s="149"/>
      <c r="SEH135" s="149"/>
      <c r="SEI135" s="149"/>
      <c r="SEJ135" s="149"/>
      <c r="SEK135" s="149"/>
      <c r="SEL135" s="149"/>
      <c r="SEM135" s="149"/>
      <c r="SEN135" s="149"/>
      <c r="SEO135" s="149"/>
      <c r="SEP135" s="149"/>
      <c r="SEQ135" s="149"/>
      <c r="SER135" s="149"/>
      <c r="SES135" s="149"/>
      <c r="SET135" s="149"/>
      <c r="SEU135" s="149"/>
      <c r="SEV135" s="149"/>
      <c r="SEW135" s="149"/>
      <c r="SEX135" s="149"/>
      <c r="SEY135" s="149"/>
      <c r="SEZ135" s="149"/>
      <c r="SFA135" s="149"/>
      <c r="SFB135" s="149"/>
      <c r="SFC135" s="149"/>
      <c r="SFD135" s="149"/>
      <c r="SFE135" s="149"/>
      <c r="SFF135" s="149"/>
      <c r="SFG135" s="149"/>
      <c r="SFH135" s="149"/>
      <c r="SFI135" s="149"/>
      <c r="SFJ135" s="149"/>
      <c r="SFK135" s="149"/>
      <c r="SFL135" s="149"/>
      <c r="SFM135" s="149"/>
      <c r="SFN135" s="149"/>
      <c r="SFO135" s="149"/>
      <c r="SFP135" s="149"/>
      <c r="SFQ135" s="149"/>
      <c r="SFR135" s="149"/>
      <c r="SFS135" s="149"/>
      <c r="SFT135" s="149"/>
      <c r="SFU135" s="149"/>
      <c r="SFV135" s="149"/>
      <c r="SFW135" s="149"/>
      <c r="SFX135" s="149"/>
      <c r="SFY135" s="149"/>
      <c r="SFZ135" s="149"/>
      <c r="SGA135" s="149"/>
      <c r="SGB135" s="149"/>
      <c r="SGC135" s="149"/>
      <c r="SGD135" s="149"/>
      <c r="SGE135" s="149"/>
      <c r="SGF135" s="149"/>
      <c r="SGG135" s="149"/>
      <c r="SGH135" s="149"/>
      <c r="SGI135" s="149"/>
      <c r="SGJ135" s="149"/>
      <c r="SGK135" s="149"/>
      <c r="SGL135" s="149"/>
      <c r="SGM135" s="149"/>
      <c r="SGN135" s="149"/>
      <c r="SGO135" s="149"/>
      <c r="SGP135" s="149"/>
      <c r="SGQ135" s="149"/>
      <c r="SGR135" s="149"/>
      <c r="SGS135" s="149"/>
      <c r="SGT135" s="149"/>
      <c r="SGU135" s="149"/>
      <c r="SGV135" s="149"/>
      <c r="SGW135" s="149"/>
      <c r="SGX135" s="149"/>
      <c r="SGY135" s="149"/>
      <c r="SGZ135" s="149"/>
      <c r="SHA135" s="149"/>
      <c r="SHB135" s="149"/>
      <c r="SHC135" s="149"/>
      <c r="SHD135" s="149"/>
      <c r="SHE135" s="149"/>
      <c r="SHF135" s="149"/>
      <c r="SHG135" s="149"/>
      <c r="SHH135" s="149"/>
      <c r="SHI135" s="149"/>
      <c r="SHJ135" s="149"/>
      <c r="SHK135" s="149"/>
      <c r="SHL135" s="149"/>
      <c r="SHM135" s="149"/>
      <c r="SHN135" s="149"/>
      <c r="SHO135" s="149"/>
      <c r="SHP135" s="149"/>
      <c r="SHQ135" s="149"/>
      <c r="SHR135" s="149"/>
      <c r="SHS135" s="149"/>
      <c r="SHT135" s="149"/>
      <c r="SHU135" s="149"/>
      <c r="SHV135" s="149"/>
      <c r="SHW135" s="149"/>
      <c r="SHX135" s="149"/>
      <c r="SHY135" s="149"/>
      <c r="SHZ135" s="149"/>
      <c r="SIA135" s="149"/>
      <c r="SIB135" s="149"/>
      <c r="SIC135" s="149"/>
      <c r="SID135" s="149"/>
      <c r="SIE135" s="149"/>
      <c r="SIF135" s="149"/>
      <c r="SIG135" s="149"/>
      <c r="SIH135" s="149"/>
      <c r="SII135" s="149"/>
      <c r="SIJ135" s="149"/>
      <c r="SIK135" s="149"/>
      <c r="SIL135" s="149"/>
      <c r="SIM135" s="149"/>
      <c r="SIN135" s="149"/>
      <c r="SIO135" s="149"/>
      <c r="SIP135" s="149"/>
      <c r="SIQ135" s="149"/>
      <c r="SIR135" s="149"/>
      <c r="SIS135" s="149"/>
      <c r="SIT135" s="149"/>
      <c r="SIU135" s="149"/>
      <c r="SIV135" s="149"/>
      <c r="SIW135" s="149"/>
      <c r="SIX135" s="149"/>
      <c r="SIY135" s="149"/>
      <c r="SIZ135" s="149"/>
      <c r="SJA135" s="149"/>
      <c r="SJB135" s="149"/>
      <c r="SJC135" s="149"/>
      <c r="SJD135" s="149"/>
      <c r="SJE135" s="149"/>
      <c r="SJF135" s="149"/>
      <c r="SJG135" s="149"/>
      <c r="SJH135" s="149"/>
      <c r="SJI135" s="149"/>
      <c r="SJJ135" s="149"/>
      <c r="SJK135" s="149"/>
      <c r="SJL135" s="149"/>
      <c r="SJM135" s="149"/>
      <c r="SJN135" s="149"/>
      <c r="SJO135" s="149"/>
      <c r="SJP135" s="149"/>
      <c r="SJQ135" s="149"/>
      <c r="SJR135" s="149"/>
      <c r="SJS135" s="149"/>
      <c r="SJT135" s="149"/>
      <c r="SJU135" s="149"/>
      <c r="SJV135" s="149"/>
      <c r="SJW135" s="149"/>
      <c r="SJX135" s="149"/>
      <c r="SJY135" s="149"/>
      <c r="SJZ135" s="149"/>
      <c r="SKA135" s="149"/>
      <c r="SKB135" s="149"/>
      <c r="SKC135" s="149"/>
      <c r="SKD135" s="149"/>
      <c r="SKE135" s="149"/>
      <c r="SKF135" s="149"/>
      <c r="SKG135" s="149"/>
      <c r="SKH135" s="149"/>
      <c r="SKI135" s="149"/>
      <c r="SKJ135" s="149"/>
      <c r="SKK135" s="149"/>
      <c r="SKL135" s="149"/>
      <c r="SKM135" s="149"/>
      <c r="SKN135" s="149"/>
      <c r="SKO135" s="149"/>
      <c r="SKP135" s="149"/>
      <c r="SKQ135" s="149"/>
      <c r="SKR135" s="149"/>
      <c r="SKS135" s="149"/>
      <c r="SKT135" s="149"/>
      <c r="SKU135" s="149"/>
      <c r="SKV135" s="149"/>
      <c r="SKW135" s="149"/>
      <c r="SKX135" s="149"/>
      <c r="SKY135" s="149"/>
      <c r="SKZ135" s="149"/>
      <c r="SLA135" s="149"/>
      <c r="SLB135" s="149"/>
      <c r="SLC135" s="149"/>
      <c r="SLD135" s="149"/>
      <c r="SLE135" s="149"/>
      <c r="SLF135" s="149"/>
      <c r="SLG135" s="149"/>
      <c r="SLH135" s="149"/>
      <c r="SLI135" s="149"/>
      <c r="SLJ135" s="149"/>
      <c r="SLK135" s="149"/>
      <c r="SLL135" s="149"/>
      <c r="SLM135" s="149"/>
      <c r="SLN135" s="149"/>
      <c r="SLO135" s="149"/>
      <c r="SLP135" s="149"/>
      <c r="SLQ135" s="149"/>
      <c r="SLR135" s="149"/>
      <c r="SLS135" s="149"/>
      <c r="SLT135" s="149"/>
      <c r="SLU135" s="149"/>
      <c r="SLV135" s="149"/>
      <c r="SLW135" s="149"/>
      <c r="SLX135" s="149"/>
      <c r="SLY135" s="149"/>
      <c r="SLZ135" s="149"/>
      <c r="SMA135" s="149"/>
      <c r="SMB135" s="149"/>
      <c r="SMC135" s="149"/>
      <c r="SMD135" s="149"/>
      <c r="SME135" s="149"/>
      <c r="SMF135" s="149"/>
      <c r="SMG135" s="149"/>
      <c r="SMH135" s="149"/>
      <c r="SMI135" s="149"/>
      <c r="SMJ135" s="149"/>
      <c r="SMK135" s="149"/>
      <c r="SML135" s="149"/>
      <c r="SMM135" s="149"/>
      <c r="SMN135" s="149"/>
      <c r="SMO135" s="149"/>
      <c r="SMP135" s="149"/>
      <c r="SMQ135" s="149"/>
      <c r="SMR135" s="149"/>
      <c r="SMS135" s="149"/>
      <c r="SMT135" s="149"/>
      <c r="SMU135" s="149"/>
      <c r="SMV135" s="149"/>
      <c r="SMW135" s="149"/>
      <c r="SMX135" s="149"/>
      <c r="SMY135" s="149"/>
      <c r="SMZ135" s="149"/>
      <c r="SNA135" s="149"/>
      <c r="SNB135" s="149"/>
      <c r="SNC135" s="149"/>
      <c r="SND135" s="149"/>
      <c r="SNE135" s="149"/>
      <c r="SNF135" s="149"/>
      <c r="SNG135" s="149"/>
      <c r="SNH135" s="149"/>
      <c r="SNI135" s="149"/>
      <c r="SNJ135" s="149"/>
      <c r="SNK135" s="149"/>
      <c r="SNL135" s="149"/>
      <c r="SNM135" s="149"/>
      <c r="SNN135" s="149"/>
      <c r="SNO135" s="149"/>
      <c r="SNP135" s="149"/>
      <c r="SNQ135" s="149"/>
      <c r="SNR135" s="149"/>
      <c r="SNS135" s="149"/>
      <c r="SNT135" s="149"/>
      <c r="SNU135" s="149"/>
      <c r="SNV135" s="149"/>
      <c r="SNW135" s="149"/>
      <c r="SNX135" s="149"/>
      <c r="SNY135" s="149"/>
      <c r="SNZ135" s="149"/>
      <c r="SOA135" s="149"/>
      <c r="SOB135" s="149"/>
      <c r="SOC135" s="149"/>
      <c r="SOD135" s="149"/>
      <c r="SOE135" s="149"/>
      <c r="SOF135" s="149"/>
      <c r="SOG135" s="149"/>
      <c r="SOH135" s="149"/>
      <c r="SOI135" s="149"/>
      <c r="SOJ135" s="149"/>
      <c r="SOK135" s="149"/>
      <c r="SOL135" s="149"/>
      <c r="SOM135" s="149"/>
      <c r="SON135" s="149"/>
      <c r="SOO135" s="149"/>
      <c r="SOP135" s="149"/>
      <c r="SOQ135" s="149"/>
      <c r="SOR135" s="149"/>
      <c r="SOS135" s="149"/>
      <c r="SOT135" s="149"/>
      <c r="SOU135" s="149"/>
      <c r="SOV135" s="149"/>
      <c r="SOW135" s="149"/>
      <c r="SOX135" s="149"/>
      <c r="SOY135" s="149"/>
      <c r="SOZ135" s="149"/>
      <c r="SPA135" s="149"/>
      <c r="SPB135" s="149"/>
      <c r="SPC135" s="149"/>
      <c r="SPD135" s="149"/>
      <c r="SPE135" s="149"/>
      <c r="SPF135" s="149"/>
      <c r="SPG135" s="149"/>
      <c r="SPH135" s="149"/>
      <c r="SPI135" s="149"/>
      <c r="SPJ135" s="149"/>
      <c r="SPK135" s="149"/>
      <c r="SPL135" s="149"/>
      <c r="SPM135" s="149"/>
      <c r="SPN135" s="149"/>
      <c r="SPO135" s="149"/>
      <c r="SPP135" s="149"/>
      <c r="SPQ135" s="149"/>
      <c r="SPR135" s="149"/>
      <c r="SPS135" s="149"/>
      <c r="SPT135" s="149"/>
      <c r="SPU135" s="149"/>
      <c r="SPV135" s="149"/>
      <c r="SPW135" s="149"/>
      <c r="SPX135" s="149"/>
      <c r="SPY135" s="149"/>
      <c r="SPZ135" s="149"/>
      <c r="SQA135" s="149"/>
      <c r="SQB135" s="149"/>
      <c r="SQC135" s="149"/>
      <c r="SQD135" s="149"/>
      <c r="SQE135" s="149"/>
      <c r="SQF135" s="149"/>
      <c r="SQG135" s="149"/>
      <c r="SQH135" s="149"/>
      <c r="SQI135" s="149"/>
      <c r="SQJ135" s="149"/>
      <c r="SQK135" s="149"/>
      <c r="SQL135" s="149"/>
      <c r="SQM135" s="149"/>
      <c r="SQN135" s="149"/>
      <c r="SQO135" s="149"/>
      <c r="SQP135" s="149"/>
      <c r="SQQ135" s="149"/>
      <c r="SQR135" s="149"/>
      <c r="SQS135" s="149"/>
      <c r="SQT135" s="149"/>
      <c r="SQU135" s="149"/>
      <c r="SQV135" s="149"/>
      <c r="SQW135" s="149"/>
      <c r="SQX135" s="149"/>
      <c r="SQY135" s="149"/>
      <c r="SQZ135" s="149"/>
      <c r="SRA135" s="149"/>
      <c r="SRB135" s="149"/>
      <c r="SRC135" s="149"/>
      <c r="SRD135" s="149"/>
      <c r="SRE135" s="149"/>
      <c r="SRF135" s="149"/>
      <c r="SRG135" s="149"/>
      <c r="SRH135" s="149"/>
      <c r="SRI135" s="149"/>
      <c r="SRJ135" s="149"/>
      <c r="SRK135" s="149"/>
      <c r="SRL135" s="149"/>
      <c r="SRM135" s="149"/>
      <c r="SRN135" s="149"/>
      <c r="SRO135" s="149"/>
      <c r="SRP135" s="149"/>
      <c r="SRQ135" s="149"/>
      <c r="SRR135" s="149"/>
      <c r="SRS135" s="149"/>
      <c r="SRT135" s="149"/>
      <c r="SRU135" s="149"/>
      <c r="SRV135" s="149"/>
      <c r="SRW135" s="149"/>
      <c r="SRX135" s="149"/>
      <c r="SRY135" s="149"/>
      <c r="SRZ135" s="149"/>
      <c r="SSA135" s="149"/>
      <c r="SSB135" s="149"/>
      <c r="SSC135" s="149"/>
      <c r="SSD135" s="149"/>
      <c r="SSE135" s="149"/>
      <c r="SSF135" s="149"/>
      <c r="SSG135" s="149"/>
      <c r="SSH135" s="149"/>
      <c r="SSI135" s="149"/>
      <c r="SSJ135" s="149"/>
      <c r="SSK135" s="149"/>
      <c r="SSL135" s="149"/>
      <c r="SSM135" s="149"/>
      <c r="SSN135" s="149"/>
      <c r="SSO135" s="149"/>
      <c r="SSP135" s="149"/>
      <c r="SSQ135" s="149"/>
      <c r="SSR135" s="149"/>
      <c r="SSS135" s="149"/>
      <c r="SST135" s="149"/>
      <c r="SSU135" s="149"/>
      <c r="SSV135" s="149"/>
      <c r="SSW135" s="149"/>
      <c r="SSX135" s="149"/>
      <c r="SSY135" s="149"/>
      <c r="SSZ135" s="149"/>
      <c r="STA135" s="149"/>
      <c r="STB135" s="149"/>
      <c r="STC135" s="149"/>
      <c r="STD135" s="149"/>
      <c r="STE135" s="149"/>
      <c r="STF135" s="149"/>
      <c r="STG135" s="149"/>
      <c r="STH135" s="149"/>
      <c r="STI135" s="149"/>
      <c r="STJ135" s="149"/>
      <c r="STK135" s="149"/>
      <c r="STL135" s="149"/>
      <c r="STM135" s="149"/>
      <c r="STN135" s="149"/>
      <c r="STO135" s="149"/>
      <c r="STP135" s="149"/>
      <c r="STQ135" s="149"/>
      <c r="STR135" s="149"/>
      <c r="STS135" s="149"/>
      <c r="STT135" s="149"/>
      <c r="STU135" s="149"/>
      <c r="STV135" s="149"/>
      <c r="STW135" s="149"/>
      <c r="STX135" s="149"/>
      <c r="STY135" s="149"/>
      <c r="STZ135" s="149"/>
      <c r="SUA135" s="149"/>
      <c r="SUB135" s="149"/>
      <c r="SUC135" s="149"/>
      <c r="SUD135" s="149"/>
      <c r="SUE135" s="149"/>
      <c r="SUF135" s="149"/>
      <c r="SUG135" s="149"/>
      <c r="SUH135" s="149"/>
      <c r="SUI135" s="149"/>
      <c r="SUJ135" s="149"/>
      <c r="SUK135" s="149"/>
      <c r="SUL135" s="149"/>
      <c r="SUM135" s="149"/>
      <c r="SUN135" s="149"/>
      <c r="SUO135" s="149"/>
      <c r="SUP135" s="149"/>
      <c r="SUQ135" s="149"/>
      <c r="SUR135" s="149"/>
      <c r="SUS135" s="149"/>
      <c r="SUT135" s="149"/>
      <c r="SUU135" s="149"/>
      <c r="SUV135" s="149"/>
      <c r="SUW135" s="149"/>
      <c r="SUX135" s="149"/>
      <c r="SUY135" s="149"/>
      <c r="SUZ135" s="149"/>
      <c r="SVA135" s="149"/>
      <c r="SVB135" s="149"/>
      <c r="SVC135" s="149"/>
      <c r="SVD135" s="149"/>
      <c r="SVE135" s="149"/>
      <c r="SVF135" s="149"/>
      <c r="SVG135" s="149"/>
      <c r="SVH135" s="149"/>
      <c r="SVI135" s="149"/>
      <c r="SVJ135" s="149"/>
      <c r="SVK135" s="149"/>
      <c r="SVL135" s="149"/>
      <c r="SVM135" s="149"/>
      <c r="SVN135" s="149"/>
      <c r="SVO135" s="149"/>
      <c r="SVP135" s="149"/>
      <c r="SVQ135" s="149"/>
      <c r="SVR135" s="149"/>
      <c r="SVS135" s="149"/>
      <c r="SVT135" s="149"/>
      <c r="SVU135" s="149"/>
      <c r="SVV135" s="149"/>
      <c r="SVW135" s="149"/>
      <c r="SVX135" s="149"/>
      <c r="SVY135" s="149"/>
      <c r="SVZ135" s="149"/>
      <c r="SWA135" s="149"/>
      <c r="SWB135" s="149"/>
      <c r="SWC135" s="149"/>
      <c r="SWD135" s="149"/>
      <c r="SWE135" s="149"/>
      <c r="SWF135" s="149"/>
      <c r="SWG135" s="149"/>
      <c r="SWH135" s="149"/>
      <c r="SWI135" s="149"/>
      <c r="SWJ135" s="149"/>
      <c r="SWK135" s="149"/>
      <c r="SWL135" s="149"/>
      <c r="SWM135" s="149"/>
      <c r="SWN135" s="149"/>
      <c r="SWO135" s="149"/>
      <c r="SWP135" s="149"/>
      <c r="SWQ135" s="149"/>
      <c r="SWR135" s="149"/>
      <c r="SWS135" s="149"/>
      <c r="SWT135" s="149"/>
      <c r="SWU135" s="149"/>
      <c r="SWV135" s="149"/>
      <c r="SWW135" s="149"/>
      <c r="SWX135" s="149"/>
      <c r="SWY135" s="149"/>
      <c r="SWZ135" s="149"/>
      <c r="SXA135" s="149"/>
      <c r="SXB135" s="149"/>
      <c r="SXC135" s="149"/>
      <c r="SXD135" s="149"/>
      <c r="SXE135" s="149"/>
      <c r="SXF135" s="149"/>
      <c r="SXG135" s="149"/>
      <c r="SXH135" s="149"/>
      <c r="SXI135" s="149"/>
      <c r="SXJ135" s="149"/>
      <c r="SXK135" s="149"/>
      <c r="SXL135" s="149"/>
      <c r="SXM135" s="149"/>
      <c r="SXN135" s="149"/>
      <c r="SXO135" s="149"/>
      <c r="SXP135" s="149"/>
      <c r="SXQ135" s="149"/>
      <c r="SXR135" s="149"/>
      <c r="SXS135" s="149"/>
      <c r="SXT135" s="149"/>
      <c r="SXU135" s="149"/>
      <c r="SXV135" s="149"/>
      <c r="SXW135" s="149"/>
      <c r="SXX135" s="149"/>
      <c r="SXY135" s="149"/>
      <c r="SXZ135" s="149"/>
      <c r="SYA135" s="149"/>
      <c r="SYB135" s="149"/>
      <c r="SYC135" s="149"/>
      <c r="SYD135" s="149"/>
      <c r="SYE135" s="149"/>
      <c r="SYF135" s="149"/>
      <c r="SYG135" s="149"/>
      <c r="SYH135" s="149"/>
      <c r="SYI135" s="149"/>
      <c r="SYJ135" s="149"/>
      <c r="SYK135" s="149"/>
      <c r="SYL135" s="149"/>
      <c r="SYM135" s="149"/>
      <c r="SYN135" s="149"/>
      <c r="SYO135" s="149"/>
      <c r="SYP135" s="149"/>
      <c r="SYQ135" s="149"/>
      <c r="SYR135" s="149"/>
      <c r="SYS135" s="149"/>
      <c r="SYT135" s="149"/>
      <c r="SYU135" s="149"/>
      <c r="SYV135" s="149"/>
      <c r="SYW135" s="149"/>
      <c r="SYX135" s="149"/>
      <c r="SYY135" s="149"/>
      <c r="SYZ135" s="149"/>
      <c r="SZA135" s="149"/>
      <c r="SZB135" s="149"/>
      <c r="SZC135" s="149"/>
      <c r="SZD135" s="149"/>
      <c r="SZE135" s="149"/>
      <c r="SZF135" s="149"/>
      <c r="SZG135" s="149"/>
      <c r="SZH135" s="149"/>
      <c r="SZI135" s="149"/>
      <c r="SZJ135" s="149"/>
      <c r="SZK135" s="149"/>
      <c r="SZL135" s="149"/>
      <c r="SZM135" s="149"/>
      <c r="SZN135" s="149"/>
      <c r="SZO135" s="149"/>
      <c r="SZP135" s="149"/>
      <c r="SZQ135" s="149"/>
      <c r="SZR135" s="149"/>
      <c r="SZS135" s="149"/>
      <c r="SZT135" s="149"/>
      <c r="SZU135" s="149"/>
      <c r="SZV135" s="149"/>
      <c r="SZW135" s="149"/>
      <c r="SZX135" s="149"/>
      <c r="SZY135" s="149"/>
      <c r="SZZ135" s="149"/>
      <c r="TAA135" s="149"/>
      <c r="TAB135" s="149"/>
      <c r="TAC135" s="149"/>
      <c r="TAD135" s="149"/>
      <c r="TAE135" s="149"/>
      <c r="TAF135" s="149"/>
      <c r="TAG135" s="149"/>
      <c r="TAH135" s="149"/>
      <c r="TAI135" s="149"/>
      <c r="TAJ135" s="149"/>
      <c r="TAK135" s="149"/>
      <c r="TAL135" s="149"/>
      <c r="TAM135" s="149"/>
      <c r="TAN135" s="149"/>
      <c r="TAO135" s="149"/>
      <c r="TAP135" s="149"/>
      <c r="TAQ135" s="149"/>
      <c r="TAR135" s="149"/>
      <c r="TAS135" s="149"/>
      <c r="TAT135" s="149"/>
      <c r="TAU135" s="149"/>
      <c r="TAV135" s="149"/>
      <c r="TAW135" s="149"/>
      <c r="TAX135" s="149"/>
      <c r="TAY135" s="149"/>
      <c r="TAZ135" s="149"/>
      <c r="TBA135" s="149"/>
      <c r="TBB135" s="149"/>
      <c r="TBC135" s="149"/>
      <c r="TBD135" s="149"/>
      <c r="TBE135" s="149"/>
      <c r="TBF135" s="149"/>
      <c r="TBG135" s="149"/>
      <c r="TBH135" s="149"/>
      <c r="TBI135" s="149"/>
      <c r="TBJ135" s="149"/>
      <c r="TBK135" s="149"/>
      <c r="TBL135" s="149"/>
      <c r="TBM135" s="149"/>
      <c r="TBN135" s="149"/>
      <c r="TBO135" s="149"/>
      <c r="TBP135" s="149"/>
      <c r="TBQ135" s="149"/>
      <c r="TBR135" s="149"/>
      <c r="TBS135" s="149"/>
      <c r="TBT135" s="149"/>
      <c r="TBU135" s="149"/>
      <c r="TBV135" s="149"/>
      <c r="TBW135" s="149"/>
      <c r="TBX135" s="149"/>
      <c r="TBY135" s="149"/>
      <c r="TBZ135" s="149"/>
      <c r="TCA135" s="149"/>
      <c r="TCB135" s="149"/>
      <c r="TCC135" s="149"/>
      <c r="TCD135" s="149"/>
      <c r="TCE135" s="149"/>
      <c r="TCF135" s="149"/>
      <c r="TCG135" s="149"/>
      <c r="TCH135" s="149"/>
      <c r="TCI135" s="149"/>
      <c r="TCJ135" s="149"/>
      <c r="TCK135" s="149"/>
      <c r="TCL135" s="149"/>
      <c r="TCM135" s="149"/>
      <c r="TCN135" s="149"/>
      <c r="TCO135" s="149"/>
      <c r="TCP135" s="149"/>
      <c r="TCQ135" s="149"/>
      <c r="TCR135" s="149"/>
      <c r="TCS135" s="149"/>
      <c r="TCT135" s="149"/>
      <c r="TCU135" s="149"/>
      <c r="TCV135" s="149"/>
      <c r="TCW135" s="149"/>
      <c r="TCX135" s="149"/>
      <c r="TCY135" s="149"/>
      <c r="TCZ135" s="149"/>
      <c r="TDA135" s="149"/>
      <c r="TDB135" s="149"/>
      <c r="TDC135" s="149"/>
      <c r="TDD135" s="149"/>
      <c r="TDE135" s="149"/>
      <c r="TDF135" s="149"/>
      <c r="TDG135" s="149"/>
      <c r="TDH135" s="149"/>
      <c r="TDI135" s="149"/>
      <c r="TDJ135" s="149"/>
      <c r="TDK135" s="149"/>
      <c r="TDL135" s="149"/>
      <c r="TDM135" s="149"/>
      <c r="TDN135" s="149"/>
      <c r="TDO135" s="149"/>
      <c r="TDP135" s="149"/>
      <c r="TDQ135" s="149"/>
      <c r="TDR135" s="149"/>
      <c r="TDS135" s="149"/>
      <c r="TDT135" s="149"/>
      <c r="TDU135" s="149"/>
      <c r="TDV135" s="149"/>
      <c r="TDW135" s="149"/>
      <c r="TDX135" s="149"/>
      <c r="TDY135" s="149"/>
      <c r="TDZ135" s="149"/>
      <c r="TEA135" s="149"/>
      <c r="TEB135" s="149"/>
      <c r="TEC135" s="149"/>
      <c r="TED135" s="149"/>
      <c r="TEE135" s="149"/>
      <c r="TEF135" s="149"/>
      <c r="TEG135" s="149"/>
      <c r="TEH135" s="149"/>
      <c r="TEI135" s="149"/>
      <c r="TEJ135" s="149"/>
      <c r="TEK135" s="149"/>
      <c r="TEL135" s="149"/>
      <c r="TEM135" s="149"/>
      <c r="TEN135" s="149"/>
      <c r="TEO135" s="149"/>
      <c r="TEP135" s="149"/>
      <c r="TEQ135" s="149"/>
      <c r="TER135" s="149"/>
      <c r="TES135" s="149"/>
      <c r="TET135" s="149"/>
      <c r="TEU135" s="149"/>
      <c r="TEV135" s="149"/>
      <c r="TEW135" s="149"/>
      <c r="TEX135" s="149"/>
      <c r="TEY135" s="149"/>
      <c r="TEZ135" s="149"/>
      <c r="TFA135" s="149"/>
      <c r="TFB135" s="149"/>
      <c r="TFC135" s="149"/>
      <c r="TFD135" s="149"/>
      <c r="TFE135" s="149"/>
      <c r="TFF135" s="149"/>
      <c r="TFG135" s="149"/>
      <c r="TFH135" s="149"/>
      <c r="TFI135" s="149"/>
      <c r="TFJ135" s="149"/>
      <c r="TFK135" s="149"/>
      <c r="TFL135" s="149"/>
      <c r="TFM135" s="149"/>
      <c r="TFN135" s="149"/>
      <c r="TFO135" s="149"/>
      <c r="TFP135" s="149"/>
      <c r="TFQ135" s="149"/>
      <c r="TFR135" s="149"/>
      <c r="TFS135" s="149"/>
      <c r="TFT135" s="149"/>
      <c r="TFU135" s="149"/>
      <c r="TFV135" s="149"/>
      <c r="TFW135" s="149"/>
      <c r="TFX135" s="149"/>
      <c r="TFY135" s="149"/>
      <c r="TFZ135" s="149"/>
      <c r="TGA135" s="149"/>
      <c r="TGB135" s="149"/>
      <c r="TGC135" s="149"/>
      <c r="TGD135" s="149"/>
      <c r="TGE135" s="149"/>
      <c r="TGF135" s="149"/>
      <c r="TGG135" s="149"/>
      <c r="TGH135" s="149"/>
      <c r="TGI135" s="149"/>
      <c r="TGJ135" s="149"/>
      <c r="TGK135" s="149"/>
      <c r="TGL135" s="149"/>
      <c r="TGM135" s="149"/>
      <c r="TGN135" s="149"/>
      <c r="TGO135" s="149"/>
      <c r="TGP135" s="149"/>
      <c r="TGQ135" s="149"/>
      <c r="TGR135" s="149"/>
      <c r="TGS135" s="149"/>
      <c r="TGT135" s="149"/>
      <c r="TGU135" s="149"/>
      <c r="TGV135" s="149"/>
      <c r="TGW135" s="149"/>
      <c r="TGX135" s="149"/>
      <c r="TGY135" s="149"/>
      <c r="TGZ135" s="149"/>
      <c r="THA135" s="149"/>
      <c r="THB135" s="149"/>
      <c r="THC135" s="149"/>
      <c r="THD135" s="149"/>
      <c r="THE135" s="149"/>
      <c r="THF135" s="149"/>
      <c r="THG135" s="149"/>
      <c r="THH135" s="149"/>
      <c r="THI135" s="149"/>
      <c r="THJ135" s="149"/>
      <c r="THK135" s="149"/>
      <c r="THL135" s="149"/>
      <c r="THM135" s="149"/>
      <c r="THN135" s="149"/>
      <c r="THO135" s="149"/>
      <c r="THP135" s="149"/>
      <c r="THQ135" s="149"/>
      <c r="THR135" s="149"/>
      <c r="THS135" s="149"/>
      <c r="THT135" s="149"/>
      <c r="THU135" s="149"/>
      <c r="THV135" s="149"/>
      <c r="THW135" s="149"/>
      <c r="THX135" s="149"/>
      <c r="THY135" s="149"/>
      <c r="THZ135" s="149"/>
      <c r="TIA135" s="149"/>
      <c r="TIB135" s="149"/>
      <c r="TIC135" s="149"/>
      <c r="TID135" s="149"/>
      <c r="TIE135" s="149"/>
      <c r="TIF135" s="149"/>
      <c r="TIG135" s="149"/>
      <c r="TIH135" s="149"/>
      <c r="TII135" s="149"/>
      <c r="TIJ135" s="149"/>
      <c r="TIK135" s="149"/>
      <c r="TIL135" s="149"/>
      <c r="TIM135" s="149"/>
      <c r="TIN135" s="149"/>
      <c r="TIO135" s="149"/>
      <c r="TIP135" s="149"/>
      <c r="TIQ135" s="149"/>
      <c r="TIR135" s="149"/>
      <c r="TIS135" s="149"/>
      <c r="TIT135" s="149"/>
      <c r="TIU135" s="149"/>
      <c r="TIV135" s="149"/>
      <c r="TIW135" s="149"/>
      <c r="TIX135" s="149"/>
      <c r="TIY135" s="149"/>
      <c r="TIZ135" s="149"/>
      <c r="TJA135" s="149"/>
      <c r="TJB135" s="149"/>
      <c r="TJC135" s="149"/>
      <c r="TJD135" s="149"/>
      <c r="TJE135" s="149"/>
      <c r="TJF135" s="149"/>
      <c r="TJG135" s="149"/>
      <c r="TJH135" s="149"/>
      <c r="TJI135" s="149"/>
      <c r="TJJ135" s="149"/>
      <c r="TJK135" s="149"/>
      <c r="TJL135" s="149"/>
      <c r="TJM135" s="149"/>
      <c r="TJN135" s="149"/>
      <c r="TJO135" s="149"/>
      <c r="TJP135" s="149"/>
      <c r="TJQ135" s="149"/>
      <c r="TJR135" s="149"/>
      <c r="TJS135" s="149"/>
      <c r="TJT135" s="149"/>
      <c r="TJU135" s="149"/>
      <c r="TJV135" s="149"/>
      <c r="TJW135" s="149"/>
      <c r="TJX135" s="149"/>
      <c r="TJY135" s="149"/>
      <c r="TJZ135" s="149"/>
      <c r="TKA135" s="149"/>
      <c r="TKB135" s="149"/>
      <c r="TKC135" s="149"/>
      <c r="TKD135" s="149"/>
      <c r="TKE135" s="149"/>
      <c r="TKF135" s="149"/>
      <c r="TKG135" s="149"/>
      <c r="TKH135" s="149"/>
      <c r="TKI135" s="149"/>
      <c r="TKJ135" s="149"/>
      <c r="TKK135" s="149"/>
      <c r="TKL135" s="149"/>
      <c r="TKM135" s="149"/>
      <c r="TKN135" s="149"/>
      <c r="TKO135" s="149"/>
      <c r="TKP135" s="149"/>
      <c r="TKQ135" s="149"/>
      <c r="TKR135" s="149"/>
      <c r="TKS135" s="149"/>
      <c r="TKT135" s="149"/>
      <c r="TKU135" s="149"/>
      <c r="TKV135" s="149"/>
      <c r="TKW135" s="149"/>
      <c r="TKX135" s="149"/>
      <c r="TKY135" s="149"/>
      <c r="TKZ135" s="149"/>
      <c r="TLA135" s="149"/>
      <c r="TLB135" s="149"/>
      <c r="TLC135" s="149"/>
      <c r="TLD135" s="149"/>
      <c r="TLE135" s="149"/>
      <c r="TLF135" s="149"/>
      <c r="TLG135" s="149"/>
      <c r="TLH135" s="149"/>
      <c r="TLI135" s="149"/>
      <c r="TLJ135" s="149"/>
      <c r="TLK135" s="149"/>
      <c r="TLL135" s="149"/>
      <c r="TLM135" s="149"/>
      <c r="TLN135" s="149"/>
      <c r="TLO135" s="149"/>
      <c r="TLP135" s="149"/>
      <c r="TLQ135" s="149"/>
      <c r="TLR135" s="149"/>
      <c r="TLS135" s="149"/>
      <c r="TLT135" s="149"/>
      <c r="TLU135" s="149"/>
      <c r="TLV135" s="149"/>
      <c r="TLW135" s="149"/>
      <c r="TLX135" s="149"/>
      <c r="TLY135" s="149"/>
      <c r="TLZ135" s="149"/>
      <c r="TMA135" s="149"/>
      <c r="TMB135" s="149"/>
      <c r="TMC135" s="149"/>
      <c r="TMD135" s="149"/>
      <c r="TME135" s="149"/>
      <c r="TMF135" s="149"/>
      <c r="TMG135" s="149"/>
      <c r="TMH135" s="149"/>
      <c r="TMI135" s="149"/>
      <c r="TMJ135" s="149"/>
      <c r="TMK135" s="149"/>
      <c r="TML135" s="149"/>
      <c r="TMM135" s="149"/>
      <c r="TMN135" s="149"/>
      <c r="TMO135" s="149"/>
      <c r="TMP135" s="149"/>
      <c r="TMQ135" s="149"/>
      <c r="TMR135" s="149"/>
      <c r="TMS135" s="149"/>
      <c r="TMT135" s="149"/>
      <c r="TMU135" s="149"/>
      <c r="TMV135" s="149"/>
      <c r="TMW135" s="149"/>
      <c r="TMX135" s="149"/>
      <c r="TMY135" s="149"/>
      <c r="TMZ135" s="149"/>
      <c r="TNA135" s="149"/>
      <c r="TNB135" s="149"/>
      <c r="TNC135" s="149"/>
      <c r="TND135" s="149"/>
      <c r="TNE135" s="149"/>
      <c r="TNF135" s="149"/>
      <c r="TNG135" s="149"/>
      <c r="TNH135" s="149"/>
      <c r="TNI135" s="149"/>
      <c r="TNJ135" s="149"/>
      <c r="TNK135" s="149"/>
      <c r="TNL135" s="149"/>
      <c r="TNM135" s="149"/>
      <c r="TNN135" s="149"/>
      <c r="TNO135" s="149"/>
      <c r="TNP135" s="149"/>
      <c r="TNQ135" s="149"/>
      <c r="TNR135" s="149"/>
      <c r="TNS135" s="149"/>
      <c r="TNT135" s="149"/>
      <c r="TNU135" s="149"/>
      <c r="TNV135" s="149"/>
      <c r="TNW135" s="149"/>
      <c r="TNX135" s="149"/>
      <c r="TNY135" s="149"/>
      <c r="TNZ135" s="149"/>
      <c r="TOA135" s="149"/>
      <c r="TOB135" s="149"/>
      <c r="TOC135" s="149"/>
      <c r="TOD135" s="149"/>
      <c r="TOE135" s="149"/>
      <c r="TOF135" s="149"/>
      <c r="TOG135" s="149"/>
      <c r="TOH135" s="149"/>
      <c r="TOI135" s="149"/>
      <c r="TOJ135" s="149"/>
      <c r="TOK135" s="149"/>
      <c r="TOL135" s="149"/>
      <c r="TOM135" s="149"/>
      <c r="TON135" s="149"/>
      <c r="TOO135" s="149"/>
      <c r="TOP135" s="149"/>
      <c r="TOQ135" s="149"/>
      <c r="TOR135" s="149"/>
      <c r="TOS135" s="149"/>
      <c r="TOT135" s="149"/>
      <c r="TOU135" s="149"/>
      <c r="TOV135" s="149"/>
      <c r="TOW135" s="149"/>
      <c r="TOX135" s="149"/>
      <c r="TOY135" s="149"/>
      <c r="TOZ135" s="149"/>
      <c r="TPA135" s="149"/>
      <c r="TPB135" s="149"/>
      <c r="TPC135" s="149"/>
      <c r="TPD135" s="149"/>
      <c r="TPE135" s="149"/>
      <c r="TPF135" s="149"/>
      <c r="TPG135" s="149"/>
      <c r="TPH135" s="149"/>
      <c r="TPI135" s="149"/>
      <c r="TPJ135" s="149"/>
      <c r="TPK135" s="149"/>
      <c r="TPL135" s="149"/>
      <c r="TPM135" s="149"/>
      <c r="TPN135" s="149"/>
      <c r="TPO135" s="149"/>
      <c r="TPP135" s="149"/>
      <c r="TPQ135" s="149"/>
      <c r="TPR135" s="149"/>
      <c r="TPS135" s="149"/>
      <c r="TPT135" s="149"/>
      <c r="TPU135" s="149"/>
      <c r="TPV135" s="149"/>
      <c r="TPW135" s="149"/>
      <c r="TPX135" s="149"/>
      <c r="TPY135" s="149"/>
      <c r="TPZ135" s="149"/>
      <c r="TQA135" s="149"/>
      <c r="TQB135" s="149"/>
      <c r="TQC135" s="149"/>
      <c r="TQD135" s="149"/>
      <c r="TQE135" s="149"/>
      <c r="TQF135" s="149"/>
      <c r="TQG135" s="149"/>
      <c r="TQH135" s="149"/>
      <c r="TQI135" s="149"/>
      <c r="TQJ135" s="149"/>
      <c r="TQK135" s="149"/>
      <c r="TQL135" s="149"/>
      <c r="TQM135" s="149"/>
      <c r="TQN135" s="149"/>
      <c r="TQO135" s="149"/>
      <c r="TQP135" s="149"/>
      <c r="TQQ135" s="149"/>
      <c r="TQR135" s="149"/>
      <c r="TQS135" s="149"/>
      <c r="TQT135" s="149"/>
      <c r="TQU135" s="149"/>
      <c r="TQV135" s="149"/>
      <c r="TQW135" s="149"/>
      <c r="TQX135" s="149"/>
      <c r="TQY135" s="149"/>
      <c r="TQZ135" s="149"/>
      <c r="TRA135" s="149"/>
      <c r="TRB135" s="149"/>
      <c r="TRC135" s="149"/>
      <c r="TRD135" s="149"/>
      <c r="TRE135" s="149"/>
      <c r="TRF135" s="149"/>
      <c r="TRG135" s="149"/>
      <c r="TRH135" s="149"/>
      <c r="TRI135" s="149"/>
      <c r="TRJ135" s="149"/>
      <c r="TRK135" s="149"/>
      <c r="TRL135" s="149"/>
      <c r="TRM135" s="149"/>
      <c r="TRN135" s="149"/>
      <c r="TRO135" s="149"/>
      <c r="TRP135" s="149"/>
      <c r="TRQ135" s="149"/>
      <c r="TRR135" s="149"/>
      <c r="TRS135" s="149"/>
      <c r="TRT135" s="149"/>
      <c r="TRU135" s="149"/>
      <c r="TRV135" s="149"/>
      <c r="TRW135" s="149"/>
      <c r="TRX135" s="149"/>
      <c r="TRY135" s="149"/>
      <c r="TRZ135" s="149"/>
      <c r="TSA135" s="149"/>
      <c r="TSB135" s="149"/>
      <c r="TSC135" s="149"/>
      <c r="TSD135" s="149"/>
      <c r="TSE135" s="149"/>
      <c r="TSF135" s="149"/>
      <c r="TSG135" s="149"/>
      <c r="TSH135" s="149"/>
      <c r="TSI135" s="149"/>
      <c r="TSJ135" s="149"/>
      <c r="TSK135" s="149"/>
      <c r="TSL135" s="149"/>
      <c r="TSM135" s="149"/>
      <c r="TSN135" s="149"/>
      <c r="TSO135" s="149"/>
      <c r="TSP135" s="149"/>
      <c r="TSQ135" s="149"/>
      <c r="TSR135" s="149"/>
      <c r="TSS135" s="149"/>
      <c r="TST135" s="149"/>
      <c r="TSU135" s="149"/>
      <c r="TSV135" s="149"/>
      <c r="TSW135" s="149"/>
      <c r="TSX135" s="149"/>
      <c r="TSY135" s="149"/>
      <c r="TSZ135" s="149"/>
      <c r="TTA135" s="149"/>
      <c r="TTB135" s="149"/>
      <c r="TTC135" s="149"/>
      <c r="TTD135" s="149"/>
      <c r="TTE135" s="149"/>
      <c r="TTF135" s="149"/>
      <c r="TTG135" s="149"/>
      <c r="TTH135" s="149"/>
      <c r="TTI135" s="149"/>
      <c r="TTJ135" s="149"/>
      <c r="TTK135" s="149"/>
      <c r="TTL135" s="149"/>
      <c r="TTM135" s="149"/>
      <c r="TTN135" s="149"/>
      <c r="TTO135" s="149"/>
      <c r="TTP135" s="149"/>
      <c r="TTQ135" s="149"/>
      <c r="TTR135" s="149"/>
      <c r="TTS135" s="149"/>
      <c r="TTT135" s="149"/>
      <c r="TTU135" s="149"/>
      <c r="TTV135" s="149"/>
      <c r="TTW135" s="149"/>
      <c r="TTX135" s="149"/>
      <c r="TTY135" s="149"/>
      <c r="TTZ135" s="149"/>
      <c r="TUA135" s="149"/>
      <c r="TUB135" s="149"/>
      <c r="TUC135" s="149"/>
      <c r="TUD135" s="149"/>
      <c r="TUE135" s="149"/>
      <c r="TUF135" s="149"/>
      <c r="TUG135" s="149"/>
      <c r="TUH135" s="149"/>
      <c r="TUI135" s="149"/>
      <c r="TUJ135" s="149"/>
      <c r="TUK135" s="149"/>
      <c r="TUL135" s="149"/>
      <c r="TUM135" s="149"/>
      <c r="TUN135" s="149"/>
      <c r="TUO135" s="149"/>
      <c r="TUP135" s="149"/>
      <c r="TUQ135" s="149"/>
      <c r="TUR135" s="149"/>
      <c r="TUS135" s="149"/>
      <c r="TUT135" s="149"/>
      <c r="TUU135" s="149"/>
      <c r="TUV135" s="149"/>
      <c r="TUW135" s="149"/>
      <c r="TUX135" s="149"/>
      <c r="TUY135" s="149"/>
      <c r="TUZ135" s="149"/>
      <c r="TVA135" s="149"/>
      <c r="TVB135" s="149"/>
      <c r="TVC135" s="149"/>
      <c r="TVD135" s="149"/>
      <c r="TVE135" s="149"/>
      <c r="TVF135" s="149"/>
      <c r="TVG135" s="149"/>
      <c r="TVH135" s="149"/>
      <c r="TVI135" s="149"/>
      <c r="TVJ135" s="149"/>
      <c r="TVK135" s="149"/>
      <c r="TVL135" s="149"/>
      <c r="TVM135" s="149"/>
      <c r="TVN135" s="149"/>
      <c r="TVO135" s="149"/>
      <c r="TVP135" s="149"/>
      <c r="TVQ135" s="149"/>
      <c r="TVR135" s="149"/>
      <c r="TVS135" s="149"/>
      <c r="TVT135" s="149"/>
      <c r="TVU135" s="149"/>
      <c r="TVV135" s="149"/>
      <c r="TVW135" s="149"/>
      <c r="TVX135" s="149"/>
      <c r="TVY135" s="149"/>
      <c r="TVZ135" s="149"/>
      <c r="TWA135" s="149"/>
      <c r="TWB135" s="149"/>
      <c r="TWC135" s="149"/>
      <c r="TWD135" s="149"/>
      <c r="TWE135" s="149"/>
      <c r="TWF135" s="149"/>
      <c r="TWG135" s="149"/>
      <c r="TWH135" s="149"/>
      <c r="TWI135" s="149"/>
      <c r="TWJ135" s="149"/>
      <c r="TWK135" s="149"/>
      <c r="TWL135" s="149"/>
      <c r="TWM135" s="149"/>
      <c r="TWN135" s="149"/>
      <c r="TWO135" s="149"/>
      <c r="TWP135" s="149"/>
      <c r="TWQ135" s="149"/>
      <c r="TWR135" s="149"/>
      <c r="TWS135" s="149"/>
      <c r="TWT135" s="149"/>
      <c r="TWU135" s="149"/>
      <c r="TWV135" s="149"/>
      <c r="TWW135" s="149"/>
      <c r="TWX135" s="149"/>
      <c r="TWY135" s="149"/>
      <c r="TWZ135" s="149"/>
      <c r="TXA135" s="149"/>
      <c r="TXB135" s="149"/>
      <c r="TXC135" s="149"/>
      <c r="TXD135" s="149"/>
      <c r="TXE135" s="149"/>
      <c r="TXF135" s="149"/>
      <c r="TXG135" s="149"/>
      <c r="TXH135" s="149"/>
      <c r="TXI135" s="149"/>
      <c r="TXJ135" s="149"/>
      <c r="TXK135" s="149"/>
      <c r="TXL135" s="149"/>
      <c r="TXM135" s="149"/>
      <c r="TXN135" s="149"/>
      <c r="TXO135" s="149"/>
      <c r="TXP135" s="149"/>
      <c r="TXQ135" s="149"/>
      <c r="TXR135" s="149"/>
      <c r="TXS135" s="149"/>
      <c r="TXT135" s="149"/>
      <c r="TXU135" s="149"/>
      <c r="TXV135" s="149"/>
      <c r="TXW135" s="149"/>
      <c r="TXX135" s="149"/>
      <c r="TXY135" s="149"/>
      <c r="TXZ135" s="149"/>
      <c r="TYA135" s="149"/>
      <c r="TYB135" s="149"/>
      <c r="TYC135" s="149"/>
      <c r="TYD135" s="149"/>
      <c r="TYE135" s="149"/>
      <c r="TYF135" s="149"/>
      <c r="TYG135" s="149"/>
      <c r="TYH135" s="149"/>
      <c r="TYI135" s="149"/>
      <c r="TYJ135" s="149"/>
      <c r="TYK135" s="149"/>
      <c r="TYL135" s="149"/>
      <c r="TYM135" s="149"/>
      <c r="TYN135" s="149"/>
      <c r="TYO135" s="149"/>
      <c r="TYP135" s="149"/>
      <c r="TYQ135" s="149"/>
      <c r="TYR135" s="149"/>
      <c r="TYS135" s="149"/>
      <c r="TYT135" s="149"/>
      <c r="TYU135" s="149"/>
      <c r="TYV135" s="149"/>
      <c r="TYW135" s="149"/>
      <c r="TYX135" s="149"/>
      <c r="TYY135" s="149"/>
      <c r="TYZ135" s="149"/>
      <c r="TZA135" s="149"/>
      <c r="TZB135" s="149"/>
      <c r="TZC135" s="149"/>
      <c r="TZD135" s="149"/>
      <c r="TZE135" s="149"/>
      <c r="TZF135" s="149"/>
      <c r="TZG135" s="149"/>
      <c r="TZH135" s="149"/>
      <c r="TZI135" s="149"/>
      <c r="TZJ135" s="149"/>
      <c r="TZK135" s="149"/>
      <c r="TZL135" s="149"/>
      <c r="TZM135" s="149"/>
      <c r="TZN135" s="149"/>
      <c r="TZO135" s="149"/>
      <c r="TZP135" s="149"/>
      <c r="TZQ135" s="149"/>
      <c r="TZR135" s="149"/>
      <c r="TZS135" s="149"/>
      <c r="TZT135" s="149"/>
      <c r="TZU135" s="149"/>
      <c r="TZV135" s="149"/>
      <c r="TZW135" s="149"/>
      <c r="TZX135" s="149"/>
      <c r="TZY135" s="149"/>
      <c r="TZZ135" s="149"/>
      <c r="UAA135" s="149"/>
      <c r="UAB135" s="149"/>
      <c r="UAC135" s="149"/>
      <c r="UAD135" s="149"/>
      <c r="UAE135" s="149"/>
      <c r="UAF135" s="149"/>
      <c r="UAG135" s="149"/>
      <c r="UAH135" s="149"/>
      <c r="UAI135" s="149"/>
      <c r="UAJ135" s="149"/>
      <c r="UAK135" s="149"/>
      <c r="UAL135" s="149"/>
      <c r="UAM135" s="149"/>
      <c r="UAN135" s="149"/>
      <c r="UAO135" s="149"/>
      <c r="UAP135" s="149"/>
      <c r="UAQ135" s="149"/>
      <c r="UAR135" s="149"/>
      <c r="UAS135" s="149"/>
      <c r="UAT135" s="149"/>
      <c r="UAU135" s="149"/>
      <c r="UAV135" s="149"/>
      <c r="UAW135" s="149"/>
      <c r="UAX135" s="149"/>
      <c r="UAY135" s="149"/>
      <c r="UAZ135" s="149"/>
      <c r="UBA135" s="149"/>
      <c r="UBB135" s="149"/>
      <c r="UBC135" s="149"/>
      <c r="UBD135" s="149"/>
      <c r="UBE135" s="149"/>
      <c r="UBF135" s="149"/>
      <c r="UBG135" s="149"/>
      <c r="UBH135" s="149"/>
      <c r="UBI135" s="149"/>
      <c r="UBJ135" s="149"/>
      <c r="UBK135" s="149"/>
      <c r="UBL135" s="149"/>
      <c r="UBM135" s="149"/>
      <c r="UBN135" s="149"/>
      <c r="UBO135" s="149"/>
      <c r="UBP135" s="149"/>
      <c r="UBQ135" s="149"/>
      <c r="UBR135" s="149"/>
      <c r="UBS135" s="149"/>
      <c r="UBT135" s="149"/>
      <c r="UBU135" s="149"/>
      <c r="UBV135" s="149"/>
      <c r="UBW135" s="149"/>
      <c r="UBX135" s="149"/>
      <c r="UBY135" s="149"/>
      <c r="UBZ135" s="149"/>
      <c r="UCA135" s="149"/>
      <c r="UCB135" s="149"/>
      <c r="UCC135" s="149"/>
      <c r="UCD135" s="149"/>
      <c r="UCE135" s="149"/>
      <c r="UCF135" s="149"/>
      <c r="UCG135" s="149"/>
      <c r="UCH135" s="149"/>
      <c r="UCI135" s="149"/>
      <c r="UCJ135" s="149"/>
      <c r="UCK135" s="149"/>
      <c r="UCL135" s="149"/>
      <c r="UCM135" s="149"/>
      <c r="UCN135" s="149"/>
      <c r="UCO135" s="149"/>
      <c r="UCP135" s="149"/>
      <c r="UCQ135" s="149"/>
      <c r="UCR135" s="149"/>
      <c r="UCS135" s="149"/>
      <c r="UCT135" s="149"/>
      <c r="UCU135" s="149"/>
      <c r="UCV135" s="149"/>
      <c r="UCW135" s="149"/>
      <c r="UCX135" s="149"/>
      <c r="UCY135" s="149"/>
      <c r="UCZ135" s="149"/>
      <c r="UDA135" s="149"/>
      <c r="UDB135" s="149"/>
      <c r="UDC135" s="149"/>
      <c r="UDD135" s="149"/>
      <c r="UDE135" s="149"/>
      <c r="UDF135" s="149"/>
      <c r="UDG135" s="149"/>
      <c r="UDH135" s="149"/>
      <c r="UDI135" s="149"/>
      <c r="UDJ135" s="149"/>
      <c r="UDK135" s="149"/>
      <c r="UDL135" s="149"/>
      <c r="UDM135" s="149"/>
      <c r="UDN135" s="149"/>
      <c r="UDO135" s="149"/>
      <c r="UDP135" s="149"/>
      <c r="UDQ135" s="149"/>
      <c r="UDR135" s="149"/>
      <c r="UDS135" s="149"/>
      <c r="UDT135" s="149"/>
      <c r="UDU135" s="149"/>
      <c r="UDV135" s="149"/>
      <c r="UDW135" s="149"/>
      <c r="UDX135" s="149"/>
      <c r="UDY135" s="149"/>
      <c r="UDZ135" s="149"/>
      <c r="UEA135" s="149"/>
      <c r="UEB135" s="149"/>
      <c r="UEC135" s="149"/>
      <c r="UED135" s="149"/>
      <c r="UEE135" s="149"/>
      <c r="UEF135" s="149"/>
      <c r="UEG135" s="149"/>
      <c r="UEH135" s="149"/>
      <c r="UEI135" s="149"/>
      <c r="UEJ135" s="149"/>
      <c r="UEK135" s="149"/>
      <c r="UEL135" s="149"/>
      <c r="UEM135" s="149"/>
      <c r="UEN135" s="149"/>
      <c r="UEO135" s="149"/>
      <c r="UEP135" s="149"/>
      <c r="UEQ135" s="149"/>
      <c r="UER135" s="149"/>
      <c r="UES135" s="149"/>
      <c r="UET135" s="149"/>
      <c r="UEU135" s="149"/>
      <c r="UEV135" s="149"/>
      <c r="UEW135" s="149"/>
      <c r="UEX135" s="149"/>
      <c r="UEY135" s="149"/>
      <c r="UEZ135" s="149"/>
      <c r="UFA135" s="149"/>
      <c r="UFB135" s="149"/>
      <c r="UFC135" s="149"/>
      <c r="UFD135" s="149"/>
      <c r="UFE135" s="149"/>
      <c r="UFF135" s="149"/>
      <c r="UFG135" s="149"/>
      <c r="UFH135" s="149"/>
      <c r="UFI135" s="149"/>
      <c r="UFJ135" s="149"/>
      <c r="UFK135" s="149"/>
      <c r="UFL135" s="149"/>
      <c r="UFM135" s="149"/>
      <c r="UFN135" s="149"/>
      <c r="UFO135" s="149"/>
      <c r="UFP135" s="149"/>
      <c r="UFQ135" s="149"/>
      <c r="UFR135" s="149"/>
      <c r="UFS135" s="149"/>
      <c r="UFT135" s="149"/>
      <c r="UFU135" s="149"/>
      <c r="UFV135" s="149"/>
      <c r="UFW135" s="149"/>
      <c r="UFX135" s="149"/>
      <c r="UFY135" s="149"/>
      <c r="UFZ135" s="149"/>
      <c r="UGA135" s="149"/>
      <c r="UGB135" s="149"/>
      <c r="UGC135" s="149"/>
      <c r="UGD135" s="149"/>
      <c r="UGE135" s="149"/>
      <c r="UGF135" s="149"/>
      <c r="UGG135" s="149"/>
      <c r="UGH135" s="149"/>
      <c r="UGI135" s="149"/>
      <c r="UGJ135" s="149"/>
      <c r="UGK135" s="149"/>
      <c r="UGL135" s="149"/>
      <c r="UGM135" s="149"/>
      <c r="UGN135" s="149"/>
      <c r="UGO135" s="149"/>
      <c r="UGP135" s="149"/>
      <c r="UGQ135" s="149"/>
      <c r="UGR135" s="149"/>
      <c r="UGS135" s="149"/>
      <c r="UGT135" s="149"/>
      <c r="UGU135" s="149"/>
      <c r="UGV135" s="149"/>
      <c r="UGW135" s="149"/>
      <c r="UGX135" s="149"/>
      <c r="UGY135" s="149"/>
      <c r="UGZ135" s="149"/>
      <c r="UHA135" s="149"/>
      <c r="UHB135" s="149"/>
      <c r="UHC135" s="149"/>
      <c r="UHD135" s="149"/>
      <c r="UHE135" s="149"/>
      <c r="UHF135" s="149"/>
      <c r="UHG135" s="149"/>
      <c r="UHH135" s="149"/>
      <c r="UHI135" s="149"/>
      <c r="UHJ135" s="149"/>
      <c r="UHK135" s="149"/>
      <c r="UHL135" s="149"/>
      <c r="UHM135" s="149"/>
      <c r="UHN135" s="149"/>
      <c r="UHO135" s="149"/>
      <c r="UHP135" s="149"/>
      <c r="UHQ135" s="149"/>
      <c r="UHR135" s="149"/>
      <c r="UHS135" s="149"/>
      <c r="UHT135" s="149"/>
      <c r="UHU135" s="149"/>
      <c r="UHV135" s="149"/>
      <c r="UHW135" s="149"/>
      <c r="UHX135" s="149"/>
      <c r="UHY135" s="149"/>
      <c r="UHZ135" s="149"/>
      <c r="UIA135" s="149"/>
      <c r="UIB135" s="149"/>
      <c r="UIC135" s="149"/>
      <c r="UID135" s="149"/>
      <c r="UIE135" s="149"/>
      <c r="UIF135" s="149"/>
      <c r="UIG135" s="149"/>
      <c r="UIH135" s="149"/>
      <c r="UII135" s="149"/>
      <c r="UIJ135" s="149"/>
      <c r="UIK135" s="149"/>
      <c r="UIL135" s="149"/>
      <c r="UIM135" s="149"/>
      <c r="UIN135" s="149"/>
      <c r="UIO135" s="149"/>
      <c r="UIP135" s="149"/>
      <c r="UIQ135" s="149"/>
      <c r="UIR135" s="149"/>
      <c r="UIS135" s="149"/>
      <c r="UIT135" s="149"/>
      <c r="UIU135" s="149"/>
      <c r="UIV135" s="149"/>
      <c r="UIW135" s="149"/>
      <c r="UIX135" s="149"/>
      <c r="UIY135" s="149"/>
      <c r="UIZ135" s="149"/>
      <c r="UJA135" s="149"/>
      <c r="UJB135" s="149"/>
      <c r="UJC135" s="149"/>
      <c r="UJD135" s="149"/>
      <c r="UJE135" s="149"/>
      <c r="UJF135" s="149"/>
      <c r="UJG135" s="149"/>
      <c r="UJH135" s="149"/>
      <c r="UJI135" s="149"/>
      <c r="UJJ135" s="149"/>
      <c r="UJK135" s="149"/>
      <c r="UJL135" s="149"/>
      <c r="UJM135" s="149"/>
      <c r="UJN135" s="149"/>
      <c r="UJO135" s="149"/>
      <c r="UJP135" s="149"/>
      <c r="UJQ135" s="149"/>
      <c r="UJR135" s="149"/>
      <c r="UJS135" s="149"/>
      <c r="UJT135" s="149"/>
      <c r="UJU135" s="149"/>
      <c r="UJV135" s="149"/>
      <c r="UJW135" s="149"/>
      <c r="UJX135" s="149"/>
      <c r="UJY135" s="149"/>
      <c r="UJZ135" s="149"/>
      <c r="UKA135" s="149"/>
      <c r="UKB135" s="149"/>
      <c r="UKC135" s="149"/>
      <c r="UKD135" s="149"/>
      <c r="UKE135" s="149"/>
      <c r="UKF135" s="149"/>
      <c r="UKG135" s="149"/>
      <c r="UKH135" s="149"/>
      <c r="UKI135" s="149"/>
      <c r="UKJ135" s="149"/>
      <c r="UKK135" s="149"/>
      <c r="UKL135" s="149"/>
      <c r="UKM135" s="149"/>
      <c r="UKN135" s="149"/>
      <c r="UKO135" s="149"/>
      <c r="UKP135" s="149"/>
      <c r="UKQ135" s="149"/>
      <c r="UKR135" s="149"/>
      <c r="UKS135" s="149"/>
      <c r="UKT135" s="149"/>
      <c r="UKU135" s="149"/>
      <c r="UKV135" s="149"/>
      <c r="UKW135" s="149"/>
      <c r="UKX135" s="149"/>
      <c r="UKY135" s="149"/>
      <c r="UKZ135" s="149"/>
      <c r="ULA135" s="149"/>
      <c r="ULB135" s="149"/>
      <c r="ULC135" s="149"/>
      <c r="ULD135" s="149"/>
      <c r="ULE135" s="149"/>
      <c r="ULF135" s="149"/>
      <c r="ULG135" s="149"/>
      <c r="ULH135" s="149"/>
      <c r="ULI135" s="149"/>
      <c r="ULJ135" s="149"/>
      <c r="ULK135" s="149"/>
      <c r="ULL135" s="149"/>
      <c r="ULM135" s="149"/>
      <c r="ULN135" s="149"/>
      <c r="ULO135" s="149"/>
      <c r="ULP135" s="149"/>
      <c r="ULQ135" s="149"/>
      <c r="ULR135" s="149"/>
      <c r="ULS135" s="149"/>
      <c r="ULT135" s="149"/>
      <c r="ULU135" s="149"/>
      <c r="ULV135" s="149"/>
      <c r="ULW135" s="149"/>
      <c r="ULX135" s="149"/>
      <c r="ULY135" s="149"/>
      <c r="ULZ135" s="149"/>
      <c r="UMA135" s="149"/>
      <c r="UMB135" s="149"/>
      <c r="UMC135" s="149"/>
      <c r="UMD135" s="149"/>
      <c r="UME135" s="149"/>
      <c r="UMF135" s="149"/>
      <c r="UMG135" s="149"/>
      <c r="UMH135" s="149"/>
      <c r="UMI135" s="149"/>
      <c r="UMJ135" s="149"/>
      <c r="UMK135" s="149"/>
      <c r="UML135" s="149"/>
      <c r="UMM135" s="149"/>
      <c r="UMN135" s="149"/>
      <c r="UMO135" s="149"/>
      <c r="UMP135" s="149"/>
      <c r="UMQ135" s="149"/>
      <c r="UMR135" s="149"/>
      <c r="UMS135" s="149"/>
      <c r="UMT135" s="149"/>
      <c r="UMU135" s="149"/>
      <c r="UMV135" s="149"/>
      <c r="UMW135" s="149"/>
      <c r="UMX135" s="149"/>
      <c r="UMY135" s="149"/>
      <c r="UMZ135" s="149"/>
      <c r="UNA135" s="149"/>
      <c r="UNB135" s="149"/>
      <c r="UNC135" s="149"/>
      <c r="UND135" s="149"/>
      <c r="UNE135" s="149"/>
      <c r="UNF135" s="149"/>
      <c r="UNG135" s="149"/>
      <c r="UNH135" s="149"/>
      <c r="UNI135" s="149"/>
      <c r="UNJ135" s="149"/>
      <c r="UNK135" s="149"/>
      <c r="UNL135" s="149"/>
      <c r="UNM135" s="149"/>
      <c r="UNN135" s="149"/>
      <c r="UNO135" s="149"/>
      <c r="UNP135" s="149"/>
      <c r="UNQ135" s="149"/>
      <c r="UNR135" s="149"/>
      <c r="UNS135" s="149"/>
      <c r="UNT135" s="149"/>
      <c r="UNU135" s="149"/>
      <c r="UNV135" s="149"/>
      <c r="UNW135" s="149"/>
      <c r="UNX135" s="149"/>
      <c r="UNY135" s="149"/>
      <c r="UNZ135" s="149"/>
      <c r="UOA135" s="149"/>
      <c r="UOB135" s="149"/>
      <c r="UOC135" s="149"/>
      <c r="UOD135" s="149"/>
      <c r="UOE135" s="149"/>
      <c r="UOF135" s="149"/>
      <c r="UOG135" s="149"/>
      <c r="UOH135" s="149"/>
      <c r="UOI135" s="149"/>
      <c r="UOJ135" s="149"/>
      <c r="UOK135" s="149"/>
      <c r="UOL135" s="149"/>
      <c r="UOM135" s="149"/>
      <c r="UON135" s="149"/>
      <c r="UOO135" s="149"/>
      <c r="UOP135" s="149"/>
      <c r="UOQ135" s="149"/>
      <c r="UOR135" s="149"/>
      <c r="UOS135" s="149"/>
      <c r="UOT135" s="149"/>
      <c r="UOU135" s="149"/>
      <c r="UOV135" s="149"/>
      <c r="UOW135" s="149"/>
      <c r="UOX135" s="149"/>
      <c r="UOY135" s="149"/>
      <c r="UOZ135" s="149"/>
      <c r="UPA135" s="149"/>
      <c r="UPB135" s="149"/>
      <c r="UPC135" s="149"/>
      <c r="UPD135" s="149"/>
      <c r="UPE135" s="149"/>
      <c r="UPF135" s="149"/>
      <c r="UPG135" s="149"/>
      <c r="UPH135" s="149"/>
      <c r="UPI135" s="149"/>
      <c r="UPJ135" s="149"/>
      <c r="UPK135" s="149"/>
      <c r="UPL135" s="149"/>
      <c r="UPM135" s="149"/>
      <c r="UPN135" s="149"/>
      <c r="UPO135" s="149"/>
      <c r="UPP135" s="149"/>
      <c r="UPQ135" s="149"/>
      <c r="UPR135" s="149"/>
      <c r="UPS135" s="149"/>
      <c r="UPT135" s="149"/>
      <c r="UPU135" s="149"/>
      <c r="UPV135" s="149"/>
      <c r="UPW135" s="149"/>
      <c r="UPX135" s="149"/>
      <c r="UPY135" s="149"/>
      <c r="UPZ135" s="149"/>
      <c r="UQA135" s="149"/>
      <c r="UQB135" s="149"/>
      <c r="UQC135" s="149"/>
      <c r="UQD135" s="149"/>
      <c r="UQE135" s="149"/>
      <c r="UQF135" s="149"/>
      <c r="UQG135" s="149"/>
      <c r="UQH135" s="149"/>
      <c r="UQI135" s="149"/>
      <c r="UQJ135" s="149"/>
      <c r="UQK135" s="149"/>
      <c r="UQL135" s="149"/>
      <c r="UQM135" s="149"/>
      <c r="UQN135" s="149"/>
      <c r="UQO135" s="149"/>
      <c r="UQP135" s="149"/>
      <c r="UQQ135" s="149"/>
      <c r="UQR135" s="149"/>
      <c r="UQS135" s="149"/>
      <c r="UQT135" s="149"/>
      <c r="UQU135" s="149"/>
      <c r="UQV135" s="149"/>
      <c r="UQW135" s="149"/>
      <c r="UQX135" s="149"/>
      <c r="UQY135" s="149"/>
      <c r="UQZ135" s="149"/>
      <c r="URA135" s="149"/>
      <c r="URB135" s="149"/>
      <c r="URC135" s="149"/>
      <c r="URD135" s="149"/>
      <c r="URE135" s="149"/>
      <c r="URF135" s="149"/>
      <c r="URG135" s="149"/>
      <c r="URH135" s="149"/>
      <c r="URI135" s="149"/>
      <c r="URJ135" s="149"/>
      <c r="URK135" s="149"/>
      <c r="URL135" s="149"/>
      <c r="URM135" s="149"/>
      <c r="URN135" s="149"/>
      <c r="URO135" s="149"/>
      <c r="URP135" s="149"/>
      <c r="URQ135" s="149"/>
      <c r="URR135" s="149"/>
      <c r="URS135" s="149"/>
      <c r="URT135" s="149"/>
      <c r="URU135" s="149"/>
      <c r="URV135" s="149"/>
      <c r="URW135" s="149"/>
      <c r="URX135" s="149"/>
      <c r="URY135" s="149"/>
      <c r="URZ135" s="149"/>
      <c r="USA135" s="149"/>
      <c r="USB135" s="149"/>
      <c r="USC135" s="149"/>
      <c r="USD135" s="149"/>
      <c r="USE135" s="149"/>
      <c r="USF135" s="149"/>
      <c r="USG135" s="149"/>
      <c r="USH135" s="149"/>
      <c r="USI135" s="149"/>
      <c r="USJ135" s="149"/>
      <c r="USK135" s="149"/>
      <c r="USL135" s="149"/>
      <c r="USM135" s="149"/>
      <c r="USN135" s="149"/>
      <c r="USO135" s="149"/>
      <c r="USP135" s="149"/>
      <c r="USQ135" s="149"/>
      <c r="USR135" s="149"/>
      <c r="USS135" s="149"/>
      <c r="UST135" s="149"/>
      <c r="USU135" s="149"/>
      <c r="USV135" s="149"/>
      <c r="USW135" s="149"/>
      <c r="USX135" s="149"/>
      <c r="USY135" s="149"/>
      <c r="USZ135" s="149"/>
      <c r="UTA135" s="149"/>
      <c r="UTB135" s="149"/>
      <c r="UTC135" s="149"/>
      <c r="UTD135" s="149"/>
      <c r="UTE135" s="149"/>
      <c r="UTF135" s="149"/>
      <c r="UTG135" s="149"/>
      <c r="UTH135" s="149"/>
      <c r="UTI135" s="149"/>
      <c r="UTJ135" s="149"/>
      <c r="UTK135" s="149"/>
      <c r="UTL135" s="149"/>
      <c r="UTM135" s="149"/>
      <c r="UTN135" s="149"/>
      <c r="UTO135" s="149"/>
      <c r="UTP135" s="149"/>
      <c r="UTQ135" s="149"/>
      <c r="UTR135" s="149"/>
      <c r="UTS135" s="149"/>
      <c r="UTT135" s="149"/>
      <c r="UTU135" s="149"/>
      <c r="UTV135" s="149"/>
      <c r="UTW135" s="149"/>
      <c r="UTX135" s="149"/>
      <c r="UTY135" s="149"/>
      <c r="UTZ135" s="149"/>
      <c r="UUA135" s="149"/>
      <c r="UUB135" s="149"/>
      <c r="UUC135" s="149"/>
      <c r="UUD135" s="149"/>
      <c r="UUE135" s="149"/>
      <c r="UUF135" s="149"/>
      <c r="UUG135" s="149"/>
      <c r="UUH135" s="149"/>
      <c r="UUI135" s="149"/>
      <c r="UUJ135" s="149"/>
      <c r="UUK135" s="149"/>
      <c r="UUL135" s="149"/>
      <c r="UUM135" s="149"/>
      <c r="UUN135" s="149"/>
      <c r="UUO135" s="149"/>
      <c r="UUP135" s="149"/>
      <c r="UUQ135" s="149"/>
      <c r="UUR135" s="149"/>
      <c r="UUS135" s="149"/>
      <c r="UUT135" s="149"/>
      <c r="UUU135" s="149"/>
      <c r="UUV135" s="149"/>
      <c r="UUW135" s="149"/>
      <c r="UUX135" s="149"/>
      <c r="UUY135" s="149"/>
      <c r="UUZ135" s="149"/>
      <c r="UVA135" s="149"/>
      <c r="UVB135" s="149"/>
      <c r="UVC135" s="149"/>
      <c r="UVD135" s="149"/>
      <c r="UVE135" s="149"/>
      <c r="UVF135" s="149"/>
      <c r="UVG135" s="149"/>
      <c r="UVH135" s="149"/>
      <c r="UVI135" s="149"/>
      <c r="UVJ135" s="149"/>
      <c r="UVK135" s="149"/>
      <c r="UVL135" s="149"/>
      <c r="UVM135" s="149"/>
      <c r="UVN135" s="149"/>
      <c r="UVO135" s="149"/>
      <c r="UVP135" s="149"/>
      <c r="UVQ135" s="149"/>
      <c r="UVR135" s="149"/>
      <c r="UVS135" s="149"/>
      <c r="UVT135" s="149"/>
      <c r="UVU135" s="149"/>
      <c r="UVV135" s="149"/>
      <c r="UVW135" s="149"/>
      <c r="UVX135" s="149"/>
      <c r="UVY135" s="149"/>
      <c r="UVZ135" s="149"/>
      <c r="UWA135" s="149"/>
      <c r="UWB135" s="149"/>
      <c r="UWC135" s="149"/>
      <c r="UWD135" s="149"/>
      <c r="UWE135" s="149"/>
      <c r="UWF135" s="149"/>
      <c r="UWG135" s="149"/>
      <c r="UWH135" s="149"/>
      <c r="UWI135" s="149"/>
      <c r="UWJ135" s="149"/>
      <c r="UWK135" s="149"/>
      <c r="UWL135" s="149"/>
      <c r="UWM135" s="149"/>
      <c r="UWN135" s="149"/>
      <c r="UWO135" s="149"/>
      <c r="UWP135" s="149"/>
      <c r="UWQ135" s="149"/>
      <c r="UWR135" s="149"/>
      <c r="UWS135" s="149"/>
      <c r="UWT135" s="149"/>
      <c r="UWU135" s="149"/>
      <c r="UWV135" s="149"/>
      <c r="UWW135" s="149"/>
      <c r="UWX135" s="149"/>
      <c r="UWY135" s="149"/>
      <c r="UWZ135" s="149"/>
      <c r="UXA135" s="149"/>
      <c r="UXB135" s="149"/>
      <c r="UXC135" s="149"/>
      <c r="UXD135" s="149"/>
      <c r="UXE135" s="149"/>
      <c r="UXF135" s="149"/>
      <c r="UXG135" s="149"/>
      <c r="UXH135" s="149"/>
      <c r="UXI135" s="149"/>
      <c r="UXJ135" s="149"/>
      <c r="UXK135" s="149"/>
      <c r="UXL135" s="149"/>
      <c r="UXM135" s="149"/>
      <c r="UXN135" s="149"/>
      <c r="UXO135" s="149"/>
      <c r="UXP135" s="149"/>
      <c r="UXQ135" s="149"/>
      <c r="UXR135" s="149"/>
      <c r="UXS135" s="149"/>
      <c r="UXT135" s="149"/>
      <c r="UXU135" s="149"/>
      <c r="UXV135" s="149"/>
      <c r="UXW135" s="149"/>
      <c r="UXX135" s="149"/>
      <c r="UXY135" s="149"/>
      <c r="UXZ135" s="149"/>
      <c r="UYA135" s="149"/>
      <c r="UYB135" s="149"/>
      <c r="UYC135" s="149"/>
      <c r="UYD135" s="149"/>
      <c r="UYE135" s="149"/>
      <c r="UYF135" s="149"/>
      <c r="UYG135" s="149"/>
      <c r="UYH135" s="149"/>
      <c r="UYI135" s="149"/>
      <c r="UYJ135" s="149"/>
      <c r="UYK135" s="149"/>
      <c r="UYL135" s="149"/>
      <c r="UYM135" s="149"/>
      <c r="UYN135" s="149"/>
      <c r="UYO135" s="149"/>
      <c r="UYP135" s="149"/>
      <c r="UYQ135" s="149"/>
      <c r="UYR135" s="149"/>
      <c r="UYS135" s="149"/>
      <c r="UYT135" s="149"/>
      <c r="UYU135" s="149"/>
      <c r="UYV135" s="149"/>
      <c r="UYW135" s="149"/>
      <c r="UYX135" s="149"/>
      <c r="UYY135" s="149"/>
      <c r="UYZ135" s="149"/>
      <c r="UZA135" s="149"/>
      <c r="UZB135" s="149"/>
      <c r="UZC135" s="149"/>
      <c r="UZD135" s="149"/>
      <c r="UZE135" s="149"/>
      <c r="UZF135" s="149"/>
      <c r="UZG135" s="149"/>
      <c r="UZH135" s="149"/>
      <c r="UZI135" s="149"/>
      <c r="UZJ135" s="149"/>
      <c r="UZK135" s="149"/>
      <c r="UZL135" s="149"/>
      <c r="UZM135" s="149"/>
      <c r="UZN135" s="149"/>
      <c r="UZO135" s="149"/>
      <c r="UZP135" s="149"/>
      <c r="UZQ135" s="149"/>
      <c r="UZR135" s="149"/>
      <c r="UZS135" s="149"/>
      <c r="UZT135" s="149"/>
      <c r="UZU135" s="149"/>
      <c r="UZV135" s="149"/>
      <c r="UZW135" s="149"/>
      <c r="UZX135" s="149"/>
      <c r="UZY135" s="149"/>
      <c r="UZZ135" s="149"/>
      <c r="VAA135" s="149"/>
      <c r="VAB135" s="149"/>
      <c r="VAC135" s="149"/>
      <c r="VAD135" s="149"/>
      <c r="VAE135" s="149"/>
      <c r="VAF135" s="149"/>
      <c r="VAG135" s="149"/>
      <c r="VAH135" s="149"/>
      <c r="VAI135" s="149"/>
      <c r="VAJ135" s="149"/>
      <c r="VAK135" s="149"/>
      <c r="VAL135" s="149"/>
      <c r="VAM135" s="149"/>
      <c r="VAN135" s="149"/>
      <c r="VAO135" s="149"/>
      <c r="VAP135" s="149"/>
      <c r="VAQ135" s="149"/>
      <c r="VAR135" s="149"/>
      <c r="VAS135" s="149"/>
      <c r="VAT135" s="149"/>
      <c r="VAU135" s="149"/>
      <c r="VAV135" s="149"/>
      <c r="VAW135" s="149"/>
      <c r="VAX135" s="149"/>
      <c r="VAY135" s="149"/>
      <c r="VAZ135" s="149"/>
      <c r="VBA135" s="149"/>
      <c r="VBB135" s="149"/>
      <c r="VBC135" s="149"/>
      <c r="VBD135" s="149"/>
      <c r="VBE135" s="149"/>
      <c r="VBF135" s="149"/>
      <c r="VBG135" s="149"/>
      <c r="VBH135" s="149"/>
      <c r="VBI135" s="149"/>
      <c r="VBJ135" s="149"/>
      <c r="VBK135" s="149"/>
      <c r="VBL135" s="149"/>
      <c r="VBM135" s="149"/>
      <c r="VBN135" s="149"/>
      <c r="VBO135" s="149"/>
      <c r="VBP135" s="149"/>
      <c r="VBQ135" s="149"/>
      <c r="VBR135" s="149"/>
      <c r="VBS135" s="149"/>
      <c r="VBT135" s="149"/>
      <c r="VBU135" s="149"/>
      <c r="VBV135" s="149"/>
      <c r="VBW135" s="149"/>
      <c r="VBX135" s="149"/>
      <c r="VBY135" s="149"/>
      <c r="VBZ135" s="149"/>
      <c r="VCA135" s="149"/>
      <c r="VCB135" s="149"/>
      <c r="VCC135" s="149"/>
      <c r="VCD135" s="149"/>
      <c r="VCE135" s="149"/>
      <c r="VCF135" s="149"/>
      <c r="VCG135" s="149"/>
      <c r="VCH135" s="149"/>
      <c r="VCI135" s="149"/>
      <c r="VCJ135" s="149"/>
      <c r="VCK135" s="149"/>
      <c r="VCL135" s="149"/>
      <c r="VCM135" s="149"/>
      <c r="VCN135" s="149"/>
      <c r="VCO135" s="149"/>
      <c r="VCP135" s="149"/>
      <c r="VCQ135" s="149"/>
      <c r="VCR135" s="149"/>
      <c r="VCS135" s="149"/>
      <c r="VCT135" s="149"/>
      <c r="VCU135" s="149"/>
      <c r="VCV135" s="149"/>
      <c r="VCW135" s="149"/>
      <c r="VCX135" s="149"/>
      <c r="VCY135" s="149"/>
      <c r="VCZ135" s="149"/>
      <c r="VDA135" s="149"/>
      <c r="VDB135" s="149"/>
      <c r="VDC135" s="149"/>
      <c r="VDD135" s="149"/>
      <c r="VDE135" s="149"/>
      <c r="VDF135" s="149"/>
      <c r="VDG135" s="149"/>
      <c r="VDH135" s="149"/>
      <c r="VDI135" s="149"/>
      <c r="VDJ135" s="149"/>
      <c r="VDK135" s="149"/>
      <c r="VDL135" s="149"/>
      <c r="VDM135" s="149"/>
      <c r="VDN135" s="149"/>
      <c r="VDO135" s="149"/>
      <c r="VDP135" s="149"/>
      <c r="VDQ135" s="149"/>
      <c r="VDR135" s="149"/>
      <c r="VDS135" s="149"/>
      <c r="VDT135" s="149"/>
      <c r="VDU135" s="149"/>
      <c r="VDV135" s="149"/>
      <c r="VDW135" s="149"/>
      <c r="VDX135" s="149"/>
      <c r="VDY135" s="149"/>
      <c r="VDZ135" s="149"/>
      <c r="VEA135" s="149"/>
      <c r="VEB135" s="149"/>
      <c r="VEC135" s="149"/>
      <c r="VED135" s="149"/>
      <c r="VEE135" s="149"/>
      <c r="VEF135" s="149"/>
      <c r="VEG135" s="149"/>
      <c r="VEH135" s="149"/>
      <c r="VEI135" s="149"/>
      <c r="VEJ135" s="149"/>
      <c r="VEK135" s="149"/>
      <c r="VEL135" s="149"/>
      <c r="VEM135" s="149"/>
      <c r="VEN135" s="149"/>
      <c r="VEO135" s="149"/>
      <c r="VEP135" s="149"/>
      <c r="VEQ135" s="149"/>
      <c r="VER135" s="149"/>
      <c r="VES135" s="149"/>
      <c r="VET135" s="149"/>
      <c r="VEU135" s="149"/>
      <c r="VEV135" s="149"/>
      <c r="VEW135" s="149"/>
      <c r="VEX135" s="149"/>
      <c r="VEY135" s="149"/>
      <c r="VEZ135" s="149"/>
      <c r="VFA135" s="149"/>
      <c r="VFB135" s="149"/>
      <c r="VFC135" s="149"/>
      <c r="VFD135" s="149"/>
      <c r="VFE135" s="149"/>
      <c r="VFF135" s="149"/>
      <c r="VFG135" s="149"/>
      <c r="VFH135" s="149"/>
      <c r="VFI135" s="149"/>
      <c r="VFJ135" s="149"/>
      <c r="VFK135" s="149"/>
      <c r="VFL135" s="149"/>
      <c r="VFM135" s="149"/>
      <c r="VFN135" s="149"/>
      <c r="VFO135" s="149"/>
      <c r="VFP135" s="149"/>
      <c r="VFQ135" s="149"/>
      <c r="VFR135" s="149"/>
      <c r="VFS135" s="149"/>
      <c r="VFT135" s="149"/>
      <c r="VFU135" s="149"/>
      <c r="VFV135" s="149"/>
      <c r="VFW135" s="149"/>
      <c r="VFX135" s="149"/>
      <c r="VFY135" s="149"/>
      <c r="VFZ135" s="149"/>
      <c r="VGA135" s="149"/>
      <c r="VGB135" s="149"/>
      <c r="VGC135" s="149"/>
      <c r="VGD135" s="149"/>
      <c r="VGE135" s="149"/>
      <c r="VGF135" s="149"/>
      <c r="VGG135" s="149"/>
      <c r="VGH135" s="149"/>
      <c r="VGI135" s="149"/>
      <c r="VGJ135" s="149"/>
      <c r="VGK135" s="149"/>
      <c r="VGL135" s="149"/>
      <c r="VGM135" s="149"/>
      <c r="VGN135" s="149"/>
      <c r="VGO135" s="149"/>
      <c r="VGP135" s="149"/>
      <c r="VGQ135" s="149"/>
      <c r="VGR135" s="149"/>
      <c r="VGS135" s="149"/>
      <c r="VGT135" s="149"/>
      <c r="VGU135" s="149"/>
      <c r="VGV135" s="149"/>
      <c r="VGW135" s="149"/>
      <c r="VGX135" s="149"/>
      <c r="VGY135" s="149"/>
      <c r="VGZ135" s="149"/>
      <c r="VHA135" s="149"/>
      <c r="VHB135" s="149"/>
      <c r="VHC135" s="149"/>
      <c r="VHD135" s="149"/>
      <c r="VHE135" s="149"/>
      <c r="VHF135" s="149"/>
      <c r="VHG135" s="149"/>
      <c r="VHH135" s="149"/>
      <c r="VHI135" s="149"/>
      <c r="VHJ135" s="149"/>
      <c r="VHK135" s="149"/>
      <c r="VHL135" s="149"/>
      <c r="VHM135" s="149"/>
      <c r="VHN135" s="149"/>
      <c r="VHO135" s="149"/>
      <c r="VHP135" s="149"/>
      <c r="VHQ135" s="149"/>
      <c r="VHR135" s="149"/>
      <c r="VHS135" s="149"/>
      <c r="VHT135" s="149"/>
      <c r="VHU135" s="149"/>
      <c r="VHV135" s="149"/>
      <c r="VHW135" s="149"/>
      <c r="VHX135" s="149"/>
      <c r="VHY135" s="149"/>
      <c r="VHZ135" s="149"/>
      <c r="VIA135" s="149"/>
      <c r="VIB135" s="149"/>
      <c r="VIC135" s="149"/>
      <c r="VID135" s="149"/>
      <c r="VIE135" s="149"/>
      <c r="VIF135" s="149"/>
      <c r="VIG135" s="149"/>
      <c r="VIH135" s="149"/>
      <c r="VII135" s="149"/>
      <c r="VIJ135" s="149"/>
      <c r="VIK135" s="149"/>
      <c r="VIL135" s="149"/>
      <c r="VIM135" s="149"/>
      <c r="VIN135" s="149"/>
      <c r="VIO135" s="149"/>
      <c r="VIP135" s="149"/>
      <c r="VIQ135" s="149"/>
      <c r="VIR135" s="149"/>
      <c r="VIS135" s="149"/>
      <c r="VIT135" s="149"/>
      <c r="VIU135" s="149"/>
      <c r="VIV135" s="149"/>
      <c r="VIW135" s="149"/>
      <c r="VIX135" s="149"/>
      <c r="VIY135" s="149"/>
      <c r="VIZ135" s="149"/>
      <c r="VJA135" s="149"/>
      <c r="VJB135" s="149"/>
      <c r="VJC135" s="149"/>
      <c r="VJD135" s="149"/>
      <c r="VJE135" s="149"/>
      <c r="VJF135" s="149"/>
      <c r="VJG135" s="149"/>
      <c r="VJH135" s="149"/>
      <c r="VJI135" s="149"/>
      <c r="VJJ135" s="149"/>
      <c r="VJK135" s="149"/>
      <c r="VJL135" s="149"/>
      <c r="VJM135" s="149"/>
      <c r="VJN135" s="149"/>
      <c r="VJO135" s="149"/>
      <c r="VJP135" s="149"/>
      <c r="VJQ135" s="149"/>
      <c r="VJR135" s="149"/>
      <c r="VJS135" s="149"/>
      <c r="VJT135" s="149"/>
      <c r="VJU135" s="149"/>
      <c r="VJV135" s="149"/>
      <c r="VJW135" s="149"/>
      <c r="VJX135" s="149"/>
      <c r="VJY135" s="149"/>
      <c r="VJZ135" s="149"/>
      <c r="VKA135" s="149"/>
      <c r="VKB135" s="149"/>
      <c r="VKC135" s="149"/>
      <c r="VKD135" s="149"/>
      <c r="VKE135" s="149"/>
      <c r="VKF135" s="149"/>
      <c r="VKG135" s="149"/>
      <c r="VKH135" s="149"/>
      <c r="VKI135" s="149"/>
      <c r="VKJ135" s="149"/>
      <c r="VKK135" s="149"/>
      <c r="VKL135" s="149"/>
      <c r="VKM135" s="149"/>
      <c r="VKN135" s="149"/>
      <c r="VKO135" s="149"/>
      <c r="VKP135" s="149"/>
      <c r="VKQ135" s="149"/>
      <c r="VKR135" s="149"/>
      <c r="VKS135" s="149"/>
      <c r="VKT135" s="149"/>
      <c r="VKU135" s="149"/>
      <c r="VKV135" s="149"/>
      <c r="VKW135" s="149"/>
      <c r="VKX135" s="149"/>
      <c r="VKY135" s="149"/>
      <c r="VKZ135" s="149"/>
      <c r="VLA135" s="149"/>
      <c r="VLB135" s="149"/>
      <c r="VLC135" s="149"/>
      <c r="VLD135" s="149"/>
      <c r="VLE135" s="149"/>
      <c r="VLF135" s="149"/>
      <c r="VLG135" s="149"/>
      <c r="VLH135" s="149"/>
      <c r="VLI135" s="149"/>
      <c r="VLJ135" s="149"/>
      <c r="VLK135" s="149"/>
      <c r="VLL135" s="149"/>
      <c r="VLM135" s="149"/>
      <c r="VLN135" s="149"/>
      <c r="VLO135" s="149"/>
      <c r="VLP135" s="149"/>
      <c r="VLQ135" s="149"/>
      <c r="VLR135" s="149"/>
      <c r="VLS135" s="149"/>
      <c r="VLT135" s="149"/>
      <c r="VLU135" s="149"/>
      <c r="VLV135" s="149"/>
      <c r="VLW135" s="149"/>
      <c r="VLX135" s="149"/>
      <c r="VLY135" s="149"/>
      <c r="VLZ135" s="149"/>
      <c r="VMA135" s="149"/>
      <c r="VMB135" s="149"/>
      <c r="VMC135" s="149"/>
      <c r="VMD135" s="149"/>
      <c r="VME135" s="149"/>
      <c r="VMF135" s="149"/>
      <c r="VMG135" s="149"/>
      <c r="VMH135" s="149"/>
      <c r="VMI135" s="149"/>
      <c r="VMJ135" s="149"/>
      <c r="VMK135" s="149"/>
      <c r="VML135" s="149"/>
      <c r="VMM135" s="149"/>
      <c r="VMN135" s="149"/>
      <c r="VMO135" s="149"/>
      <c r="VMP135" s="149"/>
      <c r="VMQ135" s="149"/>
      <c r="VMR135" s="149"/>
      <c r="VMS135" s="149"/>
      <c r="VMT135" s="149"/>
      <c r="VMU135" s="149"/>
      <c r="VMV135" s="149"/>
      <c r="VMW135" s="149"/>
      <c r="VMX135" s="149"/>
      <c r="VMY135" s="149"/>
      <c r="VMZ135" s="149"/>
      <c r="VNA135" s="149"/>
      <c r="VNB135" s="149"/>
      <c r="VNC135" s="149"/>
      <c r="VND135" s="149"/>
      <c r="VNE135" s="149"/>
      <c r="VNF135" s="149"/>
      <c r="VNG135" s="149"/>
      <c r="VNH135" s="149"/>
      <c r="VNI135" s="149"/>
      <c r="VNJ135" s="149"/>
      <c r="VNK135" s="149"/>
      <c r="VNL135" s="149"/>
      <c r="VNM135" s="149"/>
      <c r="VNN135" s="149"/>
      <c r="VNO135" s="149"/>
      <c r="VNP135" s="149"/>
      <c r="VNQ135" s="149"/>
      <c r="VNR135" s="149"/>
      <c r="VNS135" s="149"/>
      <c r="VNT135" s="149"/>
      <c r="VNU135" s="149"/>
      <c r="VNV135" s="149"/>
      <c r="VNW135" s="149"/>
      <c r="VNX135" s="149"/>
      <c r="VNY135" s="149"/>
      <c r="VNZ135" s="149"/>
      <c r="VOA135" s="149"/>
      <c r="VOB135" s="149"/>
      <c r="VOC135" s="149"/>
      <c r="VOD135" s="149"/>
      <c r="VOE135" s="149"/>
      <c r="VOF135" s="149"/>
      <c r="VOG135" s="149"/>
      <c r="VOH135" s="149"/>
      <c r="VOI135" s="149"/>
      <c r="VOJ135" s="149"/>
      <c r="VOK135" s="149"/>
      <c r="VOL135" s="149"/>
      <c r="VOM135" s="149"/>
      <c r="VON135" s="149"/>
      <c r="VOO135" s="149"/>
      <c r="VOP135" s="149"/>
      <c r="VOQ135" s="149"/>
      <c r="VOR135" s="149"/>
      <c r="VOS135" s="149"/>
      <c r="VOT135" s="149"/>
      <c r="VOU135" s="149"/>
      <c r="VOV135" s="149"/>
      <c r="VOW135" s="149"/>
      <c r="VOX135" s="149"/>
      <c r="VOY135" s="149"/>
      <c r="VOZ135" s="149"/>
      <c r="VPA135" s="149"/>
      <c r="VPB135" s="149"/>
      <c r="VPC135" s="149"/>
      <c r="VPD135" s="149"/>
      <c r="VPE135" s="149"/>
      <c r="VPF135" s="149"/>
      <c r="VPG135" s="149"/>
      <c r="VPH135" s="149"/>
      <c r="VPI135" s="149"/>
      <c r="VPJ135" s="149"/>
      <c r="VPK135" s="149"/>
      <c r="VPL135" s="149"/>
      <c r="VPM135" s="149"/>
      <c r="VPN135" s="149"/>
      <c r="VPO135" s="149"/>
      <c r="VPP135" s="149"/>
      <c r="VPQ135" s="149"/>
      <c r="VPR135" s="149"/>
      <c r="VPS135" s="149"/>
      <c r="VPT135" s="149"/>
      <c r="VPU135" s="149"/>
      <c r="VPV135" s="149"/>
      <c r="VPW135" s="149"/>
      <c r="VPX135" s="149"/>
      <c r="VPY135" s="149"/>
      <c r="VPZ135" s="149"/>
      <c r="VQA135" s="149"/>
      <c r="VQB135" s="149"/>
      <c r="VQC135" s="149"/>
      <c r="VQD135" s="149"/>
      <c r="VQE135" s="149"/>
      <c r="VQF135" s="149"/>
      <c r="VQG135" s="149"/>
      <c r="VQH135" s="149"/>
      <c r="VQI135" s="149"/>
      <c r="VQJ135" s="149"/>
      <c r="VQK135" s="149"/>
      <c r="VQL135" s="149"/>
      <c r="VQM135" s="149"/>
      <c r="VQN135" s="149"/>
      <c r="VQO135" s="149"/>
      <c r="VQP135" s="149"/>
      <c r="VQQ135" s="149"/>
      <c r="VQR135" s="149"/>
      <c r="VQS135" s="149"/>
      <c r="VQT135" s="149"/>
      <c r="VQU135" s="149"/>
      <c r="VQV135" s="149"/>
      <c r="VQW135" s="149"/>
      <c r="VQX135" s="149"/>
      <c r="VQY135" s="149"/>
      <c r="VQZ135" s="149"/>
      <c r="VRA135" s="149"/>
      <c r="VRB135" s="149"/>
      <c r="VRC135" s="149"/>
      <c r="VRD135" s="149"/>
      <c r="VRE135" s="149"/>
      <c r="VRF135" s="149"/>
      <c r="VRG135" s="149"/>
      <c r="VRH135" s="149"/>
      <c r="VRI135" s="149"/>
      <c r="VRJ135" s="149"/>
      <c r="VRK135" s="149"/>
      <c r="VRL135" s="149"/>
      <c r="VRM135" s="149"/>
      <c r="VRN135" s="149"/>
      <c r="VRO135" s="149"/>
      <c r="VRP135" s="149"/>
      <c r="VRQ135" s="149"/>
      <c r="VRR135" s="149"/>
      <c r="VRS135" s="149"/>
      <c r="VRT135" s="149"/>
      <c r="VRU135" s="149"/>
      <c r="VRV135" s="149"/>
      <c r="VRW135" s="149"/>
      <c r="VRX135" s="149"/>
      <c r="VRY135" s="149"/>
      <c r="VRZ135" s="149"/>
      <c r="VSA135" s="149"/>
      <c r="VSB135" s="149"/>
      <c r="VSC135" s="149"/>
      <c r="VSD135" s="149"/>
      <c r="VSE135" s="149"/>
      <c r="VSF135" s="149"/>
      <c r="VSG135" s="149"/>
      <c r="VSH135" s="149"/>
      <c r="VSI135" s="149"/>
      <c r="VSJ135" s="149"/>
      <c r="VSK135" s="149"/>
      <c r="VSL135" s="149"/>
      <c r="VSM135" s="149"/>
      <c r="VSN135" s="149"/>
      <c r="VSO135" s="149"/>
      <c r="VSP135" s="149"/>
      <c r="VSQ135" s="149"/>
      <c r="VSR135" s="149"/>
      <c r="VSS135" s="149"/>
      <c r="VST135" s="149"/>
      <c r="VSU135" s="149"/>
      <c r="VSV135" s="149"/>
      <c r="VSW135" s="149"/>
      <c r="VSX135" s="149"/>
      <c r="VSY135" s="149"/>
      <c r="VSZ135" s="149"/>
      <c r="VTA135" s="149"/>
      <c r="VTB135" s="149"/>
      <c r="VTC135" s="149"/>
      <c r="VTD135" s="149"/>
      <c r="VTE135" s="149"/>
      <c r="VTF135" s="149"/>
      <c r="VTG135" s="149"/>
      <c r="VTH135" s="149"/>
      <c r="VTI135" s="149"/>
      <c r="VTJ135" s="149"/>
      <c r="VTK135" s="149"/>
      <c r="VTL135" s="149"/>
      <c r="VTM135" s="149"/>
      <c r="VTN135" s="149"/>
      <c r="VTO135" s="149"/>
      <c r="VTP135" s="149"/>
      <c r="VTQ135" s="149"/>
      <c r="VTR135" s="149"/>
      <c r="VTS135" s="149"/>
      <c r="VTT135" s="149"/>
      <c r="VTU135" s="149"/>
      <c r="VTV135" s="149"/>
      <c r="VTW135" s="149"/>
      <c r="VTX135" s="149"/>
      <c r="VTY135" s="149"/>
      <c r="VTZ135" s="149"/>
      <c r="VUA135" s="149"/>
      <c r="VUB135" s="149"/>
      <c r="VUC135" s="149"/>
      <c r="VUD135" s="149"/>
      <c r="VUE135" s="149"/>
      <c r="VUF135" s="149"/>
      <c r="VUG135" s="149"/>
      <c r="VUH135" s="149"/>
      <c r="VUI135" s="149"/>
      <c r="VUJ135" s="149"/>
      <c r="VUK135" s="149"/>
      <c r="VUL135" s="149"/>
      <c r="VUM135" s="149"/>
      <c r="VUN135" s="149"/>
      <c r="VUO135" s="149"/>
      <c r="VUP135" s="149"/>
      <c r="VUQ135" s="149"/>
      <c r="VUR135" s="149"/>
      <c r="VUS135" s="149"/>
      <c r="VUT135" s="149"/>
      <c r="VUU135" s="149"/>
      <c r="VUV135" s="149"/>
      <c r="VUW135" s="149"/>
      <c r="VUX135" s="149"/>
      <c r="VUY135" s="149"/>
      <c r="VUZ135" s="149"/>
      <c r="VVA135" s="149"/>
      <c r="VVB135" s="149"/>
      <c r="VVC135" s="149"/>
      <c r="VVD135" s="149"/>
      <c r="VVE135" s="149"/>
      <c r="VVF135" s="149"/>
      <c r="VVG135" s="149"/>
      <c r="VVH135" s="149"/>
      <c r="VVI135" s="149"/>
      <c r="VVJ135" s="149"/>
      <c r="VVK135" s="149"/>
      <c r="VVL135" s="149"/>
      <c r="VVM135" s="149"/>
      <c r="VVN135" s="149"/>
      <c r="VVO135" s="149"/>
      <c r="VVP135" s="149"/>
      <c r="VVQ135" s="149"/>
      <c r="VVR135" s="149"/>
      <c r="VVS135" s="149"/>
      <c r="VVT135" s="149"/>
      <c r="VVU135" s="149"/>
      <c r="VVV135" s="149"/>
      <c r="VVW135" s="149"/>
      <c r="VVX135" s="149"/>
      <c r="VVY135" s="149"/>
      <c r="VVZ135" s="149"/>
      <c r="VWA135" s="149"/>
      <c r="VWB135" s="149"/>
      <c r="VWC135" s="149"/>
      <c r="VWD135" s="149"/>
      <c r="VWE135" s="149"/>
      <c r="VWF135" s="149"/>
      <c r="VWG135" s="149"/>
      <c r="VWH135" s="149"/>
      <c r="VWI135" s="149"/>
      <c r="VWJ135" s="149"/>
      <c r="VWK135" s="149"/>
      <c r="VWL135" s="149"/>
      <c r="VWM135" s="149"/>
      <c r="VWN135" s="149"/>
      <c r="VWO135" s="149"/>
      <c r="VWP135" s="149"/>
      <c r="VWQ135" s="149"/>
      <c r="VWR135" s="149"/>
      <c r="VWS135" s="149"/>
      <c r="VWT135" s="149"/>
      <c r="VWU135" s="149"/>
      <c r="VWV135" s="149"/>
      <c r="VWW135" s="149"/>
      <c r="VWX135" s="149"/>
      <c r="VWY135" s="149"/>
      <c r="VWZ135" s="149"/>
      <c r="VXA135" s="149"/>
      <c r="VXB135" s="149"/>
      <c r="VXC135" s="149"/>
      <c r="VXD135" s="149"/>
      <c r="VXE135" s="149"/>
      <c r="VXF135" s="149"/>
      <c r="VXG135" s="149"/>
      <c r="VXH135" s="149"/>
      <c r="VXI135" s="149"/>
      <c r="VXJ135" s="149"/>
      <c r="VXK135" s="149"/>
      <c r="VXL135" s="149"/>
      <c r="VXM135" s="149"/>
      <c r="VXN135" s="149"/>
      <c r="VXO135" s="149"/>
      <c r="VXP135" s="149"/>
      <c r="VXQ135" s="149"/>
      <c r="VXR135" s="149"/>
      <c r="VXS135" s="149"/>
      <c r="VXT135" s="149"/>
      <c r="VXU135" s="149"/>
      <c r="VXV135" s="149"/>
      <c r="VXW135" s="149"/>
      <c r="VXX135" s="149"/>
      <c r="VXY135" s="149"/>
      <c r="VXZ135" s="149"/>
      <c r="VYA135" s="149"/>
      <c r="VYB135" s="149"/>
      <c r="VYC135" s="149"/>
      <c r="VYD135" s="149"/>
      <c r="VYE135" s="149"/>
      <c r="VYF135" s="149"/>
      <c r="VYG135" s="149"/>
      <c r="VYH135" s="149"/>
      <c r="VYI135" s="149"/>
      <c r="VYJ135" s="149"/>
      <c r="VYK135" s="149"/>
      <c r="VYL135" s="149"/>
      <c r="VYM135" s="149"/>
      <c r="VYN135" s="149"/>
      <c r="VYO135" s="149"/>
      <c r="VYP135" s="149"/>
      <c r="VYQ135" s="149"/>
      <c r="VYR135" s="149"/>
      <c r="VYS135" s="149"/>
      <c r="VYT135" s="149"/>
      <c r="VYU135" s="149"/>
      <c r="VYV135" s="149"/>
      <c r="VYW135" s="149"/>
      <c r="VYX135" s="149"/>
      <c r="VYY135" s="149"/>
      <c r="VYZ135" s="149"/>
      <c r="VZA135" s="149"/>
      <c r="VZB135" s="149"/>
      <c r="VZC135" s="149"/>
      <c r="VZD135" s="149"/>
      <c r="VZE135" s="149"/>
      <c r="VZF135" s="149"/>
      <c r="VZG135" s="149"/>
      <c r="VZH135" s="149"/>
      <c r="VZI135" s="149"/>
      <c r="VZJ135" s="149"/>
      <c r="VZK135" s="149"/>
      <c r="VZL135" s="149"/>
      <c r="VZM135" s="149"/>
      <c r="VZN135" s="149"/>
      <c r="VZO135" s="149"/>
      <c r="VZP135" s="149"/>
      <c r="VZQ135" s="149"/>
      <c r="VZR135" s="149"/>
      <c r="VZS135" s="149"/>
      <c r="VZT135" s="149"/>
      <c r="VZU135" s="149"/>
      <c r="VZV135" s="149"/>
      <c r="VZW135" s="149"/>
      <c r="VZX135" s="149"/>
      <c r="VZY135" s="149"/>
      <c r="VZZ135" s="149"/>
      <c r="WAA135" s="149"/>
      <c r="WAB135" s="149"/>
      <c r="WAC135" s="149"/>
      <c r="WAD135" s="149"/>
      <c r="WAE135" s="149"/>
      <c r="WAF135" s="149"/>
      <c r="WAG135" s="149"/>
      <c r="WAH135" s="149"/>
      <c r="WAI135" s="149"/>
      <c r="WAJ135" s="149"/>
      <c r="WAK135" s="149"/>
      <c r="WAL135" s="149"/>
      <c r="WAM135" s="149"/>
      <c r="WAN135" s="149"/>
      <c r="WAO135" s="149"/>
      <c r="WAP135" s="149"/>
      <c r="WAQ135" s="149"/>
      <c r="WAR135" s="149"/>
      <c r="WAS135" s="149"/>
      <c r="WAT135" s="149"/>
      <c r="WAU135" s="149"/>
      <c r="WAV135" s="149"/>
      <c r="WAW135" s="149"/>
      <c r="WAX135" s="149"/>
      <c r="WAY135" s="149"/>
      <c r="WAZ135" s="149"/>
      <c r="WBA135" s="149"/>
      <c r="WBB135" s="149"/>
      <c r="WBC135" s="149"/>
      <c r="WBD135" s="149"/>
      <c r="WBE135" s="149"/>
      <c r="WBF135" s="149"/>
      <c r="WBG135" s="149"/>
      <c r="WBH135" s="149"/>
      <c r="WBI135" s="149"/>
      <c r="WBJ135" s="149"/>
      <c r="WBK135" s="149"/>
      <c r="WBL135" s="149"/>
      <c r="WBM135" s="149"/>
      <c r="WBN135" s="149"/>
      <c r="WBO135" s="149"/>
      <c r="WBP135" s="149"/>
      <c r="WBQ135" s="149"/>
      <c r="WBR135" s="149"/>
      <c r="WBS135" s="149"/>
      <c r="WBT135" s="149"/>
      <c r="WBU135" s="149"/>
      <c r="WBV135" s="149"/>
      <c r="WBW135" s="149"/>
      <c r="WBX135" s="149"/>
      <c r="WBY135" s="149"/>
      <c r="WBZ135" s="149"/>
      <c r="WCA135" s="149"/>
      <c r="WCB135" s="149"/>
      <c r="WCC135" s="149"/>
      <c r="WCD135" s="149"/>
      <c r="WCE135" s="149"/>
      <c r="WCF135" s="149"/>
      <c r="WCG135" s="149"/>
      <c r="WCH135" s="149"/>
      <c r="WCI135" s="149"/>
      <c r="WCJ135" s="149"/>
      <c r="WCK135" s="149"/>
      <c r="WCL135" s="149"/>
      <c r="WCM135" s="149"/>
      <c r="WCN135" s="149"/>
      <c r="WCO135" s="149"/>
      <c r="WCP135" s="149"/>
      <c r="WCQ135" s="149"/>
      <c r="WCR135" s="149"/>
      <c r="WCS135" s="149"/>
      <c r="WCT135" s="149"/>
      <c r="WCU135" s="149"/>
      <c r="WCV135" s="149"/>
      <c r="WCW135" s="149"/>
      <c r="WCX135" s="149"/>
      <c r="WCY135" s="149"/>
      <c r="WCZ135" s="149"/>
      <c r="WDA135" s="149"/>
      <c r="WDB135" s="149"/>
      <c r="WDC135" s="149"/>
      <c r="WDD135" s="149"/>
      <c r="WDE135" s="149"/>
      <c r="WDF135" s="149"/>
      <c r="WDG135" s="149"/>
      <c r="WDH135" s="149"/>
      <c r="WDI135" s="149"/>
      <c r="WDJ135" s="149"/>
      <c r="WDK135" s="149"/>
      <c r="WDL135" s="149"/>
      <c r="WDM135" s="149"/>
      <c r="WDN135" s="149"/>
      <c r="WDO135" s="149"/>
      <c r="WDP135" s="149"/>
      <c r="WDQ135" s="149"/>
      <c r="WDR135" s="149"/>
      <c r="WDS135" s="149"/>
      <c r="WDT135" s="149"/>
      <c r="WDU135" s="149"/>
      <c r="WDV135" s="149"/>
      <c r="WDW135" s="149"/>
      <c r="WDX135" s="149"/>
      <c r="WDY135" s="149"/>
      <c r="WDZ135" s="149"/>
      <c r="WEA135" s="149"/>
      <c r="WEB135" s="149"/>
      <c r="WEC135" s="149"/>
      <c r="WED135" s="149"/>
      <c r="WEE135" s="149"/>
      <c r="WEF135" s="149"/>
      <c r="WEG135" s="149"/>
      <c r="WEH135" s="149"/>
      <c r="WEI135" s="149"/>
      <c r="WEJ135" s="149"/>
      <c r="WEK135" s="149"/>
      <c r="WEL135" s="149"/>
      <c r="WEM135" s="149"/>
      <c r="WEN135" s="149"/>
      <c r="WEO135" s="149"/>
      <c r="WEP135" s="149"/>
      <c r="WEQ135" s="149"/>
      <c r="WER135" s="149"/>
      <c r="WES135" s="149"/>
      <c r="WET135" s="149"/>
      <c r="WEU135" s="149"/>
      <c r="WEV135" s="149"/>
      <c r="WEW135" s="149"/>
      <c r="WEX135" s="149"/>
      <c r="WEY135" s="149"/>
      <c r="WEZ135" s="149"/>
      <c r="WFA135" s="149"/>
      <c r="WFB135" s="149"/>
      <c r="WFC135" s="149"/>
      <c r="WFD135" s="149"/>
      <c r="WFE135" s="149"/>
      <c r="WFF135" s="149"/>
      <c r="WFG135" s="149"/>
      <c r="WFH135" s="149"/>
      <c r="WFI135" s="149"/>
      <c r="WFJ135" s="149"/>
      <c r="WFK135" s="149"/>
      <c r="WFL135" s="149"/>
      <c r="WFM135" s="149"/>
      <c r="WFN135" s="149"/>
      <c r="WFO135" s="149"/>
      <c r="WFP135" s="149"/>
      <c r="WFQ135" s="149"/>
      <c r="WFR135" s="149"/>
      <c r="WFS135" s="149"/>
      <c r="WFT135" s="149"/>
      <c r="WFU135" s="149"/>
      <c r="WFV135" s="149"/>
      <c r="WFW135" s="149"/>
      <c r="WFX135" s="149"/>
      <c r="WFY135" s="149"/>
      <c r="WFZ135" s="149"/>
      <c r="WGA135" s="149"/>
      <c r="WGB135" s="149"/>
      <c r="WGC135" s="149"/>
      <c r="WGD135" s="149"/>
      <c r="WGE135" s="149"/>
      <c r="WGF135" s="149"/>
      <c r="WGG135" s="149"/>
      <c r="WGH135" s="149"/>
      <c r="WGI135" s="149"/>
      <c r="WGJ135" s="149"/>
      <c r="WGK135" s="149"/>
      <c r="WGL135" s="149"/>
      <c r="WGM135" s="149"/>
      <c r="WGN135" s="149"/>
      <c r="WGO135" s="149"/>
      <c r="WGP135" s="149"/>
      <c r="WGQ135" s="149"/>
      <c r="WGR135" s="149"/>
      <c r="WGS135" s="149"/>
      <c r="WGT135" s="149"/>
      <c r="WGU135" s="149"/>
      <c r="WGV135" s="149"/>
      <c r="WGW135" s="149"/>
      <c r="WGX135" s="149"/>
      <c r="WGY135" s="149"/>
      <c r="WGZ135" s="149"/>
      <c r="WHA135" s="149"/>
      <c r="WHB135" s="149"/>
      <c r="WHC135" s="149"/>
      <c r="WHD135" s="149"/>
      <c r="WHE135" s="149"/>
      <c r="WHF135" s="149"/>
      <c r="WHG135" s="149"/>
      <c r="WHH135" s="149"/>
      <c r="WHI135" s="149"/>
      <c r="WHJ135" s="149"/>
      <c r="WHK135" s="149"/>
      <c r="WHL135" s="149"/>
      <c r="WHM135" s="149"/>
      <c r="WHN135" s="149"/>
      <c r="WHO135" s="149"/>
      <c r="WHP135" s="149"/>
      <c r="WHQ135" s="149"/>
      <c r="WHR135" s="149"/>
      <c r="WHS135" s="149"/>
      <c r="WHT135" s="149"/>
      <c r="WHU135" s="149"/>
      <c r="WHV135" s="149"/>
      <c r="WHW135" s="149"/>
      <c r="WHX135" s="149"/>
      <c r="WHY135" s="149"/>
      <c r="WHZ135" s="149"/>
      <c r="WIA135" s="149"/>
      <c r="WIB135" s="149"/>
      <c r="WIC135" s="149"/>
      <c r="WID135" s="149"/>
      <c r="WIE135" s="149"/>
      <c r="WIF135" s="149"/>
      <c r="WIG135" s="149"/>
      <c r="WIH135" s="149"/>
      <c r="WII135" s="149"/>
      <c r="WIJ135" s="149"/>
      <c r="WIK135" s="149"/>
      <c r="WIL135" s="149"/>
      <c r="WIM135" s="149"/>
      <c r="WIN135" s="149"/>
      <c r="WIO135" s="149"/>
      <c r="WIP135" s="149"/>
      <c r="WIQ135" s="149"/>
      <c r="WIR135" s="149"/>
      <c r="WIS135" s="149"/>
      <c r="WIT135" s="149"/>
      <c r="WIU135" s="149"/>
      <c r="WIV135" s="149"/>
      <c r="WIW135" s="149"/>
      <c r="WIX135" s="149"/>
      <c r="WIY135" s="149"/>
      <c r="WIZ135" s="149"/>
      <c r="WJA135" s="149"/>
      <c r="WJB135" s="149"/>
      <c r="WJC135" s="149"/>
      <c r="WJD135" s="149"/>
      <c r="WJE135" s="149"/>
      <c r="WJF135" s="149"/>
      <c r="WJG135" s="149"/>
      <c r="WJH135" s="149"/>
      <c r="WJI135" s="149"/>
      <c r="WJJ135" s="149"/>
      <c r="WJK135" s="149"/>
      <c r="WJL135" s="149"/>
      <c r="WJM135" s="149"/>
      <c r="WJN135" s="149"/>
      <c r="WJO135" s="149"/>
      <c r="WJP135" s="149"/>
      <c r="WJQ135" s="149"/>
      <c r="WJR135" s="149"/>
      <c r="WJS135" s="149"/>
      <c r="WJT135" s="149"/>
      <c r="WJU135" s="149"/>
      <c r="WJV135" s="149"/>
      <c r="WJW135" s="149"/>
      <c r="WJX135" s="149"/>
      <c r="WJY135" s="149"/>
      <c r="WJZ135" s="149"/>
      <c r="WKA135" s="149"/>
      <c r="WKB135" s="149"/>
      <c r="WKC135" s="149"/>
      <c r="WKD135" s="149"/>
      <c r="WKE135" s="149"/>
      <c r="WKF135" s="149"/>
      <c r="WKG135" s="149"/>
      <c r="WKH135" s="149"/>
      <c r="WKI135" s="149"/>
      <c r="WKJ135" s="149"/>
      <c r="WKK135" s="149"/>
      <c r="WKL135" s="149"/>
      <c r="WKM135" s="149"/>
      <c r="WKN135" s="149"/>
      <c r="WKO135" s="149"/>
      <c r="WKP135" s="149"/>
      <c r="WKQ135" s="149"/>
      <c r="WKR135" s="149"/>
      <c r="WKS135" s="149"/>
      <c r="WKT135" s="149"/>
      <c r="WKU135" s="149"/>
      <c r="WKV135" s="149"/>
      <c r="WKW135" s="149"/>
      <c r="WKX135" s="149"/>
      <c r="WKY135" s="149"/>
      <c r="WKZ135" s="149"/>
      <c r="WLA135" s="149"/>
      <c r="WLB135" s="149"/>
      <c r="WLC135" s="149"/>
      <c r="WLD135" s="149"/>
      <c r="WLE135" s="149"/>
      <c r="WLF135" s="149"/>
      <c r="WLG135" s="149"/>
      <c r="WLH135" s="149"/>
      <c r="WLI135" s="149"/>
      <c r="WLJ135" s="149"/>
      <c r="WLK135" s="149"/>
      <c r="WLL135" s="149"/>
      <c r="WLM135" s="149"/>
      <c r="WLN135" s="149"/>
      <c r="WLO135" s="149"/>
      <c r="WLP135" s="149"/>
      <c r="WLQ135" s="149"/>
      <c r="WLR135" s="149"/>
      <c r="WLS135" s="149"/>
      <c r="WLT135" s="149"/>
      <c r="WLU135" s="149"/>
      <c r="WLV135" s="149"/>
      <c r="WLW135" s="149"/>
      <c r="WLX135" s="149"/>
      <c r="WLY135" s="149"/>
      <c r="WLZ135" s="149"/>
      <c r="WMA135" s="149"/>
      <c r="WMB135" s="149"/>
      <c r="WMC135" s="149"/>
      <c r="WMD135" s="149"/>
      <c r="WME135" s="149"/>
      <c r="WMF135" s="149"/>
      <c r="WMG135" s="149"/>
      <c r="WMH135" s="149"/>
      <c r="WMI135" s="149"/>
      <c r="WMJ135" s="149"/>
      <c r="WMK135" s="149"/>
      <c r="WML135" s="149"/>
      <c r="WMM135" s="149"/>
      <c r="WMN135" s="149"/>
      <c r="WMO135" s="149"/>
      <c r="WMP135" s="149"/>
      <c r="WMQ135" s="149"/>
      <c r="WMR135" s="149"/>
      <c r="WMS135" s="149"/>
      <c r="WMT135" s="149"/>
      <c r="WMU135" s="149"/>
      <c r="WMV135" s="149"/>
      <c r="WMW135" s="149"/>
      <c r="WMX135" s="149"/>
      <c r="WMY135" s="149"/>
      <c r="WMZ135" s="149"/>
      <c r="WNA135" s="149"/>
      <c r="WNB135" s="149"/>
      <c r="WNC135" s="149"/>
      <c r="WND135" s="149"/>
      <c r="WNE135" s="149"/>
      <c r="WNF135" s="149"/>
      <c r="WNG135" s="149"/>
      <c r="WNH135" s="149"/>
      <c r="WNI135" s="149"/>
      <c r="WNJ135" s="149"/>
      <c r="WNK135" s="149"/>
      <c r="WNL135" s="149"/>
      <c r="WNM135" s="149"/>
      <c r="WNN135" s="149"/>
      <c r="WNO135" s="149"/>
      <c r="WNP135" s="149"/>
      <c r="WNQ135" s="149"/>
      <c r="WNR135" s="149"/>
      <c r="WNS135" s="149"/>
      <c r="WNT135" s="149"/>
      <c r="WNU135" s="149"/>
      <c r="WNV135" s="149"/>
      <c r="WNW135" s="149"/>
      <c r="WNX135" s="149"/>
      <c r="WNY135" s="149"/>
      <c r="WNZ135" s="149"/>
      <c r="WOA135" s="149"/>
      <c r="WOB135" s="149"/>
      <c r="WOC135" s="149"/>
      <c r="WOD135" s="149"/>
      <c r="WOE135" s="149"/>
      <c r="WOF135" s="149"/>
      <c r="WOG135" s="149"/>
      <c r="WOH135" s="149"/>
      <c r="WOI135" s="149"/>
      <c r="WOJ135" s="149"/>
      <c r="WOK135" s="149"/>
      <c r="WOL135" s="149"/>
      <c r="WOM135" s="149"/>
      <c r="WON135" s="149"/>
      <c r="WOO135" s="149"/>
      <c r="WOP135" s="149"/>
      <c r="WOQ135" s="149"/>
      <c r="WOR135" s="149"/>
      <c r="WOS135" s="149"/>
      <c r="WOT135" s="149"/>
      <c r="WOU135" s="149"/>
      <c r="WOV135" s="149"/>
      <c r="WOW135" s="149"/>
      <c r="WOX135" s="149"/>
      <c r="WOY135" s="149"/>
      <c r="WOZ135" s="149"/>
      <c r="WPA135" s="149"/>
      <c r="WPB135" s="149"/>
      <c r="WPC135" s="149"/>
      <c r="WPD135" s="149"/>
      <c r="WPE135" s="149"/>
      <c r="WPF135" s="149"/>
      <c r="WPG135" s="149"/>
      <c r="WPH135" s="149"/>
      <c r="WPI135" s="149"/>
      <c r="WPJ135" s="149"/>
      <c r="WPK135" s="149"/>
      <c r="WPL135" s="149"/>
      <c r="WPM135" s="149"/>
      <c r="WPN135" s="149"/>
      <c r="WPO135" s="149"/>
      <c r="WPP135" s="149"/>
      <c r="WPQ135" s="149"/>
      <c r="WPR135" s="149"/>
      <c r="WPS135" s="149"/>
      <c r="WPT135" s="149"/>
      <c r="WPU135" s="149"/>
      <c r="WPV135" s="149"/>
      <c r="WPW135" s="149"/>
      <c r="WPX135" s="149"/>
      <c r="WPY135" s="149"/>
      <c r="WPZ135" s="149"/>
      <c r="WQA135" s="149"/>
      <c r="WQB135" s="149"/>
      <c r="WQC135" s="149"/>
      <c r="WQD135" s="149"/>
      <c r="WQE135" s="149"/>
      <c r="WQF135" s="149"/>
      <c r="WQG135" s="149"/>
      <c r="WQH135" s="149"/>
      <c r="WQI135" s="149"/>
      <c r="WQJ135" s="149"/>
      <c r="WQK135" s="149"/>
      <c r="WQL135" s="149"/>
      <c r="WQM135" s="149"/>
      <c r="WQN135" s="149"/>
      <c r="WQO135" s="149"/>
      <c r="WQP135" s="149"/>
      <c r="WQQ135" s="149"/>
      <c r="WQR135" s="149"/>
      <c r="WQS135" s="149"/>
      <c r="WQT135" s="149"/>
      <c r="WQU135" s="149"/>
      <c r="WQV135" s="149"/>
      <c r="WQW135" s="149"/>
      <c r="WQX135" s="149"/>
      <c r="WQY135" s="149"/>
      <c r="WQZ135" s="149"/>
      <c r="WRA135" s="149"/>
      <c r="WRB135" s="149"/>
      <c r="WRC135" s="149"/>
      <c r="WRD135" s="149"/>
      <c r="WRE135" s="149"/>
      <c r="WRF135" s="149"/>
      <c r="WRG135" s="149"/>
      <c r="WRH135" s="149"/>
      <c r="WRI135" s="149"/>
      <c r="WRJ135" s="149"/>
      <c r="WRK135" s="149"/>
      <c r="WRL135" s="149"/>
      <c r="WRM135" s="149"/>
      <c r="WRN135" s="149"/>
      <c r="WRO135" s="149"/>
      <c r="WRP135" s="149"/>
      <c r="WRQ135" s="149"/>
      <c r="WRR135" s="149"/>
      <c r="WRS135" s="149"/>
      <c r="WRT135" s="149"/>
      <c r="WRU135" s="149"/>
      <c r="WRV135" s="149"/>
      <c r="WRW135" s="149"/>
      <c r="WRX135" s="149"/>
      <c r="WRY135" s="149"/>
      <c r="WRZ135" s="149"/>
      <c r="WSA135" s="149"/>
      <c r="WSB135" s="149"/>
      <c r="WSC135" s="149"/>
      <c r="WSD135" s="149"/>
      <c r="WSE135" s="149"/>
      <c r="WSF135" s="149"/>
      <c r="WSG135" s="149"/>
      <c r="WSH135" s="149"/>
      <c r="WSI135" s="149"/>
      <c r="WSJ135" s="149"/>
      <c r="WSK135" s="149"/>
      <c r="WSL135" s="149"/>
      <c r="WSM135" s="149"/>
      <c r="WSN135" s="149"/>
      <c r="WSO135" s="149"/>
      <c r="WSP135" s="149"/>
      <c r="WSQ135" s="149"/>
      <c r="WSR135" s="149"/>
      <c r="WSS135" s="149"/>
      <c r="WST135" s="149"/>
      <c r="WSU135" s="149"/>
      <c r="WSV135" s="149"/>
      <c r="WSW135" s="149"/>
      <c r="WSX135" s="149"/>
      <c r="WSY135" s="149"/>
      <c r="WSZ135" s="149"/>
      <c r="WTA135" s="149"/>
      <c r="WTB135" s="149"/>
      <c r="WTC135" s="149"/>
      <c r="WTD135" s="149"/>
      <c r="WTE135" s="149"/>
      <c r="WTF135" s="149"/>
      <c r="WTG135" s="149"/>
      <c r="WTH135" s="149"/>
      <c r="WTI135" s="149"/>
      <c r="WTJ135" s="149"/>
      <c r="WTK135" s="149"/>
      <c r="WTL135" s="149"/>
      <c r="WTM135" s="149"/>
      <c r="WTN135" s="149"/>
      <c r="WTO135" s="149"/>
      <c r="WTP135" s="149"/>
      <c r="WTQ135" s="149"/>
      <c r="WTR135" s="149"/>
      <c r="WTS135" s="149"/>
      <c r="WTT135" s="149"/>
      <c r="WTU135" s="149"/>
      <c r="WTV135" s="149"/>
      <c r="WTW135" s="149"/>
      <c r="WTX135" s="149"/>
      <c r="WTY135" s="149"/>
      <c r="WTZ135" s="149"/>
      <c r="WUA135" s="149"/>
      <c r="WUB135" s="149"/>
      <c r="WUC135" s="149"/>
      <c r="WUD135" s="149"/>
      <c r="WUE135" s="149"/>
      <c r="WUF135" s="149"/>
      <c r="WUG135" s="149"/>
      <c r="WUH135" s="149"/>
      <c r="WUI135" s="149"/>
      <c r="WUJ135" s="149"/>
      <c r="WUK135" s="149"/>
      <c r="WUL135" s="149"/>
      <c r="WUM135" s="149"/>
      <c r="WUN135" s="149"/>
      <c r="WUO135" s="149"/>
      <c r="WUP135" s="149"/>
      <c r="WUQ135" s="149"/>
      <c r="WUR135" s="149"/>
      <c r="WUS135" s="149"/>
      <c r="WUT135" s="149"/>
      <c r="WUU135" s="149"/>
      <c r="WUV135" s="149"/>
      <c r="WUW135" s="149"/>
      <c r="WUX135" s="149"/>
      <c r="WUY135" s="149"/>
      <c r="WUZ135" s="149"/>
      <c r="WVA135" s="149"/>
      <c r="WVB135" s="149"/>
      <c r="WVC135" s="149"/>
      <c r="WVD135" s="149"/>
      <c r="WVE135" s="149"/>
      <c r="WVF135" s="149"/>
      <c r="WVG135" s="149"/>
      <c r="WVH135" s="149"/>
      <c r="WVI135" s="149"/>
      <c r="WVJ135" s="149"/>
      <c r="WVK135" s="149"/>
      <c r="WVL135" s="149"/>
      <c r="WVM135" s="149"/>
      <c r="WVN135" s="149"/>
      <c r="WVO135" s="149"/>
      <c r="WVP135" s="149"/>
      <c r="WVQ135" s="149"/>
      <c r="WVR135" s="149"/>
      <c r="WVS135" s="149"/>
      <c r="WVT135" s="149"/>
      <c r="WVU135" s="149"/>
      <c r="WVV135" s="149"/>
      <c r="WVW135" s="149"/>
      <c r="WVX135" s="149"/>
      <c r="WVY135" s="149"/>
      <c r="WVZ135" s="149"/>
      <c r="WWA135" s="149"/>
      <c r="WWB135" s="149"/>
      <c r="WWC135" s="149"/>
      <c r="WWD135" s="149"/>
      <c r="WWE135" s="149"/>
      <c r="WWF135" s="149"/>
      <c r="WWG135" s="149"/>
      <c r="WWH135" s="149"/>
      <c r="WWI135" s="149"/>
      <c r="WWJ135" s="149"/>
      <c r="WWK135" s="149"/>
      <c r="WWL135" s="149"/>
      <c r="WWM135" s="149"/>
      <c r="WWN135" s="149"/>
      <c r="WWO135" s="149"/>
      <c r="WWP135" s="149"/>
      <c r="WWQ135" s="149"/>
      <c r="WWR135" s="149"/>
      <c r="WWS135" s="149"/>
      <c r="WWT135" s="149"/>
      <c r="WWU135" s="149"/>
      <c r="WWV135" s="149"/>
      <c r="WWW135" s="149"/>
      <c r="WWX135" s="149"/>
      <c r="WWY135" s="149"/>
      <c r="WWZ135" s="149"/>
      <c r="WXA135" s="149"/>
      <c r="WXB135" s="149"/>
      <c r="WXC135" s="149"/>
      <c r="WXD135" s="149"/>
      <c r="WXE135" s="149"/>
      <c r="WXF135" s="149"/>
      <c r="WXG135" s="149"/>
      <c r="WXH135" s="149"/>
      <c r="WXI135" s="149"/>
      <c r="WXJ135" s="149"/>
      <c r="WXK135" s="149"/>
      <c r="WXL135" s="149"/>
      <c r="WXM135" s="149"/>
      <c r="WXN135" s="149"/>
      <c r="WXO135" s="149"/>
      <c r="WXP135" s="149"/>
      <c r="WXQ135" s="149"/>
      <c r="WXR135" s="149"/>
      <c r="WXS135" s="149"/>
      <c r="WXT135" s="149"/>
      <c r="WXU135" s="149"/>
      <c r="WXV135" s="149"/>
      <c r="WXW135" s="149"/>
      <c r="WXX135" s="149"/>
      <c r="WXY135" s="149"/>
      <c r="WXZ135" s="149"/>
      <c r="WYA135" s="149"/>
      <c r="WYB135" s="149"/>
      <c r="WYC135" s="149"/>
      <c r="WYD135" s="149"/>
      <c r="WYE135" s="149"/>
      <c r="WYF135" s="149"/>
      <c r="WYG135" s="149"/>
      <c r="WYH135" s="149"/>
      <c r="WYI135" s="149"/>
      <c r="WYJ135" s="149"/>
      <c r="WYK135" s="149"/>
      <c r="WYL135" s="149"/>
      <c r="WYM135" s="149"/>
      <c r="WYN135" s="149"/>
      <c r="WYO135" s="149"/>
      <c r="WYP135" s="149"/>
      <c r="WYQ135" s="149"/>
      <c r="WYR135" s="149"/>
      <c r="WYS135" s="149"/>
      <c r="WYT135" s="149"/>
      <c r="WYU135" s="149"/>
      <c r="WYV135" s="149"/>
      <c r="WYW135" s="149"/>
      <c r="WYX135" s="149"/>
      <c r="WYY135" s="149"/>
      <c r="WYZ135" s="149"/>
      <c r="WZA135" s="149"/>
      <c r="WZB135" s="149"/>
      <c r="WZC135" s="149"/>
      <c r="WZD135" s="149"/>
      <c r="WZE135" s="149"/>
      <c r="WZF135" s="149"/>
      <c r="WZG135" s="149"/>
      <c r="WZH135" s="149"/>
      <c r="WZI135" s="149"/>
      <c r="WZJ135" s="149"/>
      <c r="WZK135" s="149"/>
      <c r="WZL135" s="149"/>
      <c r="WZM135" s="149"/>
      <c r="WZN135" s="149"/>
      <c r="WZO135" s="149"/>
      <c r="WZP135" s="149"/>
      <c r="WZQ135" s="149"/>
      <c r="WZR135" s="149"/>
      <c r="WZS135" s="149"/>
      <c r="WZT135" s="149"/>
      <c r="WZU135" s="149"/>
      <c r="WZV135" s="149"/>
      <c r="WZW135" s="149"/>
      <c r="WZX135" s="149"/>
      <c r="WZY135" s="149"/>
      <c r="WZZ135" s="149"/>
      <c r="XAA135" s="149"/>
      <c r="XAB135" s="149"/>
      <c r="XAC135" s="149"/>
      <c r="XAD135" s="149"/>
      <c r="XAE135" s="149"/>
      <c r="XAF135" s="149"/>
      <c r="XAG135" s="149"/>
      <c r="XAH135" s="149"/>
      <c r="XAI135" s="149"/>
      <c r="XAJ135" s="149"/>
      <c r="XAK135" s="149"/>
      <c r="XAL135" s="149"/>
      <c r="XAM135" s="149"/>
      <c r="XAN135" s="149"/>
      <c r="XAO135" s="149"/>
      <c r="XAP135" s="149"/>
      <c r="XAQ135" s="149"/>
      <c r="XAR135" s="149"/>
      <c r="XAS135" s="149"/>
      <c r="XAT135" s="149"/>
      <c r="XAU135" s="149"/>
      <c r="XAV135" s="149"/>
      <c r="XAW135" s="149"/>
      <c r="XAX135" s="149"/>
      <c r="XAY135" s="149"/>
      <c r="XAZ135" s="149"/>
      <c r="XBA135" s="149"/>
      <c r="XBB135" s="149"/>
      <c r="XBC135" s="149"/>
      <c r="XBD135" s="149"/>
      <c r="XBE135" s="149"/>
      <c r="XBF135" s="149"/>
      <c r="XBG135" s="149"/>
      <c r="XBH135" s="149"/>
      <c r="XBI135" s="149"/>
      <c r="XBJ135" s="149"/>
      <c r="XBK135" s="149"/>
      <c r="XBL135" s="149"/>
      <c r="XBM135" s="149"/>
      <c r="XBN135" s="149"/>
      <c r="XBO135" s="149"/>
      <c r="XBP135" s="149"/>
      <c r="XBQ135" s="149"/>
      <c r="XBR135" s="149"/>
      <c r="XBS135" s="149"/>
      <c r="XBT135" s="149"/>
      <c r="XBU135" s="149"/>
      <c r="XBV135" s="149"/>
      <c r="XBW135" s="149"/>
      <c r="XBX135" s="149"/>
      <c r="XBY135" s="149"/>
      <c r="XBZ135" s="149"/>
      <c r="XCA135" s="149"/>
      <c r="XCB135" s="149"/>
      <c r="XCC135" s="149"/>
      <c r="XCD135" s="149"/>
      <c r="XCE135" s="149"/>
      <c r="XCF135" s="149"/>
      <c r="XCG135" s="149"/>
      <c r="XCH135" s="149"/>
      <c r="XCI135" s="149"/>
      <c r="XCJ135" s="149"/>
      <c r="XCK135" s="149"/>
      <c r="XCL135" s="149"/>
      <c r="XCM135" s="149"/>
      <c r="XCN135" s="149"/>
      <c r="XCO135" s="149"/>
      <c r="XCP135" s="149"/>
      <c r="XCQ135" s="149"/>
      <c r="XCR135" s="149"/>
      <c r="XCS135" s="149"/>
      <c r="XCT135" s="149"/>
      <c r="XCU135" s="149"/>
      <c r="XCV135" s="149"/>
      <c r="XCW135" s="149"/>
      <c r="XCX135" s="149"/>
      <c r="XCY135" s="149"/>
      <c r="XCZ135" s="149"/>
      <c r="XDA135" s="149"/>
      <c r="XDB135" s="149"/>
      <c r="XDC135" s="149"/>
      <c r="XDD135" s="149"/>
      <c r="XDE135" s="149"/>
      <c r="XDF135" s="149"/>
      <c r="XDG135" s="149"/>
      <c r="XDH135" s="149"/>
      <c r="XDI135" s="149"/>
      <c r="XDJ135" s="149"/>
      <c r="XDK135" s="149"/>
      <c r="XDL135" s="149"/>
      <c r="XDM135" s="149"/>
      <c r="XDN135" s="149"/>
      <c r="XDO135" s="149"/>
      <c r="XDP135" s="149"/>
      <c r="XDQ135" s="149"/>
      <c r="XDR135" s="149"/>
      <c r="XDS135" s="149"/>
      <c r="XDT135" s="149"/>
      <c r="XDU135" s="149"/>
      <c r="XDV135" s="149"/>
      <c r="XDW135" s="149"/>
      <c r="XDX135" s="149"/>
      <c r="XDY135" s="149"/>
      <c r="XDZ135" s="149"/>
      <c r="XEA135" s="149"/>
    </row>
    <row r="136" spans="1:16355" s="161" customFormat="1" ht="105.75" hidden="1" customHeight="1" x14ac:dyDescent="0.3">
      <c r="A136" s="178">
        <v>2021</v>
      </c>
      <c r="B136" s="179">
        <v>113</v>
      </c>
      <c r="C136" s="110">
        <v>185</v>
      </c>
      <c r="D136" s="108" t="s">
        <v>384</v>
      </c>
      <c r="E136" s="148"/>
      <c r="F136" s="148"/>
      <c r="G136" s="148"/>
      <c r="H136" s="107" t="s">
        <v>2531</v>
      </c>
      <c r="I136" s="129" t="s">
        <v>2626</v>
      </c>
      <c r="J136" s="129" t="s">
        <v>120</v>
      </c>
      <c r="K136" s="136"/>
      <c r="L136" s="136" t="s">
        <v>119</v>
      </c>
      <c r="M136" s="132">
        <v>1</v>
      </c>
      <c r="N136" s="131" t="s">
        <v>1503</v>
      </c>
      <c r="O136" s="131" t="s">
        <v>387</v>
      </c>
      <c r="P136" s="136" t="s">
        <v>384</v>
      </c>
      <c r="Q136" s="130" t="s">
        <v>121</v>
      </c>
      <c r="R136" s="357" t="s">
        <v>2612</v>
      </c>
      <c r="S136" s="107"/>
      <c r="T136" s="133" t="s">
        <v>2461</v>
      </c>
      <c r="U136" s="134">
        <v>44298</v>
      </c>
      <c r="V136" s="134">
        <v>44302</v>
      </c>
      <c r="W136" s="134">
        <v>44305</v>
      </c>
      <c r="X136" s="123" t="s">
        <v>2532</v>
      </c>
      <c r="Y136" s="116">
        <v>15468.6</v>
      </c>
      <c r="Z136" s="410"/>
      <c r="AA136" s="116">
        <v>15468.6</v>
      </c>
      <c r="AB136" s="116">
        <v>0</v>
      </c>
      <c r="AC136" s="346" t="s">
        <v>84</v>
      </c>
      <c r="AD136" s="339" t="s">
        <v>371</v>
      </c>
      <c r="AE136" s="143" t="s">
        <v>369</v>
      </c>
      <c r="AF136" s="129"/>
      <c r="AG136" s="124"/>
      <c r="AH136" s="148"/>
      <c r="AI136" s="118" t="s">
        <v>364</v>
      </c>
      <c r="AJ136" s="118" t="s">
        <v>364</v>
      </c>
      <c r="AK136" s="114">
        <v>15468.6</v>
      </c>
      <c r="AL136" s="126"/>
      <c r="AM136" s="125"/>
      <c r="AN136" s="125"/>
      <c r="AO136" s="183"/>
      <c r="AP136" s="126"/>
      <c r="AQ136" s="369"/>
      <c r="AR136" s="369"/>
      <c r="AS136" s="369"/>
      <c r="AT136" s="369"/>
      <c r="AU136" s="369"/>
      <c r="AV136" s="369"/>
      <c r="AW136" s="369"/>
      <c r="AX136" s="369"/>
      <c r="AY136" s="369"/>
      <c r="AZ136" s="369"/>
      <c r="BA136" s="370"/>
      <c r="BB136" s="369"/>
      <c r="BC136" s="149"/>
      <c r="BD136" s="149"/>
      <c r="BE136" s="149"/>
      <c r="BF136" s="149"/>
      <c r="BG136" s="149"/>
      <c r="BH136" s="149"/>
      <c r="BI136" s="149"/>
      <c r="BJ136" s="149"/>
      <c r="BK136" s="149"/>
      <c r="BL136" s="149"/>
      <c r="BM136" s="149"/>
      <c r="BN136" s="149"/>
      <c r="BO136" s="149"/>
      <c r="BP136" s="149"/>
      <c r="BQ136" s="149"/>
      <c r="BR136" s="149"/>
      <c r="BS136" s="149"/>
      <c r="BT136" s="149"/>
      <c r="BU136" s="149"/>
      <c r="BV136" s="149"/>
      <c r="BW136" s="149"/>
      <c r="BX136" s="149"/>
      <c r="BY136" s="149"/>
      <c r="BZ136" s="149"/>
      <c r="CA136" s="149"/>
      <c r="CB136" s="149"/>
      <c r="CC136" s="149"/>
      <c r="CD136" s="149"/>
      <c r="CE136" s="149"/>
      <c r="CF136" s="149"/>
      <c r="CG136" s="149"/>
      <c r="CH136" s="149"/>
      <c r="CI136" s="149"/>
      <c r="CJ136" s="149"/>
      <c r="CK136" s="149"/>
      <c r="CL136" s="149"/>
      <c r="CM136" s="149"/>
      <c r="CN136" s="149"/>
      <c r="CO136" s="149"/>
      <c r="CP136" s="149"/>
      <c r="CQ136" s="149"/>
      <c r="CR136" s="149"/>
      <c r="CS136" s="149"/>
      <c r="CT136" s="149"/>
      <c r="CU136" s="149"/>
      <c r="CV136" s="149"/>
      <c r="CW136" s="149"/>
      <c r="CX136" s="149"/>
      <c r="CY136" s="149"/>
      <c r="CZ136" s="149"/>
      <c r="DA136" s="149"/>
      <c r="DB136" s="149"/>
      <c r="DC136" s="149"/>
      <c r="DD136" s="149"/>
      <c r="DE136" s="149"/>
      <c r="DF136" s="149"/>
      <c r="DG136" s="149"/>
      <c r="DH136" s="149"/>
      <c r="DI136" s="149"/>
      <c r="DJ136" s="149"/>
      <c r="DK136" s="149"/>
      <c r="DL136" s="149"/>
      <c r="DM136" s="149"/>
      <c r="DN136" s="149"/>
      <c r="DO136" s="149"/>
      <c r="DP136" s="149"/>
      <c r="DQ136" s="149"/>
      <c r="DR136" s="149"/>
      <c r="DS136" s="149"/>
      <c r="DT136" s="149"/>
      <c r="DU136" s="149"/>
      <c r="DV136" s="149"/>
      <c r="DW136" s="149"/>
      <c r="DX136" s="149"/>
      <c r="DY136" s="149"/>
      <c r="DZ136" s="149"/>
      <c r="EA136" s="149"/>
      <c r="EB136" s="149"/>
      <c r="EC136" s="149"/>
      <c r="ED136" s="149"/>
      <c r="EE136" s="149"/>
      <c r="EF136" s="149"/>
      <c r="EG136" s="149"/>
      <c r="EH136" s="149"/>
      <c r="EI136" s="149"/>
      <c r="EJ136" s="149"/>
      <c r="EK136" s="149"/>
      <c r="EL136" s="149"/>
      <c r="EM136" s="149"/>
      <c r="EN136" s="149"/>
      <c r="EO136" s="149"/>
      <c r="EP136" s="149"/>
      <c r="EQ136" s="149"/>
      <c r="ER136" s="149"/>
      <c r="ES136" s="149"/>
      <c r="ET136" s="149"/>
      <c r="EU136" s="149"/>
      <c r="EV136" s="149"/>
      <c r="EW136" s="149"/>
      <c r="EX136" s="149"/>
      <c r="EY136" s="149"/>
      <c r="EZ136" s="149"/>
      <c r="FA136" s="149"/>
      <c r="FB136" s="149"/>
      <c r="FC136" s="149"/>
      <c r="FD136" s="149"/>
      <c r="FE136" s="149"/>
      <c r="FF136" s="149"/>
      <c r="FG136" s="149"/>
      <c r="FH136" s="149"/>
      <c r="FI136" s="149"/>
      <c r="FJ136" s="149"/>
      <c r="FK136" s="149"/>
      <c r="FL136" s="149"/>
      <c r="FM136" s="149"/>
      <c r="FN136" s="149"/>
      <c r="FO136" s="149"/>
      <c r="FP136" s="149"/>
      <c r="FQ136" s="149"/>
      <c r="FR136" s="149"/>
      <c r="FS136" s="149"/>
      <c r="FT136" s="149"/>
      <c r="FU136" s="149"/>
      <c r="FV136" s="149"/>
      <c r="FW136" s="149"/>
      <c r="FX136" s="149"/>
      <c r="FY136" s="149"/>
      <c r="FZ136" s="149"/>
      <c r="GA136" s="149"/>
      <c r="GB136" s="149"/>
      <c r="GC136" s="149"/>
      <c r="GD136" s="149"/>
      <c r="GE136" s="149"/>
      <c r="GF136" s="149"/>
      <c r="GG136" s="149"/>
      <c r="GH136" s="149"/>
      <c r="GI136" s="149"/>
      <c r="GJ136" s="149"/>
      <c r="GK136" s="149"/>
      <c r="GL136" s="149"/>
      <c r="GM136" s="149"/>
      <c r="GN136" s="149"/>
      <c r="GO136" s="149"/>
      <c r="GP136" s="149"/>
      <c r="GQ136" s="149"/>
      <c r="GR136" s="149"/>
      <c r="GS136" s="149"/>
      <c r="GT136" s="149"/>
      <c r="GU136" s="149"/>
      <c r="GV136" s="149"/>
      <c r="GW136" s="149"/>
      <c r="GX136" s="149"/>
      <c r="GY136" s="149"/>
      <c r="GZ136" s="149"/>
      <c r="HA136" s="149"/>
      <c r="HB136" s="149"/>
      <c r="HC136" s="149"/>
      <c r="HD136" s="149"/>
      <c r="HE136" s="149"/>
      <c r="HF136" s="149"/>
      <c r="HG136" s="149"/>
      <c r="HH136" s="149"/>
      <c r="HI136" s="149"/>
      <c r="HJ136" s="149"/>
      <c r="HK136" s="149"/>
      <c r="HL136" s="149"/>
      <c r="HM136" s="149"/>
      <c r="HN136" s="149"/>
      <c r="HO136" s="149"/>
      <c r="HP136" s="149"/>
      <c r="HQ136" s="149"/>
      <c r="HR136" s="149"/>
      <c r="HS136" s="149"/>
      <c r="HT136" s="149"/>
      <c r="HU136" s="149"/>
      <c r="HV136" s="149"/>
      <c r="HW136" s="149"/>
      <c r="HX136" s="149"/>
      <c r="HY136" s="149"/>
      <c r="HZ136" s="149"/>
      <c r="IA136" s="149"/>
      <c r="IB136" s="149"/>
      <c r="IC136" s="149"/>
      <c r="ID136" s="149"/>
      <c r="IE136" s="149"/>
      <c r="IF136" s="149"/>
      <c r="IG136" s="149"/>
      <c r="IH136" s="149"/>
      <c r="II136" s="149"/>
      <c r="IJ136" s="149"/>
      <c r="IK136" s="149"/>
      <c r="IL136" s="149"/>
      <c r="IM136" s="149"/>
      <c r="IN136" s="149"/>
      <c r="IO136" s="149"/>
      <c r="IP136" s="149"/>
      <c r="IQ136" s="149"/>
      <c r="IR136" s="149"/>
      <c r="IS136" s="149"/>
      <c r="IT136" s="149"/>
      <c r="IU136" s="149"/>
      <c r="IV136" s="149"/>
      <c r="IW136" s="149"/>
      <c r="IX136" s="149"/>
      <c r="IY136" s="149"/>
      <c r="IZ136" s="149"/>
      <c r="JA136" s="149"/>
      <c r="JB136" s="149"/>
      <c r="JC136" s="149"/>
      <c r="JD136" s="149"/>
      <c r="JE136" s="149"/>
      <c r="JF136" s="149"/>
      <c r="JG136" s="149"/>
      <c r="JH136" s="149"/>
      <c r="JI136" s="149"/>
      <c r="JJ136" s="149"/>
      <c r="JK136" s="149"/>
      <c r="JL136" s="149"/>
      <c r="JM136" s="149"/>
      <c r="JN136" s="149"/>
      <c r="JO136" s="149"/>
      <c r="JP136" s="149"/>
      <c r="JQ136" s="149"/>
      <c r="JR136" s="149"/>
      <c r="JS136" s="149"/>
      <c r="JT136" s="149"/>
      <c r="JU136" s="149"/>
      <c r="JV136" s="149"/>
      <c r="JW136" s="149"/>
      <c r="JX136" s="149"/>
      <c r="JY136" s="149"/>
      <c r="JZ136" s="149"/>
      <c r="KA136" s="149"/>
      <c r="KB136" s="149"/>
      <c r="KC136" s="149"/>
      <c r="KD136" s="149"/>
      <c r="KE136" s="149"/>
      <c r="KF136" s="149"/>
      <c r="KG136" s="149"/>
      <c r="KH136" s="149"/>
      <c r="KI136" s="149"/>
      <c r="KJ136" s="149"/>
      <c r="KK136" s="149"/>
      <c r="KL136" s="149"/>
      <c r="KM136" s="149"/>
      <c r="KN136" s="149"/>
      <c r="KO136" s="149"/>
      <c r="KP136" s="149"/>
      <c r="KQ136" s="149"/>
      <c r="KR136" s="149"/>
      <c r="KS136" s="149"/>
      <c r="KT136" s="149"/>
      <c r="KU136" s="149"/>
      <c r="KV136" s="149"/>
      <c r="KW136" s="149"/>
      <c r="KX136" s="149"/>
      <c r="KY136" s="149"/>
      <c r="KZ136" s="149"/>
      <c r="LA136" s="149"/>
      <c r="LB136" s="149"/>
      <c r="LC136" s="149"/>
      <c r="LD136" s="149"/>
      <c r="LE136" s="149"/>
      <c r="LF136" s="149"/>
      <c r="LG136" s="149"/>
      <c r="LH136" s="149"/>
      <c r="LI136" s="149"/>
      <c r="LJ136" s="149"/>
      <c r="LK136" s="149"/>
      <c r="LL136" s="149"/>
      <c r="LM136" s="149"/>
      <c r="LN136" s="149"/>
      <c r="LO136" s="149"/>
      <c r="LP136" s="149"/>
      <c r="LQ136" s="149"/>
      <c r="LR136" s="149"/>
      <c r="LS136" s="149"/>
      <c r="LT136" s="149"/>
      <c r="LU136" s="149"/>
      <c r="LV136" s="149"/>
      <c r="LW136" s="149"/>
      <c r="LX136" s="149"/>
      <c r="LY136" s="149"/>
      <c r="LZ136" s="149"/>
      <c r="MA136" s="149"/>
      <c r="MB136" s="149"/>
      <c r="MC136" s="149"/>
      <c r="MD136" s="149"/>
      <c r="ME136" s="149"/>
      <c r="MF136" s="149"/>
      <c r="MG136" s="149"/>
      <c r="MH136" s="149"/>
      <c r="MI136" s="149"/>
      <c r="MJ136" s="149"/>
      <c r="MK136" s="149"/>
      <c r="ML136" s="149"/>
      <c r="MM136" s="149"/>
      <c r="MN136" s="149"/>
      <c r="MO136" s="149"/>
      <c r="MP136" s="149"/>
      <c r="MQ136" s="149"/>
      <c r="MR136" s="149"/>
      <c r="MS136" s="149"/>
      <c r="MT136" s="149"/>
      <c r="MU136" s="149"/>
      <c r="MV136" s="149"/>
      <c r="MW136" s="149"/>
      <c r="MX136" s="149"/>
      <c r="MY136" s="149"/>
      <c r="MZ136" s="149"/>
      <c r="NA136" s="149"/>
      <c r="NB136" s="149"/>
      <c r="NC136" s="149"/>
      <c r="ND136" s="149"/>
      <c r="NE136" s="149"/>
      <c r="NF136" s="149"/>
      <c r="NG136" s="149"/>
      <c r="NH136" s="149"/>
      <c r="NI136" s="149"/>
      <c r="NJ136" s="149"/>
      <c r="NK136" s="149"/>
      <c r="NL136" s="149"/>
      <c r="NM136" s="149"/>
      <c r="NN136" s="149"/>
      <c r="NO136" s="149"/>
      <c r="NP136" s="149"/>
      <c r="NQ136" s="149"/>
      <c r="NR136" s="149"/>
      <c r="NS136" s="149"/>
      <c r="NT136" s="149"/>
      <c r="NU136" s="149"/>
      <c r="NV136" s="149"/>
      <c r="NW136" s="149"/>
      <c r="NX136" s="149"/>
      <c r="NY136" s="149"/>
      <c r="NZ136" s="149"/>
      <c r="OA136" s="149"/>
      <c r="OB136" s="149"/>
      <c r="OC136" s="149"/>
      <c r="OD136" s="149"/>
      <c r="OE136" s="149"/>
      <c r="OF136" s="149"/>
      <c r="OG136" s="149"/>
      <c r="OH136" s="149"/>
      <c r="OI136" s="149"/>
      <c r="OJ136" s="149"/>
      <c r="OK136" s="149"/>
      <c r="OL136" s="149"/>
      <c r="OM136" s="149"/>
      <c r="ON136" s="149"/>
      <c r="OO136" s="149"/>
      <c r="OP136" s="149"/>
      <c r="OQ136" s="149"/>
      <c r="OR136" s="149"/>
      <c r="OS136" s="149"/>
      <c r="OT136" s="149"/>
      <c r="OU136" s="149"/>
      <c r="OV136" s="149"/>
      <c r="OW136" s="149"/>
      <c r="OX136" s="149"/>
      <c r="OY136" s="149"/>
      <c r="OZ136" s="149"/>
      <c r="PA136" s="149"/>
      <c r="PB136" s="149"/>
      <c r="PC136" s="149"/>
      <c r="PD136" s="149"/>
      <c r="PE136" s="149"/>
      <c r="PF136" s="149"/>
      <c r="PG136" s="149"/>
      <c r="PH136" s="149"/>
      <c r="PI136" s="149"/>
      <c r="PJ136" s="149"/>
      <c r="PK136" s="149"/>
      <c r="PL136" s="149"/>
      <c r="PM136" s="149"/>
      <c r="PN136" s="149"/>
      <c r="PO136" s="149"/>
      <c r="PP136" s="149"/>
      <c r="PQ136" s="149"/>
      <c r="PR136" s="149"/>
      <c r="PS136" s="149"/>
      <c r="PT136" s="149"/>
      <c r="PU136" s="149"/>
      <c r="PV136" s="149"/>
      <c r="PW136" s="149"/>
      <c r="PX136" s="149"/>
      <c r="PY136" s="149"/>
      <c r="PZ136" s="149"/>
      <c r="QA136" s="149"/>
      <c r="QB136" s="149"/>
      <c r="QC136" s="149"/>
      <c r="QD136" s="149"/>
      <c r="QE136" s="149"/>
      <c r="QF136" s="149"/>
      <c r="QG136" s="149"/>
      <c r="QH136" s="149"/>
      <c r="QI136" s="149"/>
      <c r="QJ136" s="149"/>
      <c r="QK136" s="149"/>
      <c r="QL136" s="149"/>
      <c r="QM136" s="149"/>
      <c r="QN136" s="149"/>
      <c r="QO136" s="149"/>
      <c r="QP136" s="149"/>
      <c r="QQ136" s="149"/>
      <c r="QR136" s="149"/>
      <c r="QS136" s="149"/>
      <c r="QT136" s="149"/>
      <c r="QU136" s="149"/>
      <c r="QV136" s="149"/>
      <c r="QW136" s="149"/>
      <c r="QX136" s="149"/>
      <c r="QY136" s="149"/>
      <c r="QZ136" s="149"/>
      <c r="RA136" s="149"/>
      <c r="RB136" s="149"/>
      <c r="RC136" s="149"/>
      <c r="RD136" s="149"/>
      <c r="RE136" s="149"/>
      <c r="RF136" s="149"/>
      <c r="RG136" s="149"/>
      <c r="RH136" s="149"/>
      <c r="RI136" s="149"/>
      <c r="RJ136" s="149"/>
      <c r="RK136" s="149"/>
      <c r="RL136" s="149"/>
      <c r="RM136" s="149"/>
      <c r="RN136" s="149"/>
      <c r="RO136" s="149"/>
      <c r="RP136" s="149"/>
      <c r="RQ136" s="149"/>
      <c r="RR136" s="149"/>
      <c r="RS136" s="149"/>
      <c r="RT136" s="149"/>
      <c r="RU136" s="149"/>
      <c r="RV136" s="149"/>
      <c r="RW136" s="149"/>
      <c r="RX136" s="149"/>
      <c r="RY136" s="149"/>
      <c r="RZ136" s="149"/>
      <c r="SA136" s="149"/>
      <c r="SB136" s="149"/>
      <c r="SC136" s="149"/>
      <c r="SD136" s="149"/>
      <c r="SE136" s="149"/>
      <c r="SF136" s="149"/>
      <c r="SG136" s="149"/>
      <c r="SH136" s="149"/>
      <c r="SI136" s="149"/>
      <c r="SJ136" s="149"/>
      <c r="SK136" s="149"/>
      <c r="SL136" s="149"/>
      <c r="SM136" s="149"/>
      <c r="SN136" s="149"/>
      <c r="SO136" s="149"/>
      <c r="SP136" s="149"/>
      <c r="SQ136" s="149"/>
      <c r="SR136" s="149"/>
      <c r="SS136" s="149"/>
      <c r="ST136" s="149"/>
      <c r="SU136" s="149"/>
      <c r="SV136" s="149"/>
      <c r="SW136" s="149"/>
      <c r="SX136" s="149"/>
      <c r="SY136" s="149"/>
      <c r="SZ136" s="149"/>
      <c r="TA136" s="149"/>
      <c r="TB136" s="149"/>
      <c r="TC136" s="149"/>
      <c r="TD136" s="149"/>
      <c r="TE136" s="149"/>
      <c r="TF136" s="149"/>
      <c r="TG136" s="149"/>
      <c r="TH136" s="149"/>
      <c r="TI136" s="149"/>
      <c r="TJ136" s="149"/>
      <c r="TK136" s="149"/>
      <c r="TL136" s="149"/>
      <c r="TM136" s="149"/>
      <c r="TN136" s="149"/>
      <c r="TO136" s="149"/>
      <c r="TP136" s="149"/>
      <c r="TQ136" s="149"/>
      <c r="TR136" s="149"/>
      <c r="TS136" s="149"/>
      <c r="TT136" s="149"/>
      <c r="TU136" s="149"/>
      <c r="TV136" s="149"/>
      <c r="TW136" s="149"/>
      <c r="TX136" s="149"/>
      <c r="TY136" s="149"/>
      <c r="TZ136" s="149"/>
      <c r="UA136" s="149"/>
      <c r="UB136" s="149"/>
      <c r="UC136" s="149"/>
      <c r="UD136" s="149"/>
      <c r="UE136" s="149"/>
      <c r="UF136" s="149"/>
      <c r="UG136" s="149"/>
      <c r="UH136" s="149"/>
      <c r="UI136" s="149"/>
      <c r="UJ136" s="149"/>
      <c r="UK136" s="149"/>
      <c r="UL136" s="149"/>
      <c r="UM136" s="149"/>
      <c r="UN136" s="149"/>
      <c r="UO136" s="149"/>
      <c r="UP136" s="149"/>
      <c r="UQ136" s="149"/>
      <c r="UR136" s="149"/>
      <c r="US136" s="149"/>
      <c r="UT136" s="149"/>
      <c r="UU136" s="149"/>
      <c r="UV136" s="149"/>
      <c r="UW136" s="149"/>
      <c r="UX136" s="149"/>
      <c r="UY136" s="149"/>
      <c r="UZ136" s="149"/>
      <c r="VA136" s="149"/>
      <c r="VB136" s="149"/>
      <c r="VC136" s="149"/>
      <c r="VD136" s="149"/>
      <c r="VE136" s="149"/>
      <c r="VF136" s="149"/>
      <c r="VG136" s="149"/>
      <c r="VH136" s="149"/>
      <c r="VI136" s="149"/>
      <c r="VJ136" s="149"/>
      <c r="VK136" s="149"/>
      <c r="VL136" s="149"/>
      <c r="VM136" s="149"/>
      <c r="VN136" s="149"/>
      <c r="VO136" s="149"/>
      <c r="VP136" s="149"/>
      <c r="VQ136" s="149"/>
      <c r="VR136" s="149"/>
      <c r="VS136" s="149"/>
      <c r="VT136" s="149"/>
      <c r="VU136" s="149"/>
      <c r="VV136" s="149"/>
      <c r="VW136" s="149"/>
      <c r="VX136" s="149"/>
      <c r="VY136" s="149"/>
      <c r="VZ136" s="149"/>
      <c r="WA136" s="149"/>
      <c r="WB136" s="149"/>
      <c r="WC136" s="149"/>
      <c r="WD136" s="149"/>
      <c r="WE136" s="149"/>
      <c r="WF136" s="149"/>
      <c r="WG136" s="149"/>
      <c r="WH136" s="149"/>
      <c r="WI136" s="149"/>
      <c r="WJ136" s="149"/>
      <c r="WK136" s="149"/>
      <c r="WL136" s="149"/>
      <c r="WM136" s="149"/>
      <c r="WN136" s="149"/>
      <c r="WO136" s="149"/>
      <c r="WP136" s="149"/>
      <c r="WQ136" s="149"/>
      <c r="WR136" s="149"/>
      <c r="WS136" s="149"/>
      <c r="WT136" s="149"/>
      <c r="WU136" s="149"/>
      <c r="WV136" s="149"/>
      <c r="WW136" s="149"/>
      <c r="WX136" s="149"/>
      <c r="WY136" s="149"/>
      <c r="WZ136" s="149"/>
      <c r="XA136" s="149"/>
      <c r="XB136" s="149"/>
      <c r="XC136" s="149"/>
      <c r="XD136" s="149"/>
      <c r="XE136" s="149"/>
      <c r="XF136" s="149"/>
      <c r="XG136" s="149"/>
      <c r="XH136" s="149"/>
      <c r="XI136" s="149"/>
      <c r="XJ136" s="149"/>
      <c r="XK136" s="149"/>
      <c r="XL136" s="149"/>
      <c r="XM136" s="149"/>
      <c r="XN136" s="149"/>
      <c r="XO136" s="149"/>
      <c r="XP136" s="149"/>
      <c r="XQ136" s="149"/>
      <c r="XR136" s="149"/>
      <c r="XS136" s="149"/>
      <c r="XT136" s="149"/>
      <c r="XU136" s="149"/>
      <c r="XV136" s="149"/>
      <c r="XW136" s="149"/>
      <c r="XX136" s="149"/>
      <c r="XY136" s="149"/>
      <c r="XZ136" s="149"/>
      <c r="YA136" s="149"/>
      <c r="YB136" s="149"/>
      <c r="YC136" s="149"/>
      <c r="YD136" s="149"/>
      <c r="YE136" s="149"/>
      <c r="YF136" s="149"/>
      <c r="YG136" s="149"/>
      <c r="YH136" s="149"/>
      <c r="YI136" s="149"/>
      <c r="YJ136" s="149"/>
      <c r="YK136" s="149"/>
      <c r="YL136" s="149"/>
      <c r="YM136" s="149"/>
      <c r="YN136" s="149"/>
      <c r="YO136" s="149"/>
      <c r="YP136" s="149"/>
      <c r="YQ136" s="149"/>
      <c r="YR136" s="149"/>
      <c r="YS136" s="149"/>
      <c r="YT136" s="149"/>
      <c r="YU136" s="149"/>
      <c r="YV136" s="149"/>
      <c r="YW136" s="149"/>
      <c r="YX136" s="149"/>
      <c r="YY136" s="149"/>
      <c r="YZ136" s="149"/>
      <c r="ZA136" s="149"/>
      <c r="ZB136" s="149"/>
      <c r="ZC136" s="149"/>
      <c r="ZD136" s="149"/>
      <c r="ZE136" s="149"/>
      <c r="ZF136" s="149"/>
      <c r="ZG136" s="149"/>
      <c r="ZH136" s="149"/>
      <c r="ZI136" s="149"/>
      <c r="ZJ136" s="149"/>
      <c r="ZK136" s="149"/>
      <c r="ZL136" s="149"/>
      <c r="ZM136" s="149"/>
      <c r="ZN136" s="149"/>
      <c r="ZO136" s="149"/>
      <c r="ZP136" s="149"/>
      <c r="ZQ136" s="149"/>
      <c r="ZR136" s="149"/>
      <c r="ZS136" s="149"/>
      <c r="ZT136" s="149"/>
      <c r="ZU136" s="149"/>
      <c r="ZV136" s="149"/>
      <c r="ZW136" s="149"/>
      <c r="ZX136" s="149"/>
      <c r="ZY136" s="149"/>
      <c r="ZZ136" s="149"/>
      <c r="AAA136" s="149"/>
      <c r="AAB136" s="149"/>
      <c r="AAC136" s="149"/>
      <c r="AAD136" s="149"/>
      <c r="AAE136" s="149"/>
      <c r="AAF136" s="149"/>
      <c r="AAG136" s="149"/>
      <c r="AAH136" s="149"/>
      <c r="AAI136" s="149"/>
      <c r="AAJ136" s="149"/>
      <c r="AAK136" s="149"/>
      <c r="AAL136" s="149"/>
      <c r="AAM136" s="149"/>
      <c r="AAN136" s="149"/>
      <c r="AAO136" s="149"/>
      <c r="AAP136" s="149"/>
      <c r="AAQ136" s="149"/>
      <c r="AAR136" s="149"/>
      <c r="AAS136" s="149"/>
      <c r="AAT136" s="149"/>
      <c r="AAU136" s="149"/>
      <c r="AAV136" s="149"/>
      <c r="AAW136" s="149"/>
      <c r="AAX136" s="149"/>
      <c r="AAY136" s="149"/>
      <c r="AAZ136" s="149"/>
      <c r="ABA136" s="149"/>
      <c r="ABB136" s="149"/>
      <c r="ABC136" s="149"/>
      <c r="ABD136" s="149"/>
      <c r="ABE136" s="149"/>
      <c r="ABF136" s="149"/>
      <c r="ABG136" s="149"/>
      <c r="ABH136" s="149"/>
      <c r="ABI136" s="149"/>
      <c r="ABJ136" s="149"/>
      <c r="ABK136" s="149"/>
      <c r="ABL136" s="149"/>
      <c r="ABM136" s="149"/>
      <c r="ABN136" s="149"/>
      <c r="ABO136" s="149"/>
      <c r="ABP136" s="149"/>
      <c r="ABQ136" s="149"/>
      <c r="ABR136" s="149"/>
      <c r="ABS136" s="149"/>
      <c r="ABT136" s="149"/>
      <c r="ABU136" s="149"/>
      <c r="ABV136" s="149"/>
      <c r="ABW136" s="149"/>
      <c r="ABX136" s="149"/>
      <c r="ABY136" s="149"/>
      <c r="ABZ136" s="149"/>
      <c r="ACA136" s="149"/>
      <c r="ACB136" s="149"/>
      <c r="ACC136" s="149"/>
      <c r="ACD136" s="149"/>
      <c r="ACE136" s="149"/>
      <c r="ACF136" s="149"/>
      <c r="ACG136" s="149"/>
      <c r="ACH136" s="149"/>
      <c r="ACI136" s="149"/>
      <c r="ACJ136" s="149"/>
      <c r="ACK136" s="149"/>
      <c r="ACL136" s="149"/>
      <c r="ACM136" s="149"/>
      <c r="ACN136" s="149"/>
      <c r="ACO136" s="149"/>
      <c r="ACP136" s="149"/>
      <c r="ACQ136" s="149"/>
      <c r="ACR136" s="149"/>
      <c r="ACS136" s="149"/>
      <c r="ACT136" s="149"/>
      <c r="ACU136" s="149"/>
      <c r="ACV136" s="149"/>
      <c r="ACW136" s="149"/>
      <c r="ACX136" s="149"/>
      <c r="ACY136" s="149"/>
      <c r="ACZ136" s="149"/>
      <c r="ADA136" s="149"/>
      <c r="ADB136" s="149"/>
      <c r="ADC136" s="149"/>
      <c r="ADD136" s="149"/>
      <c r="ADE136" s="149"/>
      <c r="ADF136" s="149"/>
      <c r="ADG136" s="149"/>
      <c r="ADH136" s="149"/>
      <c r="ADI136" s="149"/>
      <c r="ADJ136" s="149"/>
      <c r="ADK136" s="149"/>
      <c r="ADL136" s="149"/>
      <c r="ADM136" s="149"/>
      <c r="ADN136" s="149"/>
      <c r="ADO136" s="149"/>
      <c r="ADP136" s="149"/>
      <c r="ADQ136" s="149"/>
      <c r="ADR136" s="149"/>
      <c r="ADS136" s="149"/>
      <c r="ADT136" s="149"/>
      <c r="ADU136" s="149"/>
      <c r="ADV136" s="149"/>
      <c r="ADW136" s="149"/>
      <c r="ADX136" s="149"/>
      <c r="ADY136" s="149"/>
      <c r="ADZ136" s="149"/>
      <c r="AEA136" s="149"/>
      <c r="AEB136" s="149"/>
      <c r="AEC136" s="149"/>
      <c r="AED136" s="149"/>
      <c r="AEE136" s="149"/>
      <c r="AEF136" s="149"/>
      <c r="AEG136" s="149"/>
      <c r="AEH136" s="149"/>
      <c r="AEI136" s="149"/>
      <c r="AEJ136" s="149"/>
      <c r="AEK136" s="149"/>
      <c r="AEL136" s="149"/>
      <c r="AEM136" s="149"/>
      <c r="AEN136" s="149"/>
      <c r="AEO136" s="149"/>
      <c r="AEP136" s="149"/>
      <c r="AEQ136" s="149"/>
      <c r="AER136" s="149"/>
      <c r="AES136" s="149"/>
      <c r="AET136" s="149"/>
      <c r="AEU136" s="149"/>
      <c r="AEV136" s="149"/>
      <c r="AEW136" s="149"/>
      <c r="AEX136" s="149"/>
      <c r="AEY136" s="149"/>
      <c r="AEZ136" s="149"/>
      <c r="AFA136" s="149"/>
      <c r="AFB136" s="149"/>
      <c r="AFC136" s="149"/>
      <c r="AFD136" s="149"/>
      <c r="AFE136" s="149"/>
      <c r="AFF136" s="149"/>
      <c r="AFG136" s="149"/>
      <c r="AFH136" s="149"/>
      <c r="AFI136" s="149"/>
      <c r="AFJ136" s="149"/>
      <c r="AFK136" s="149"/>
      <c r="AFL136" s="149"/>
      <c r="AFM136" s="149"/>
      <c r="AFN136" s="149"/>
      <c r="AFO136" s="149"/>
      <c r="AFP136" s="149"/>
      <c r="AFQ136" s="149"/>
      <c r="AFR136" s="149"/>
      <c r="AFS136" s="149"/>
      <c r="AFT136" s="149"/>
      <c r="AFU136" s="149"/>
      <c r="AFV136" s="149"/>
      <c r="AFW136" s="149"/>
      <c r="AFX136" s="149"/>
      <c r="AFY136" s="149"/>
      <c r="AFZ136" s="149"/>
      <c r="AGA136" s="149"/>
      <c r="AGB136" s="149"/>
      <c r="AGC136" s="149"/>
      <c r="AGD136" s="149"/>
      <c r="AGE136" s="149"/>
      <c r="AGF136" s="149"/>
      <c r="AGG136" s="149"/>
      <c r="AGH136" s="149"/>
      <c r="AGI136" s="149"/>
      <c r="AGJ136" s="149"/>
      <c r="AGK136" s="149"/>
      <c r="AGL136" s="149"/>
      <c r="AGM136" s="149"/>
      <c r="AGN136" s="149"/>
      <c r="AGO136" s="149"/>
      <c r="AGP136" s="149"/>
      <c r="AGQ136" s="149"/>
      <c r="AGR136" s="149"/>
      <c r="AGS136" s="149"/>
      <c r="AGT136" s="149"/>
      <c r="AGU136" s="149"/>
      <c r="AGV136" s="149"/>
      <c r="AGW136" s="149"/>
      <c r="AGX136" s="149"/>
      <c r="AGY136" s="149"/>
      <c r="AGZ136" s="149"/>
      <c r="AHA136" s="149"/>
      <c r="AHB136" s="149"/>
      <c r="AHC136" s="149"/>
      <c r="AHD136" s="149"/>
      <c r="AHE136" s="149"/>
      <c r="AHF136" s="149"/>
      <c r="AHG136" s="149"/>
      <c r="AHH136" s="149"/>
      <c r="AHI136" s="149"/>
      <c r="AHJ136" s="149"/>
      <c r="AHK136" s="149"/>
      <c r="AHL136" s="149"/>
      <c r="AHM136" s="149"/>
      <c r="AHN136" s="149"/>
      <c r="AHO136" s="149"/>
      <c r="AHP136" s="149"/>
      <c r="AHQ136" s="149"/>
      <c r="AHR136" s="149"/>
      <c r="AHS136" s="149"/>
      <c r="AHT136" s="149"/>
      <c r="AHU136" s="149"/>
      <c r="AHV136" s="149"/>
      <c r="AHW136" s="149"/>
      <c r="AHX136" s="149"/>
      <c r="AHY136" s="149"/>
      <c r="AHZ136" s="149"/>
      <c r="AIA136" s="149"/>
      <c r="AIB136" s="149"/>
      <c r="AIC136" s="149"/>
      <c r="AID136" s="149"/>
      <c r="AIE136" s="149"/>
      <c r="AIF136" s="149"/>
      <c r="AIG136" s="149"/>
      <c r="AIH136" s="149"/>
      <c r="AII136" s="149"/>
      <c r="AIJ136" s="149"/>
      <c r="AIK136" s="149"/>
      <c r="AIL136" s="149"/>
      <c r="AIM136" s="149"/>
      <c r="AIN136" s="149"/>
      <c r="AIO136" s="149"/>
      <c r="AIP136" s="149"/>
      <c r="AIQ136" s="149"/>
      <c r="AIR136" s="149"/>
      <c r="AIS136" s="149"/>
      <c r="AIT136" s="149"/>
      <c r="AIU136" s="149"/>
      <c r="AIV136" s="149"/>
      <c r="AIW136" s="149"/>
      <c r="AIX136" s="149"/>
      <c r="AIY136" s="149"/>
      <c r="AIZ136" s="149"/>
      <c r="AJA136" s="149"/>
      <c r="AJB136" s="149"/>
      <c r="AJC136" s="149"/>
      <c r="AJD136" s="149"/>
      <c r="AJE136" s="149"/>
      <c r="AJF136" s="149"/>
      <c r="AJG136" s="149"/>
      <c r="AJH136" s="149"/>
      <c r="AJI136" s="149"/>
      <c r="AJJ136" s="149"/>
      <c r="AJK136" s="149"/>
      <c r="AJL136" s="149"/>
      <c r="AJM136" s="149"/>
      <c r="AJN136" s="149"/>
      <c r="AJO136" s="149"/>
      <c r="AJP136" s="149"/>
      <c r="AJQ136" s="149"/>
      <c r="AJR136" s="149"/>
      <c r="AJS136" s="149"/>
      <c r="AJT136" s="149"/>
      <c r="AJU136" s="149"/>
      <c r="AJV136" s="149"/>
      <c r="AJW136" s="149"/>
      <c r="AJX136" s="149"/>
      <c r="AJY136" s="149"/>
      <c r="AJZ136" s="149"/>
      <c r="AKA136" s="149"/>
      <c r="AKB136" s="149"/>
      <c r="AKC136" s="149"/>
      <c r="AKD136" s="149"/>
      <c r="AKE136" s="149"/>
      <c r="AKF136" s="149"/>
      <c r="AKG136" s="149"/>
      <c r="AKH136" s="149"/>
      <c r="AKI136" s="149"/>
      <c r="AKJ136" s="149"/>
      <c r="AKK136" s="149"/>
      <c r="AKL136" s="149"/>
      <c r="AKM136" s="149"/>
      <c r="AKN136" s="149"/>
      <c r="AKO136" s="149"/>
      <c r="AKP136" s="149"/>
      <c r="AKQ136" s="149"/>
      <c r="AKR136" s="149"/>
      <c r="AKS136" s="149"/>
      <c r="AKT136" s="149"/>
      <c r="AKU136" s="149"/>
      <c r="AKV136" s="149"/>
      <c r="AKW136" s="149"/>
      <c r="AKX136" s="149"/>
      <c r="AKY136" s="149"/>
      <c r="AKZ136" s="149"/>
      <c r="ALA136" s="149"/>
      <c r="ALB136" s="149"/>
      <c r="ALC136" s="149"/>
      <c r="ALD136" s="149"/>
      <c r="ALE136" s="149"/>
      <c r="ALF136" s="149"/>
      <c r="ALG136" s="149"/>
      <c r="ALH136" s="149"/>
      <c r="ALI136" s="149"/>
      <c r="ALJ136" s="149"/>
      <c r="ALK136" s="149"/>
      <c r="ALL136" s="149"/>
      <c r="ALM136" s="149"/>
      <c r="ALN136" s="149"/>
      <c r="ALO136" s="149"/>
      <c r="ALP136" s="149"/>
      <c r="ALQ136" s="149"/>
      <c r="ALR136" s="149"/>
      <c r="ALS136" s="149"/>
      <c r="ALT136" s="149"/>
      <c r="ALU136" s="149"/>
      <c r="ALV136" s="149"/>
      <c r="ALW136" s="149"/>
      <c r="ALX136" s="149"/>
      <c r="ALY136" s="149"/>
      <c r="ALZ136" s="149"/>
      <c r="AMA136" s="149"/>
      <c r="AMB136" s="149"/>
      <c r="AMC136" s="149"/>
      <c r="AMD136" s="149"/>
      <c r="AME136" s="149"/>
      <c r="AMF136" s="149"/>
      <c r="AMG136" s="149"/>
      <c r="AMH136" s="149"/>
      <c r="AMI136" s="149"/>
      <c r="AMJ136" s="149"/>
      <c r="AMK136" s="149"/>
      <c r="AML136" s="149"/>
      <c r="AMM136" s="149"/>
      <c r="AMN136" s="149"/>
      <c r="AMO136" s="149"/>
      <c r="AMP136" s="149"/>
      <c r="AMQ136" s="149"/>
      <c r="AMR136" s="149"/>
      <c r="AMS136" s="149"/>
      <c r="AMT136" s="149"/>
      <c r="AMU136" s="149"/>
      <c r="AMV136" s="149"/>
      <c r="AMW136" s="149"/>
      <c r="AMX136" s="149"/>
      <c r="AMY136" s="149"/>
      <c r="AMZ136" s="149"/>
      <c r="ANA136" s="149"/>
      <c r="ANB136" s="149"/>
      <c r="ANC136" s="149"/>
      <c r="AND136" s="149"/>
      <c r="ANE136" s="149"/>
      <c r="ANF136" s="149"/>
      <c r="ANG136" s="149"/>
      <c r="ANH136" s="149"/>
      <c r="ANI136" s="149"/>
      <c r="ANJ136" s="149"/>
      <c r="ANK136" s="149"/>
      <c r="ANL136" s="149"/>
      <c r="ANM136" s="149"/>
      <c r="ANN136" s="149"/>
      <c r="ANO136" s="149"/>
      <c r="ANP136" s="149"/>
      <c r="ANQ136" s="149"/>
      <c r="ANR136" s="149"/>
      <c r="ANS136" s="149"/>
      <c r="ANT136" s="149"/>
      <c r="ANU136" s="149"/>
      <c r="ANV136" s="149"/>
      <c r="ANW136" s="149"/>
      <c r="ANX136" s="149"/>
      <c r="ANY136" s="149"/>
      <c r="ANZ136" s="149"/>
      <c r="AOA136" s="149"/>
      <c r="AOB136" s="149"/>
      <c r="AOC136" s="149"/>
      <c r="AOD136" s="149"/>
      <c r="AOE136" s="149"/>
      <c r="AOF136" s="149"/>
      <c r="AOG136" s="149"/>
      <c r="AOH136" s="149"/>
      <c r="AOI136" s="149"/>
      <c r="AOJ136" s="149"/>
      <c r="AOK136" s="149"/>
      <c r="AOL136" s="149"/>
      <c r="AOM136" s="149"/>
      <c r="AON136" s="149"/>
      <c r="AOO136" s="149"/>
      <c r="AOP136" s="149"/>
      <c r="AOQ136" s="149"/>
      <c r="AOR136" s="149"/>
      <c r="AOS136" s="149"/>
      <c r="AOT136" s="149"/>
      <c r="AOU136" s="149"/>
      <c r="AOV136" s="149"/>
      <c r="AOW136" s="149"/>
      <c r="AOX136" s="149"/>
      <c r="AOY136" s="149"/>
      <c r="AOZ136" s="149"/>
      <c r="APA136" s="149"/>
      <c r="APB136" s="149"/>
      <c r="APC136" s="149"/>
      <c r="APD136" s="149"/>
      <c r="APE136" s="149"/>
      <c r="APF136" s="149"/>
      <c r="APG136" s="149"/>
      <c r="APH136" s="149"/>
      <c r="API136" s="149"/>
      <c r="APJ136" s="149"/>
      <c r="APK136" s="149"/>
      <c r="APL136" s="149"/>
      <c r="APM136" s="149"/>
      <c r="APN136" s="149"/>
      <c r="APO136" s="149"/>
      <c r="APP136" s="149"/>
      <c r="APQ136" s="149"/>
      <c r="APR136" s="149"/>
      <c r="APS136" s="149"/>
      <c r="APT136" s="149"/>
      <c r="APU136" s="149"/>
      <c r="APV136" s="149"/>
      <c r="APW136" s="149"/>
      <c r="APX136" s="149"/>
      <c r="APY136" s="149"/>
      <c r="APZ136" s="149"/>
      <c r="AQA136" s="149"/>
      <c r="AQB136" s="149"/>
      <c r="AQC136" s="149"/>
      <c r="AQD136" s="149"/>
      <c r="AQE136" s="149"/>
      <c r="AQF136" s="149"/>
      <c r="AQG136" s="149"/>
      <c r="AQH136" s="149"/>
      <c r="AQI136" s="149"/>
      <c r="AQJ136" s="149"/>
      <c r="AQK136" s="149"/>
      <c r="AQL136" s="149"/>
      <c r="AQM136" s="149"/>
      <c r="AQN136" s="149"/>
      <c r="AQO136" s="149"/>
      <c r="AQP136" s="149"/>
      <c r="AQQ136" s="149"/>
      <c r="AQR136" s="149"/>
      <c r="AQS136" s="149"/>
      <c r="AQT136" s="149"/>
      <c r="AQU136" s="149"/>
      <c r="AQV136" s="149"/>
      <c r="AQW136" s="149"/>
      <c r="AQX136" s="149"/>
      <c r="AQY136" s="149"/>
      <c r="AQZ136" s="149"/>
      <c r="ARA136" s="149"/>
      <c r="ARB136" s="149"/>
      <c r="ARC136" s="149"/>
      <c r="ARD136" s="149"/>
      <c r="ARE136" s="149"/>
      <c r="ARF136" s="149"/>
      <c r="ARG136" s="149"/>
      <c r="ARH136" s="149"/>
      <c r="ARI136" s="149"/>
      <c r="ARJ136" s="149"/>
      <c r="ARK136" s="149"/>
      <c r="ARL136" s="149"/>
      <c r="ARM136" s="149"/>
      <c r="ARN136" s="149"/>
      <c r="ARO136" s="149"/>
      <c r="ARP136" s="149"/>
      <c r="ARQ136" s="149"/>
      <c r="ARR136" s="149"/>
      <c r="ARS136" s="149"/>
      <c r="ART136" s="149"/>
      <c r="ARU136" s="149"/>
      <c r="ARV136" s="149"/>
      <c r="ARW136" s="149"/>
      <c r="ARX136" s="149"/>
      <c r="ARY136" s="149"/>
      <c r="ARZ136" s="149"/>
      <c r="ASA136" s="149"/>
      <c r="ASB136" s="149"/>
      <c r="ASC136" s="149"/>
      <c r="ASD136" s="149"/>
      <c r="ASE136" s="149"/>
      <c r="ASF136" s="149"/>
      <c r="ASG136" s="149"/>
      <c r="ASH136" s="149"/>
      <c r="ASI136" s="149"/>
      <c r="ASJ136" s="149"/>
      <c r="ASK136" s="149"/>
      <c r="ASL136" s="149"/>
      <c r="ASM136" s="149"/>
      <c r="ASN136" s="149"/>
      <c r="ASO136" s="149"/>
      <c r="ASP136" s="149"/>
      <c r="ASQ136" s="149"/>
      <c r="ASR136" s="149"/>
      <c r="ASS136" s="149"/>
      <c r="AST136" s="149"/>
      <c r="ASU136" s="149"/>
      <c r="ASV136" s="149"/>
      <c r="ASW136" s="149"/>
      <c r="ASX136" s="149"/>
      <c r="ASY136" s="149"/>
      <c r="ASZ136" s="149"/>
      <c r="ATA136" s="149"/>
      <c r="ATB136" s="149"/>
      <c r="ATC136" s="149"/>
      <c r="ATD136" s="149"/>
      <c r="ATE136" s="149"/>
      <c r="ATF136" s="149"/>
      <c r="ATG136" s="149"/>
      <c r="ATH136" s="149"/>
      <c r="ATI136" s="149"/>
      <c r="ATJ136" s="149"/>
      <c r="ATK136" s="149"/>
      <c r="ATL136" s="149"/>
      <c r="ATM136" s="149"/>
      <c r="ATN136" s="149"/>
      <c r="ATO136" s="149"/>
      <c r="ATP136" s="149"/>
      <c r="ATQ136" s="149"/>
      <c r="ATR136" s="149"/>
      <c r="ATS136" s="149"/>
      <c r="ATT136" s="149"/>
      <c r="ATU136" s="149"/>
      <c r="ATV136" s="149"/>
      <c r="ATW136" s="149"/>
      <c r="ATX136" s="149"/>
      <c r="ATY136" s="149"/>
      <c r="ATZ136" s="149"/>
      <c r="AUA136" s="149"/>
      <c r="AUB136" s="149"/>
      <c r="AUC136" s="149"/>
      <c r="AUD136" s="149"/>
      <c r="AUE136" s="149"/>
      <c r="AUF136" s="149"/>
      <c r="AUG136" s="149"/>
      <c r="AUH136" s="149"/>
      <c r="AUI136" s="149"/>
      <c r="AUJ136" s="149"/>
      <c r="AUK136" s="149"/>
      <c r="AUL136" s="149"/>
      <c r="AUM136" s="149"/>
      <c r="AUN136" s="149"/>
      <c r="AUO136" s="149"/>
      <c r="AUP136" s="149"/>
      <c r="AUQ136" s="149"/>
      <c r="AUR136" s="149"/>
      <c r="AUS136" s="149"/>
      <c r="AUT136" s="149"/>
      <c r="AUU136" s="149"/>
      <c r="AUV136" s="149"/>
      <c r="AUW136" s="149"/>
      <c r="AUX136" s="149"/>
      <c r="AUY136" s="149"/>
      <c r="AUZ136" s="149"/>
      <c r="AVA136" s="149"/>
      <c r="AVB136" s="149"/>
      <c r="AVC136" s="149"/>
      <c r="AVD136" s="149"/>
      <c r="AVE136" s="149"/>
      <c r="AVF136" s="149"/>
      <c r="AVG136" s="149"/>
      <c r="AVH136" s="149"/>
      <c r="AVI136" s="149"/>
      <c r="AVJ136" s="149"/>
      <c r="AVK136" s="149"/>
      <c r="AVL136" s="149"/>
      <c r="AVM136" s="149"/>
      <c r="AVN136" s="149"/>
      <c r="AVO136" s="149"/>
      <c r="AVP136" s="149"/>
      <c r="AVQ136" s="149"/>
      <c r="AVR136" s="149"/>
      <c r="AVS136" s="149"/>
      <c r="AVT136" s="149"/>
      <c r="AVU136" s="149"/>
      <c r="AVV136" s="149"/>
      <c r="AVW136" s="149"/>
      <c r="AVX136" s="149"/>
      <c r="AVY136" s="149"/>
      <c r="AVZ136" s="149"/>
      <c r="AWA136" s="149"/>
      <c r="AWB136" s="149"/>
      <c r="AWC136" s="149"/>
      <c r="AWD136" s="149"/>
      <c r="AWE136" s="149"/>
      <c r="AWF136" s="149"/>
      <c r="AWG136" s="149"/>
      <c r="AWH136" s="149"/>
      <c r="AWI136" s="149"/>
      <c r="AWJ136" s="149"/>
      <c r="AWK136" s="149"/>
      <c r="AWL136" s="149"/>
      <c r="AWM136" s="149"/>
      <c r="AWN136" s="149"/>
      <c r="AWO136" s="149"/>
      <c r="AWP136" s="149"/>
      <c r="AWQ136" s="149"/>
      <c r="AWR136" s="149"/>
      <c r="AWS136" s="149"/>
      <c r="AWT136" s="149"/>
      <c r="AWU136" s="149"/>
      <c r="AWV136" s="149"/>
      <c r="AWW136" s="149"/>
      <c r="AWX136" s="149"/>
      <c r="AWY136" s="149"/>
      <c r="AWZ136" s="149"/>
      <c r="AXA136" s="149"/>
      <c r="AXB136" s="149"/>
      <c r="AXC136" s="149"/>
      <c r="AXD136" s="149"/>
      <c r="AXE136" s="149"/>
      <c r="AXF136" s="149"/>
      <c r="AXG136" s="149"/>
      <c r="AXH136" s="149"/>
      <c r="AXI136" s="149"/>
      <c r="AXJ136" s="149"/>
      <c r="AXK136" s="149"/>
      <c r="AXL136" s="149"/>
      <c r="AXM136" s="149"/>
      <c r="AXN136" s="149"/>
      <c r="AXO136" s="149"/>
      <c r="AXP136" s="149"/>
      <c r="AXQ136" s="149"/>
      <c r="AXR136" s="149"/>
      <c r="AXS136" s="149"/>
      <c r="AXT136" s="149"/>
      <c r="AXU136" s="149"/>
      <c r="AXV136" s="149"/>
      <c r="AXW136" s="149"/>
      <c r="AXX136" s="149"/>
      <c r="AXY136" s="149"/>
      <c r="AXZ136" s="149"/>
      <c r="AYA136" s="149"/>
      <c r="AYB136" s="149"/>
      <c r="AYC136" s="149"/>
      <c r="AYD136" s="149"/>
      <c r="AYE136" s="149"/>
      <c r="AYF136" s="149"/>
      <c r="AYG136" s="149"/>
      <c r="AYH136" s="149"/>
      <c r="AYI136" s="149"/>
      <c r="AYJ136" s="149"/>
      <c r="AYK136" s="149"/>
      <c r="AYL136" s="149"/>
      <c r="AYM136" s="149"/>
      <c r="AYN136" s="149"/>
      <c r="AYO136" s="149"/>
      <c r="AYP136" s="149"/>
      <c r="AYQ136" s="149"/>
      <c r="AYR136" s="149"/>
      <c r="AYS136" s="149"/>
      <c r="AYT136" s="149"/>
      <c r="AYU136" s="149"/>
      <c r="AYV136" s="149"/>
      <c r="AYW136" s="149"/>
      <c r="AYX136" s="149"/>
      <c r="AYY136" s="149"/>
      <c r="AYZ136" s="149"/>
      <c r="AZA136" s="149"/>
      <c r="AZB136" s="149"/>
      <c r="AZC136" s="149"/>
      <c r="AZD136" s="149"/>
      <c r="AZE136" s="149"/>
      <c r="AZF136" s="149"/>
      <c r="AZG136" s="149"/>
      <c r="AZH136" s="149"/>
      <c r="AZI136" s="149"/>
      <c r="AZJ136" s="149"/>
      <c r="AZK136" s="149"/>
      <c r="AZL136" s="149"/>
      <c r="AZM136" s="149"/>
      <c r="AZN136" s="149"/>
      <c r="AZO136" s="149"/>
      <c r="AZP136" s="149"/>
      <c r="AZQ136" s="149"/>
      <c r="AZR136" s="149"/>
      <c r="AZS136" s="149"/>
      <c r="AZT136" s="149"/>
      <c r="AZU136" s="149"/>
      <c r="AZV136" s="149"/>
      <c r="AZW136" s="149"/>
      <c r="AZX136" s="149"/>
      <c r="AZY136" s="149"/>
      <c r="AZZ136" s="149"/>
      <c r="BAA136" s="149"/>
      <c r="BAB136" s="149"/>
      <c r="BAC136" s="149"/>
      <c r="BAD136" s="149"/>
      <c r="BAE136" s="149"/>
      <c r="BAF136" s="149"/>
      <c r="BAG136" s="149"/>
      <c r="BAH136" s="149"/>
      <c r="BAI136" s="149"/>
      <c r="BAJ136" s="149"/>
      <c r="BAK136" s="149"/>
      <c r="BAL136" s="149"/>
      <c r="BAM136" s="149"/>
      <c r="BAN136" s="149"/>
      <c r="BAO136" s="149"/>
      <c r="BAP136" s="149"/>
      <c r="BAQ136" s="149"/>
      <c r="BAR136" s="149"/>
      <c r="BAS136" s="149"/>
      <c r="BAT136" s="149"/>
      <c r="BAU136" s="149"/>
      <c r="BAV136" s="149"/>
      <c r="BAW136" s="149"/>
      <c r="BAX136" s="149"/>
      <c r="BAY136" s="149"/>
      <c r="BAZ136" s="149"/>
      <c r="BBA136" s="149"/>
      <c r="BBB136" s="149"/>
      <c r="BBC136" s="149"/>
      <c r="BBD136" s="149"/>
      <c r="BBE136" s="149"/>
      <c r="BBF136" s="149"/>
      <c r="BBG136" s="149"/>
      <c r="BBH136" s="149"/>
      <c r="BBI136" s="149"/>
      <c r="BBJ136" s="149"/>
      <c r="BBK136" s="149"/>
      <c r="BBL136" s="149"/>
      <c r="BBM136" s="149"/>
      <c r="BBN136" s="149"/>
      <c r="BBO136" s="149"/>
      <c r="BBP136" s="149"/>
      <c r="BBQ136" s="149"/>
      <c r="BBR136" s="149"/>
      <c r="BBS136" s="149"/>
      <c r="BBT136" s="149"/>
      <c r="BBU136" s="149"/>
      <c r="BBV136" s="149"/>
      <c r="BBW136" s="149"/>
      <c r="BBX136" s="149"/>
      <c r="BBY136" s="149"/>
      <c r="BBZ136" s="149"/>
      <c r="BCA136" s="149"/>
      <c r="BCB136" s="149"/>
      <c r="BCC136" s="149"/>
      <c r="BCD136" s="149"/>
      <c r="BCE136" s="149"/>
      <c r="BCF136" s="149"/>
      <c r="BCG136" s="149"/>
      <c r="BCH136" s="149"/>
      <c r="BCI136" s="149"/>
      <c r="BCJ136" s="149"/>
      <c r="BCK136" s="149"/>
      <c r="BCL136" s="149"/>
      <c r="BCM136" s="149"/>
      <c r="BCN136" s="149"/>
      <c r="BCO136" s="149"/>
      <c r="BCP136" s="149"/>
      <c r="BCQ136" s="149"/>
      <c r="BCR136" s="149"/>
      <c r="BCS136" s="149"/>
      <c r="BCT136" s="149"/>
      <c r="BCU136" s="149"/>
      <c r="BCV136" s="149"/>
      <c r="BCW136" s="149"/>
      <c r="BCX136" s="149"/>
      <c r="BCY136" s="149"/>
      <c r="BCZ136" s="149"/>
      <c r="BDA136" s="149"/>
      <c r="BDB136" s="149"/>
      <c r="BDC136" s="149"/>
      <c r="BDD136" s="149"/>
      <c r="BDE136" s="149"/>
      <c r="BDF136" s="149"/>
      <c r="BDG136" s="149"/>
      <c r="BDH136" s="149"/>
      <c r="BDI136" s="149"/>
      <c r="BDJ136" s="149"/>
      <c r="BDK136" s="149"/>
      <c r="BDL136" s="149"/>
      <c r="BDM136" s="149"/>
      <c r="BDN136" s="149"/>
      <c r="BDO136" s="149"/>
      <c r="BDP136" s="149"/>
      <c r="BDQ136" s="149"/>
      <c r="BDR136" s="149"/>
      <c r="BDS136" s="149"/>
      <c r="BDT136" s="149"/>
      <c r="BDU136" s="149"/>
      <c r="BDV136" s="149"/>
      <c r="BDW136" s="149"/>
      <c r="BDX136" s="149"/>
      <c r="BDY136" s="149"/>
      <c r="BDZ136" s="149"/>
      <c r="BEA136" s="149"/>
      <c r="BEB136" s="149"/>
      <c r="BEC136" s="149"/>
      <c r="BED136" s="149"/>
      <c r="BEE136" s="149"/>
      <c r="BEF136" s="149"/>
      <c r="BEG136" s="149"/>
      <c r="BEH136" s="149"/>
      <c r="BEI136" s="149"/>
      <c r="BEJ136" s="149"/>
      <c r="BEK136" s="149"/>
      <c r="BEL136" s="149"/>
      <c r="BEM136" s="149"/>
      <c r="BEN136" s="149"/>
      <c r="BEO136" s="149"/>
      <c r="BEP136" s="149"/>
      <c r="BEQ136" s="149"/>
      <c r="BER136" s="149"/>
      <c r="BES136" s="149"/>
      <c r="BET136" s="149"/>
      <c r="BEU136" s="149"/>
      <c r="BEV136" s="149"/>
      <c r="BEW136" s="149"/>
      <c r="BEX136" s="149"/>
      <c r="BEY136" s="149"/>
      <c r="BEZ136" s="149"/>
      <c r="BFA136" s="149"/>
      <c r="BFB136" s="149"/>
      <c r="BFC136" s="149"/>
      <c r="BFD136" s="149"/>
      <c r="BFE136" s="149"/>
      <c r="BFF136" s="149"/>
      <c r="BFG136" s="149"/>
      <c r="BFH136" s="149"/>
      <c r="BFI136" s="149"/>
      <c r="BFJ136" s="149"/>
      <c r="BFK136" s="149"/>
      <c r="BFL136" s="149"/>
      <c r="BFM136" s="149"/>
      <c r="BFN136" s="149"/>
      <c r="BFO136" s="149"/>
      <c r="BFP136" s="149"/>
      <c r="BFQ136" s="149"/>
      <c r="BFR136" s="149"/>
      <c r="BFS136" s="149"/>
      <c r="BFT136" s="149"/>
      <c r="BFU136" s="149"/>
      <c r="BFV136" s="149"/>
      <c r="BFW136" s="149"/>
      <c r="BFX136" s="149"/>
      <c r="BFY136" s="149"/>
      <c r="BFZ136" s="149"/>
      <c r="BGA136" s="149"/>
      <c r="BGB136" s="149"/>
      <c r="BGC136" s="149"/>
      <c r="BGD136" s="149"/>
      <c r="BGE136" s="149"/>
      <c r="BGF136" s="149"/>
      <c r="BGG136" s="149"/>
      <c r="BGH136" s="149"/>
      <c r="BGI136" s="149"/>
      <c r="BGJ136" s="149"/>
      <c r="BGK136" s="149"/>
      <c r="BGL136" s="149"/>
      <c r="BGM136" s="149"/>
      <c r="BGN136" s="149"/>
      <c r="BGO136" s="149"/>
      <c r="BGP136" s="149"/>
      <c r="BGQ136" s="149"/>
      <c r="BGR136" s="149"/>
      <c r="BGS136" s="149"/>
      <c r="BGT136" s="149"/>
      <c r="BGU136" s="149"/>
      <c r="BGV136" s="149"/>
      <c r="BGW136" s="149"/>
      <c r="BGX136" s="149"/>
      <c r="BGY136" s="149"/>
      <c r="BGZ136" s="149"/>
      <c r="BHA136" s="149"/>
      <c r="BHB136" s="149"/>
      <c r="BHC136" s="149"/>
      <c r="BHD136" s="149"/>
      <c r="BHE136" s="149"/>
      <c r="BHF136" s="149"/>
      <c r="BHG136" s="149"/>
      <c r="BHH136" s="149"/>
      <c r="BHI136" s="149"/>
      <c r="BHJ136" s="149"/>
      <c r="BHK136" s="149"/>
      <c r="BHL136" s="149"/>
      <c r="BHM136" s="149"/>
      <c r="BHN136" s="149"/>
      <c r="BHO136" s="149"/>
      <c r="BHP136" s="149"/>
      <c r="BHQ136" s="149"/>
      <c r="BHR136" s="149"/>
      <c r="BHS136" s="149"/>
      <c r="BHT136" s="149"/>
      <c r="BHU136" s="149"/>
      <c r="BHV136" s="149"/>
      <c r="BHW136" s="149"/>
      <c r="BHX136" s="149"/>
      <c r="BHY136" s="149"/>
      <c r="BHZ136" s="149"/>
      <c r="BIA136" s="149"/>
      <c r="BIB136" s="149"/>
      <c r="BIC136" s="149"/>
      <c r="BID136" s="149"/>
      <c r="BIE136" s="149"/>
      <c r="BIF136" s="149"/>
      <c r="BIG136" s="149"/>
      <c r="BIH136" s="149"/>
      <c r="BII136" s="149"/>
      <c r="BIJ136" s="149"/>
      <c r="BIK136" s="149"/>
      <c r="BIL136" s="149"/>
      <c r="BIM136" s="149"/>
      <c r="BIN136" s="149"/>
      <c r="BIO136" s="149"/>
      <c r="BIP136" s="149"/>
      <c r="BIQ136" s="149"/>
      <c r="BIR136" s="149"/>
      <c r="BIS136" s="149"/>
      <c r="BIT136" s="149"/>
      <c r="BIU136" s="149"/>
      <c r="BIV136" s="149"/>
      <c r="BIW136" s="149"/>
      <c r="BIX136" s="149"/>
      <c r="BIY136" s="149"/>
      <c r="BIZ136" s="149"/>
      <c r="BJA136" s="149"/>
      <c r="BJB136" s="149"/>
      <c r="BJC136" s="149"/>
      <c r="BJD136" s="149"/>
      <c r="BJE136" s="149"/>
      <c r="BJF136" s="149"/>
      <c r="BJG136" s="149"/>
      <c r="BJH136" s="149"/>
      <c r="BJI136" s="149"/>
      <c r="BJJ136" s="149"/>
      <c r="BJK136" s="149"/>
      <c r="BJL136" s="149"/>
      <c r="BJM136" s="149"/>
      <c r="BJN136" s="149"/>
      <c r="BJO136" s="149"/>
      <c r="BJP136" s="149"/>
      <c r="BJQ136" s="149"/>
      <c r="BJR136" s="149"/>
      <c r="BJS136" s="149"/>
      <c r="BJT136" s="149"/>
      <c r="BJU136" s="149"/>
      <c r="BJV136" s="149"/>
      <c r="BJW136" s="149"/>
      <c r="BJX136" s="149"/>
      <c r="BJY136" s="149"/>
      <c r="BJZ136" s="149"/>
      <c r="BKA136" s="149"/>
      <c r="BKB136" s="149"/>
      <c r="BKC136" s="149"/>
      <c r="BKD136" s="149"/>
      <c r="BKE136" s="149"/>
      <c r="BKF136" s="149"/>
      <c r="BKG136" s="149"/>
      <c r="BKH136" s="149"/>
      <c r="BKI136" s="149"/>
      <c r="BKJ136" s="149"/>
      <c r="BKK136" s="149"/>
      <c r="BKL136" s="149"/>
      <c r="BKM136" s="149"/>
      <c r="BKN136" s="149"/>
      <c r="BKO136" s="149"/>
      <c r="BKP136" s="149"/>
      <c r="BKQ136" s="149"/>
      <c r="BKR136" s="149"/>
      <c r="BKS136" s="149"/>
      <c r="BKT136" s="149"/>
      <c r="BKU136" s="149"/>
      <c r="BKV136" s="149"/>
      <c r="BKW136" s="149"/>
      <c r="BKX136" s="149"/>
      <c r="BKY136" s="149"/>
      <c r="BKZ136" s="149"/>
      <c r="BLA136" s="149"/>
      <c r="BLB136" s="149"/>
      <c r="BLC136" s="149"/>
      <c r="BLD136" s="149"/>
      <c r="BLE136" s="149"/>
      <c r="BLF136" s="149"/>
      <c r="BLG136" s="149"/>
      <c r="BLH136" s="149"/>
      <c r="BLI136" s="149"/>
      <c r="BLJ136" s="149"/>
      <c r="BLK136" s="149"/>
      <c r="BLL136" s="149"/>
      <c r="BLM136" s="149"/>
      <c r="BLN136" s="149"/>
      <c r="BLO136" s="149"/>
      <c r="BLP136" s="149"/>
      <c r="BLQ136" s="149"/>
      <c r="BLR136" s="149"/>
      <c r="BLS136" s="149"/>
      <c r="BLT136" s="149"/>
      <c r="BLU136" s="149"/>
      <c r="BLV136" s="149"/>
      <c r="BLW136" s="149"/>
      <c r="BLX136" s="149"/>
      <c r="BLY136" s="149"/>
      <c r="BLZ136" s="149"/>
      <c r="BMA136" s="149"/>
      <c r="BMB136" s="149"/>
      <c r="BMC136" s="149"/>
      <c r="BMD136" s="149"/>
      <c r="BME136" s="149"/>
      <c r="BMF136" s="149"/>
      <c r="BMG136" s="149"/>
      <c r="BMH136" s="149"/>
      <c r="BMI136" s="149"/>
      <c r="BMJ136" s="149"/>
      <c r="BMK136" s="149"/>
      <c r="BML136" s="149"/>
      <c r="BMM136" s="149"/>
      <c r="BMN136" s="149"/>
      <c r="BMO136" s="149"/>
      <c r="BMP136" s="149"/>
      <c r="BMQ136" s="149"/>
      <c r="BMR136" s="149"/>
      <c r="BMS136" s="149"/>
      <c r="BMT136" s="149"/>
      <c r="BMU136" s="149"/>
      <c r="BMV136" s="149"/>
      <c r="BMW136" s="149"/>
      <c r="BMX136" s="149"/>
      <c r="BMY136" s="149"/>
      <c r="BMZ136" s="149"/>
      <c r="BNA136" s="149"/>
      <c r="BNB136" s="149"/>
      <c r="BNC136" s="149"/>
      <c r="BND136" s="149"/>
      <c r="BNE136" s="149"/>
      <c r="BNF136" s="149"/>
      <c r="BNG136" s="149"/>
      <c r="BNH136" s="149"/>
      <c r="BNI136" s="149"/>
      <c r="BNJ136" s="149"/>
      <c r="BNK136" s="149"/>
      <c r="BNL136" s="149"/>
      <c r="BNM136" s="149"/>
      <c r="BNN136" s="149"/>
      <c r="BNO136" s="149"/>
      <c r="BNP136" s="149"/>
      <c r="BNQ136" s="149"/>
      <c r="BNR136" s="149"/>
      <c r="BNS136" s="149"/>
      <c r="BNT136" s="149"/>
      <c r="BNU136" s="149"/>
      <c r="BNV136" s="149"/>
      <c r="BNW136" s="149"/>
      <c r="BNX136" s="149"/>
      <c r="BNY136" s="149"/>
      <c r="BNZ136" s="149"/>
      <c r="BOA136" s="149"/>
      <c r="BOB136" s="149"/>
      <c r="BOC136" s="149"/>
      <c r="BOD136" s="149"/>
      <c r="BOE136" s="149"/>
      <c r="BOF136" s="149"/>
      <c r="BOG136" s="149"/>
      <c r="BOH136" s="149"/>
      <c r="BOI136" s="149"/>
      <c r="BOJ136" s="149"/>
      <c r="BOK136" s="149"/>
      <c r="BOL136" s="149"/>
      <c r="BOM136" s="149"/>
      <c r="BON136" s="149"/>
      <c r="BOO136" s="149"/>
      <c r="BOP136" s="149"/>
      <c r="BOQ136" s="149"/>
      <c r="BOR136" s="149"/>
      <c r="BOS136" s="149"/>
      <c r="BOT136" s="149"/>
      <c r="BOU136" s="149"/>
      <c r="BOV136" s="149"/>
      <c r="BOW136" s="149"/>
      <c r="BOX136" s="149"/>
      <c r="BOY136" s="149"/>
      <c r="BOZ136" s="149"/>
      <c r="BPA136" s="149"/>
      <c r="BPB136" s="149"/>
      <c r="BPC136" s="149"/>
      <c r="BPD136" s="149"/>
      <c r="BPE136" s="149"/>
      <c r="BPF136" s="149"/>
      <c r="BPG136" s="149"/>
      <c r="BPH136" s="149"/>
      <c r="BPI136" s="149"/>
      <c r="BPJ136" s="149"/>
      <c r="BPK136" s="149"/>
      <c r="BPL136" s="149"/>
      <c r="BPM136" s="149"/>
      <c r="BPN136" s="149"/>
      <c r="BPO136" s="149"/>
      <c r="BPP136" s="149"/>
      <c r="BPQ136" s="149"/>
      <c r="BPR136" s="149"/>
      <c r="BPS136" s="149"/>
      <c r="BPT136" s="149"/>
      <c r="BPU136" s="149"/>
      <c r="BPV136" s="149"/>
      <c r="BPW136" s="149"/>
      <c r="BPX136" s="149"/>
      <c r="BPY136" s="149"/>
      <c r="BPZ136" s="149"/>
      <c r="BQA136" s="149"/>
      <c r="BQB136" s="149"/>
      <c r="BQC136" s="149"/>
      <c r="BQD136" s="149"/>
      <c r="BQE136" s="149"/>
      <c r="BQF136" s="149"/>
      <c r="BQG136" s="149"/>
      <c r="BQH136" s="149"/>
      <c r="BQI136" s="149"/>
      <c r="BQJ136" s="149"/>
      <c r="BQK136" s="149"/>
      <c r="BQL136" s="149"/>
      <c r="BQM136" s="149"/>
      <c r="BQN136" s="149"/>
      <c r="BQO136" s="149"/>
      <c r="BQP136" s="149"/>
      <c r="BQQ136" s="149"/>
      <c r="BQR136" s="149"/>
      <c r="BQS136" s="149"/>
      <c r="BQT136" s="149"/>
      <c r="BQU136" s="149"/>
      <c r="BQV136" s="149"/>
      <c r="BQW136" s="149"/>
      <c r="BQX136" s="149"/>
      <c r="BQY136" s="149"/>
      <c r="BQZ136" s="149"/>
      <c r="BRA136" s="149"/>
      <c r="BRB136" s="149"/>
      <c r="BRC136" s="149"/>
      <c r="BRD136" s="149"/>
      <c r="BRE136" s="149"/>
      <c r="BRF136" s="149"/>
      <c r="BRG136" s="149"/>
      <c r="BRH136" s="149"/>
      <c r="BRI136" s="149"/>
      <c r="BRJ136" s="149"/>
      <c r="BRK136" s="149"/>
      <c r="BRL136" s="149"/>
      <c r="BRM136" s="149"/>
      <c r="BRN136" s="149"/>
      <c r="BRO136" s="149"/>
      <c r="BRP136" s="149"/>
      <c r="BRQ136" s="149"/>
      <c r="BRR136" s="149"/>
      <c r="BRS136" s="149"/>
      <c r="BRT136" s="149"/>
      <c r="BRU136" s="149"/>
      <c r="BRV136" s="149"/>
      <c r="BRW136" s="149"/>
      <c r="BRX136" s="149"/>
      <c r="BRY136" s="149"/>
      <c r="BRZ136" s="149"/>
      <c r="BSA136" s="149"/>
      <c r="BSB136" s="149"/>
      <c r="BSC136" s="149"/>
      <c r="BSD136" s="149"/>
      <c r="BSE136" s="149"/>
      <c r="BSF136" s="149"/>
      <c r="BSG136" s="149"/>
      <c r="BSH136" s="149"/>
      <c r="BSI136" s="149"/>
      <c r="BSJ136" s="149"/>
      <c r="BSK136" s="149"/>
      <c r="BSL136" s="149"/>
      <c r="BSM136" s="149"/>
      <c r="BSN136" s="149"/>
      <c r="BSO136" s="149"/>
      <c r="BSP136" s="149"/>
      <c r="BSQ136" s="149"/>
      <c r="BSR136" s="149"/>
      <c r="BSS136" s="149"/>
      <c r="BST136" s="149"/>
      <c r="BSU136" s="149"/>
      <c r="BSV136" s="149"/>
      <c r="BSW136" s="149"/>
      <c r="BSX136" s="149"/>
      <c r="BSY136" s="149"/>
      <c r="BSZ136" s="149"/>
      <c r="BTA136" s="149"/>
      <c r="BTB136" s="149"/>
      <c r="BTC136" s="149"/>
      <c r="BTD136" s="149"/>
      <c r="BTE136" s="149"/>
      <c r="BTF136" s="149"/>
      <c r="BTG136" s="149"/>
      <c r="BTH136" s="149"/>
      <c r="BTI136" s="149"/>
      <c r="BTJ136" s="149"/>
      <c r="BTK136" s="149"/>
      <c r="BTL136" s="149"/>
      <c r="BTM136" s="149"/>
      <c r="BTN136" s="149"/>
      <c r="BTO136" s="149"/>
      <c r="BTP136" s="149"/>
      <c r="BTQ136" s="149"/>
      <c r="BTR136" s="149"/>
      <c r="BTS136" s="149"/>
      <c r="BTT136" s="149"/>
      <c r="BTU136" s="149"/>
      <c r="BTV136" s="149"/>
      <c r="BTW136" s="149"/>
      <c r="BTX136" s="149"/>
      <c r="BTY136" s="149"/>
      <c r="BTZ136" s="149"/>
      <c r="BUA136" s="149"/>
      <c r="BUB136" s="149"/>
      <c r="BUC136" s="149"/>
      <c r="BUD136" s="149"/>
      <c r="BUE136" s="149"/>
      <c r="BUF136" s="149"/>
      <c r="BUG136" s="149"/>
      <c r="BUH136" s="149"/>
      <c r="BUI136" s="149"/>
      <c r="BUJ136" s="149"/>
      <c r="BUK136" s="149"/>
      <c r="BUL136" s="149"/>
      <c r="BUM136" s="149"/>
      <c r="BUN136" s="149"/>
      <c r="BUO136" s="149"/>
      <c r="BUP136" s="149"/>
      <c r="BUQ136" s="149"/>
      <c r="BUR136" s="149"/>
      <c r="BUS136" s="149"/>
      <c r="BUT136" s="149"/>
      <c r="BUU136" s="149"/>
      <c r="BUV136" s="149"/>
      <c r="BUW136" s="149"/>
      <c r="BUX136" s="149"/>
      <c r="BUY136" s="149"/>
      <c r="BUZ136" s="149"/>
      <c r="BVA136" s="149"/>
      <c r="BVB136" s="149"/>
      <c r="BVC136" s="149"/>
      <c r="BVD136" s="149"/>
      <c r="BVE136" s="149"/>
      <c r="BVF136" s="149"/>
      <c r="BVG136" s="149"/>
      <c r="BVH136" s="149"/>
      <c r="BVI136" s="149"/>
      <c r="BVJ136" s="149"/>
      <c r="BVK136" s="149"/>
      <c r="BVL136" s="149"/>
      <c r="BVM136" s="149"/>
      <c r="BVN136" s="149"/>
      <c r="BVO136" s="149"/>
      <c r="BVP136" s="149"/>
      <c r="BVQ136" s="149"/>
      <c r="BVR136" s="149"/>
      <c r="BVS136" s="149"/>
      <c r="BVT136" s="149"/>
      <c r="BVU136" s="149"/>
      <c r="BVV136" s="149"/>
      <c r="BVW136" s="149"/>
      <c r="BVX136" s="149"/>
      <c r="BVY136" s="149"/>
      <c r="BVZ136" s="149"/>
      <c r="BWA136" s="149"/>
      <c r="BWB136" s="149"/>
      <c r="BWC136" s="149"/>
      <c r="BWD136" s="149"/>
      <c r="BWE136" s="149"/>
      <c r="BWF136" s="149"/>
      <c r="BWG136" s="149"/>
      <c r="BWH136" s="149"/>
      <c r="BWI136" s="149"/>
      <c r="BWJ136" s="149"/>
      <c r="BWK136" s="149"/>
      <c r="BWL136" s="149"/>
      <c r="BWM136" s="149"/>
      <c r="BWN136" s="149"/>
      <c r="BWO136" s="149"/>
      <c r="BWP136" s="149"/>
      <c r="BWQ136" s="149"/>
      <c r="BWR136" s="149"/>
      <c r="BWS136" s="149"/>
      <c r="BWT136" s="149"/>
      <c r="BWU136" s="149"/>
      <c r="BWV136" s="149"/>
      <c r="BWW136" s="149"/>
      <c r="BWX136" s="149"/>
      <c r="BWY136" s="149"/>
      <c r="BWZ136" s="149"/>
      <c r="BXA136" s="149"/>
      <c r="BXB136" s="149"/>
      <c r="BXC136" s="149"/>
      <c r="BXD136" s="149"/>
      <c r="BXE136" s="149"/>
      <c r="BXF136" s="149"/>
      <c r="BXG136" s="149"/>
      <c r="BXH136" s="149"/>
      <c r="BXI136" s="149"/>
      <c r="BXJ136" s="149"/>
      <c r="BXK136" s="149"/>
      <c r="BXL136" s="149"/>
      <c r="BXM136" s="149"/>
      <c r="BXN136" s="149"/>
      <c r="BXO136" s="149"/>
      <c r="BXP136" s="149"/>
      <c r="BXQ136" s="149"/>
      <c r="BXR136" s="149"/>
      <c r="BXS136" s="149"/>
      <c r="BXT136" s="149"/>
      <c r="BXU136" s="149"/>
      <c r="BXV136" s="149"/>
      <c r="BXW136" s="149"/>
      <c r="BXX136" s="149"/>
      <c r="BXY136" s="149"/>
      <c r="BXZ136" s="149"/>
      <c r="BYA136" s="149"/>
      <c r="BYB136" s="149"/>
      <c r="BYC136" s="149"/>
      <c r="BYD136" s="149"/>
      <c r="BYE136" s="149"/>
      <c r="BYF136" s="149"/>
      <c r="BYG136" s="149"/>
      <c r="BYH136" s="149"/>
      <c r="BYI136" s="149"/>
      <c r="BYJ136" s="149"/>
      <c r="BYK136" s="149"/>
      <c r="BYL136" s="149"/>
      <c r="BYM136" s="149"/>
      <c r="BYN136" s="149"/>
      <c r="BYO136" s="149"/>
      <c r="BYP136" s="149"/>
      <c r="BYQ136" s="149"/>
      <c r="BYR136" s="149"/>
      <c r="BYS136" s="149"/>
      <c r="BYT136" s="149"/>
      <c r="BYU136" s="149"/>
      <c r="BYV136" s="149"/>
      <c r="BYW136" s="149"/>
      <c r="BYX136" s="149"/>
      <c r="BYY136" s="149"/>
      <c r="BYZ136" s="149"/>
      <c r="BZA136" s="149"/>
      <c r="BZB136" s="149"/>
      <c r="BZC136" s="149"/>
      <c r="BZD136" s="149"/>
      <c r="BZE136" s="149"/>
      <c r="BZF136" s="149"/>
      <c r="BZG136" s="149"/>
      <c r="BZH136" s="149"/>
      <c r="BZI136" s="149"/>
      <c r="BZJ136" s="149"/>
      <c r="BZK136" s="149"/>
      <c r="BZL136" s="149"/>
      <c r="BZM136" s="149"/>
      <c r="BZN136" s="149"/>
      <c r="BZO136" s="149"/>
      <c r="BZP136" s="149"/>
      <c r="BZQ136" s="149"/>
      <c r="BZR136" s="149"/>
      <c r="BZS136" s="149"/>
      <c r="BZT136" s="149"/>
      <c r="BZU136" s="149"/>
      <c r="BZV136" s="149"/>
      <c r="BZW136" s="149"/>
      <c r="BZX136" s="149"/>
      <c r="BZY136" s="149"/>
      <c r="BZZ136" s="149"/>
      <c r="CAA136" s="149"/>
      <c r="CAB136" s="149"/>
      <c r="CAC136" s="149"/>
      <c r="CAD136" s="149"/>
      <c r="CAE136" s="149"/>
      <c r="CAF136" s="149"/>
      <c r="CAG136" s="149"/>
      <c r="CAH136" s="149"/>
      <c r="CAI136" s="149"/>
      <c r="CAJ136" s="149"/>
      <c r="CAK136" s="149"/>
      <c r="CAL136" s="149"/>
      <c r="CAM136" s="149"/>
      <c r="CAN136" s="149"/>
      <c r="CAO136" s="149"/>
      <c r="CAP136" s="149"/>
      <c r="CAQ136" s="149"/>
      <c r="CAR136" s="149"/>
      <c r="CAS136" s="149"/>
      <c r="CAT136" s="149"/>
      <c r="CAU136" s="149"/>
      <c r="CAV136" s="149"/>
      <c r="CAW136" s="149"/>
      <c r="CAX136" s="149"/>
      <c r="CAY136" s="149"/>
      <c r="CAZ136" s="149"/>
      <c r="CBA136" s="149"/>
      <c r="CBB136" s="149"/>
      <c r="CBC136" s="149"/>
      <c r="CBD136" s="149"/>
      <c r="CBE136" s="149"/>
      <c r="CBF136" s="149"/>
      <c r="CBG136" s="149"/>
      <c r="CBH136" s="149"/>
      <c r="CBI136" s="149"/>
      <c r="CBJ136" s="149"/>
      <c r="CBK136" s="149"/>
      <c r="CBL136" s="149"/>
      <c r="CBM136" s="149"/>
      <c r="CBN136" s="149"/>
      <c r="CBO136" s="149"/>
      <c r="CBP136" s="149"/>
      <c r="CBQ136" s="149"/>
      <c r="CBR136" s="149"/>
      <c r="CBS136" s="149"/>
      <c r="CBT136" s="149"/>
      <c r="CBU136" s="149"/>
      <c r="CBV136" s="149"/>
      <c r="CBW136" s="149"/>
      <c r="CBX136" s="149"/>
      <c r="CBY136" s="149"/>
      <c r="CBZ136" s="149"/>
      <c r="CCA136" s="149"/>
      <c r="CCB136" s="149"/>
      <c r="CCC136" s="149"/>
      <c r="CCD136" s="149"/>
      <c r="CCE136" s="149"/>
      <c r="CCF136" s="149"/>
      <c r="CCG136" s="149"/>
      <c r="CCH136" s="149"/>
      <c r="CCI136" s="149"/>
      <c r="CCJ136" s="149"/>
      <c r="CCK136" s="149"/>
      <c r="CCL136" s="149"/>
      <c r="CCM136" s="149"/>
      <c r="CCN136" s="149"/>
      <c r="CCO136" s="149"/>
      <c r="CCP136" s="149"/>
      <c r="CCQ136" s="149"/>
      <c r="CCR136" s="149"/>
      <c r="CCS136" s="149"/>
      <c r="CCT136" s="149"/>
      <c r="CCU136" s="149"/>
      <c r="CCV136" s="149"/>
      <c r="CCW136" s="149"/>
      <c r="CCX136" s="149"/>
      <c r="CCY136" s="149"/>
      <c r="CCZ136" s="149"/>
      <c r="CDA136" s="149"/>
      <c r="CDB136" s="149"/>
      <c r="CDC136" s="149"/>
      <c r="CDD136" s="149"/>
      <c r="CDE136" s="149"/>
      <c r="CDF136" s="149"/>
      <c r="CDG136" s="149"/>
      <c r="CDH136" s="149"/>
      <c r="CDI136" s="149"/>
      <c r="CDJ136" s="149"/>
      <c r="CDK136" s="149"/>
      <c r="CDL136" s="149"/>
      <c r="CDM136" s="149"/>
      <c r="CDN136" s="149"/>
      <c r="CDO136" s="149"/>
      <c r="CDP136" s="149"/>
      <c r="CDQ136" s="149"/>
      <c r="CDR136" s="149"/>
      <c r="CDS136" s="149"/>
      <c r="CDT136" s="149"/>
      <c r="CDU136" s="149"/>
      <c r="CDV136" s="149"/>
      <c r="CDW136" s="149"/>
      <c r="CDX136" s="149"/>
      <c r="CDY136" s="149"/>
      <c r="CDZ136" s="149"/>
      <c r="CEA136" s="149"/>
      <c r="CEB136" s="149"/>
      <c r="CEC136" s="149"/>
      <c r="CED136" s="149"/>
      <c r="CEE136" s="149"/>
      <c r="CEF136" s="149"/>
      <c r="CEG136" s="149"/>
      <c r="CEH136" s="149"/>
      <c r="CEI136" s="149"/>
      <c r="CEJ136" s="149"/>
      <c r="CEK136" s="149"/>
      <c r="CEL136" s="149"/>
      <c r="CEM136" s="149"/>
      <c r="CEN136" s="149"/>
      <c r="CEO136" s="149"/>
      <c r="CEP136" s="149"/>
      <c r="CEQ136" s="149"/>
      <c r="CER136" s="149"/>
      <c r="CES136" s="149"/>
      <c r="CET136" s="149"/>
      <c r="CEU136" s="149"/>
      <c r="CEV136" s="149"/>
      <c r="CEW136" s="149"/>
      <c r="CEX136" s="149"/>
      <c r="CEY136" s="149"/>
      <c r="CEZ136" s="149"/>
      <c r="CFA136" s="149"/>
      <c r="CFB136" s="149"/>
      <c r="CFC136" s="149"/>
      <c r="CFD136" s="149"/>
      <c r="CFE136" s="149"/>
      <c r="CFF136" s="149"/>
      <c r="CFG136" s="149"/>
      <c r="CFH136" s="149"/>
      <c r="CFI136" s="149"/>
      <c r="CFJ136" s="149"/>
      <c r="CFK136" s="149"/>
      <c r="CFL136" s="149"/>
      <c r="CFM136" s="149"/>
      <c r="CFN136" s="149"/>
      <c r="CFO136" s="149"/>
      <c r="CFP136" s="149"/>
      <c r="CFQ136" s="149"/>
      <c r="CFR136" s="149"/>
      <c r="CFS136" s="149"/>
      <c r="CFT136" s="149"/>
      <c r="CFU136" s="149"/>
      <c r="CFV136" s="149"/>
      <c r="CFW136" s="149"/>
      <c r="CFX136" s="149"/>
      <c r="CFY136" s="149"/>
      <c r="CFZ136" s="149"/>
      <c r="CGA136" s="149"/>
      <c r="CGB136" s="149"/>
      <c r="CGC136" s="149"/>
      <c r="CGD136" s="149"/>
      <c r="CGE136" s="149"/>
      <c r="CGF136" s="149"/>
      <c r="CGG136" s="149"/>
      <c r="CGH136" s="149"/>
      <c r="CGI136" s="149"/>
      <c r="CGJ136" s="149"/>
      <c r="CGK136" s="149"/>
      <c r="CGL136" s="149"/>
      <c r="CGM136" s="149"/>
      <c r="CGN136" s="149"/>
      <c r="CGO136" s="149"/>
      <c r="CGP136" s="149"/>
      <c r="CGQ136" s="149"/>
      <c r="CGR136" s="149"/>
      <c r="CGS136" s="149"/>
      <c r="CGT136" s="149"/>
      <c r="CGU136" s="149"/>
      <c r="CGV136" s="149"/>
      <c r="CGW136" s="149"/>
      <c r="CGX136" s="149"/>
      <c r="CGY136" s="149"/>
      <c r="CGZ136" s="149"/>
      <c r="CHA136" s="149"/>
      <c r="CHB136" s="149"/>
      <c r="CHC136" s="149"/>
      <c r="CHD136" s="149"/>
      <c r="CHE136" s="149"/>
      <c r="CHF136" s="149"/>
      <c r="CHG136" s="149"/>
      <c r="CHH136" s="149"/>
      <c r="CHI136" s="149"/>
      <c r="CHJ136" s="149"/>
      <c r="CHK136" s="149"/>
      <c r="CHL136" s="149"/>
      <c r="CHM136" s="149"/>
      <c r="CHN136" s="149"/>
      <c r="CHO136" s="149"/>
      <c r="CHP136" s="149"/>
      <c r="CHQ136" s="149"/>
      <c r="CHR136" s="149"/>
      <c r="CHS136" s="149"/>
      <c r="CHT136" s="149"/>
      <c r="CHU136" s="149"/>
      <c r="CHV136" s="149"/>
      <c r="CHW136" s="149"/>
      <c r="CHX136" s="149"/>
      <c r="CHY136" s="149"/>
      <c r="CHZ136" s="149"/>
      <c r="CIA136" s="149"/>
      <c r="CIB136" s="149"/>
      <c r="CIC136" s="149"/>
      <c r="CID136" s="149"/>
      <c r="CIE136" s="149"/>
      <c r="CIF136" s="149"/>
      <c r="CIG136" s="149"/>
      <c r="CIH136" s="149"/>
      <c r="CII136" s="149"/>
      <c r="CIJ136" s="149"/>
      <c r="CIK136" s="149"/>
      <c r="CIL136" s="149"/>
      <c r="CIM136" s="149"/>
      <c r="CIN136" s="149"/>
      <c r="CIO136" s="149"/>
      <c r="CIP136" s="149"/>
      <c r="CIQ136" s="149"/>
      <c r="CIR136" s="149"/>
      <c r="CIS136" s="149"/>
      <c r="CIT136" s="149"/>
      <c r="CIU136" s="149"/>
      <c r="CIV136" s="149"/>
      <c r="CIW136" s="149"/>
      <c r="CIX136" s="149"/>
      <c r="CIY136" s="149"/>
      <c r="CIZ136" s="149"/>
      <c r="CJA136" s="149"/>
      <c r="CJB136" s="149"/>
      <c r="CJC136" s="149"/>
      <c r="CJD136" s="149"/>
      <c r="CJE136" s="149"/>
      <c r="CJF136" s="149"/>
      <c r="CJG136" s="149"/>
      <c r="CJH136" s="149"/>
      <c r="CJI136" s="149"/>
      <c r="CJJ136" s="149"/>
      <c r="CJK136" s="149"/>
      <c r="CJL136" s="149"/>
      <c r="CJM136" s="149"/>
      <c r="CJN136" s="149"/>
      <c r="CJO136" s="149"/>
      <c r="CJP136" s="149"/>
      <c r="CJQ136" s="149"/>
      <c r="CJR136" s="149"/>
      <c r="CJS136" s="149"/>
      <c r="CJT136" s="149"/>
      <c r="CJU136" s="149"/>
      <c r="CJV136" s="149"/>
      <c r="CJW136" s="149"/>
      <c r="CJX136" s="149"/>
      <c r="CJY136" s="149"/>
      <c r="CJZ136" s="149"/>
      <c r="CKA136" s="149"/>
      <c r="CKB136" s="149"/>
      <c r="CKC136" s="149"/>
      <c r="CKD136" s="149"/>
      <c r="CKE136" s="149"/>
      <c r="CKF136" s="149"/>
      <c r="CKG136" s="149"/>
      <c r="CKH136" s="149"/>
      <c r="CKI136" s="149"/>
      <c r="CKJ136" s="149"/>
      <c r="CKK136" s="149"/>
      <c r="CKL136" s="149"/>
      <c r="CKM136" s="149"/>
      <c r="CKN136" s="149"/>
      <c r="CKO136" s="149"/>
      <c r="CKP136" s="149"/>
      <c r="CKQ136" s="149"/>
      <c r="CKR136" s="149"/>
      <c r="CKS136" s="149"/>
      <c r="CKT136" s="149"/>
      <c r="CKU136" s="149"/>
      <c r="CKV136" s="149"/>
      <c r="CKW136" s="149"/>
      <c r="CKX136" s="149"/>
      <c r="CKY136" s="149"/>
      <c r="CKZ136" s="149"/>
      <c r="CLA136" s="149"/>
      <c r="CLB136" s="149"/>
      <c r="CLC136" s="149"/>
      <c r="CLD136" s="149"/>
      <c r="CLE136" s="149"/>
      <c r="CLF136" s="149"/>
      <c r="CLG136" s="149"/>
      <c r="CLH136" s="149"/>
      <c r="CLI136" s="149"/>
      <c r="CLJ136" s="149"/>
      <c r="CLK136" s="149"/>
      <c r="CLL136" s="149"/>
      <c r="CLM136" s="149"/>
      <c r="CLN136" s="149"/>
      <c r="CLO136" s="149"/>
      <c r="CLP136" s="149"/>
      <c r="CLQ136" s="149"/>
      <c r="CLR136" s="149"/>
      <c r="CLS136" s="149"/>
      <c r="CLT136" s="149"/>
      <c r="CLU136" s="149"/>
      <c r="CLV136" s="149"/>
      <c r="CLW136" s="149"/>
      <c r="CLX136" s="149"/>
      <c r="CLY136" s="149"/>
      <c r="CLZ136" s="149"/>
      <c r="CMA136" s="149"/>
      <c r="CMB136" s="149"/>
      <c r="CMC136" s="149"/>
      <c r="CMD136" s="149"/>
      <c r="CME136" s="149"/>
      <c r="CMF136" s="149"/>
      <c r="CMG136" s="149"/>
      <c r="CMH136" s="149"/>
      <c r="CMI136" s="149"/>
      <c r="CMJ136" s="149"/>
      <c r="CMK136" s="149"/>
      <c r="CML136" s="149"/>
      <c r="CMM136" s="149"/>
      <c r="CMN136" s="149"/>
      <c r="CMO136" s="149"/>
      <c r="CMP136" s="149"/>
      <c r="CMQ136" s="149"/>
      <c r="CMR136" s="149"/>
      <c r="CMS136" s="149"/>
      <c r="CMT136" s="149"/>
      <c r="CMU136" s="149"/>
      <c r="CMV136" s="149"/>
      <c r="CMW136" s="149"/>
      <c r="CMX136" s="149"/>
      <c r="CMY136" s="149"/>
      <c r="CMZ136" s="149"/>
      <c r="CNA136" s="149"/>
      <c r="CNB136" s="149"/>
      <c r="CNC136" s="149"/>
      <c r="CND136" s="149"/>
      <c r="CNE136" s="149"/>
      <c r="CNF136" s="149"/>
      <c r="CNG136" s="149"/>
      <c r="CNH136" s="149"/>
      <c r="CNI136" s="149"/>
      <c r="CNJ136" s="149"/>
      <c r="CNK136" s="149"/>
      <c r="CNL136" s="149"/>
      <c r="CNM136" s="149"/>
      <c r="CNN136" s="149"/>
      <c r="CNO136" s="149"/>
      <c r="CNP136" s="149"/>
      <c r="CNQ136" s="149"/>
      <c r="CNR136" s="149"/>
      <c r="CNS136" s="149"/>
      <c r="CNT136" s="149"/>
      <c r="CNU136" s="149"/>
      <c r="CNV136" s="149"/>
      <c r="CNW136" s="149"/>
      <c r="CNX136" s="149"/>
      <c r="CNY136" s="149"/>
      <c r="CNZ136" s="149"/>
      <c r="COA136" s="149"/>
      <c r="COB136" s="149"/>
      <c r="COC136" s="149"/>
      <c r="COD136" s="149"/>
      <c r="COE136" s="149"/>
      <c r="COF136" s="149"/>
      <c r="COG136" s="149"/>
      <c r="COH136" s="149"/>
      <c r="COI136" s="149"/>
      <c r="COJ136" s="149"/>
      <c r="COK136" s="149"/>
      <c r="COL136" s="149"/>
      <c r="COM136" s="149"/>
      <c r="CON136" s="149"/>
      <c r="COO136" s="149"/>
      <c r="COP136" s="149"/>
      <c r="COQ136" s="149"/>
      <c r="COR136" s="149"/>
      <c r="COS136" s="149"/>
      <c r="COT136" s="149"/>
      <c r="COU136" s="149"/>
      <c r="COV136" s="149"/>
      <c r="COW136" s="149"/>
      <c r="COX136" s="149"/>
      <c r="COY136" s="149"/>
      <c r="COZ136" s="149"/>
      <c r="CPA136" s="149"/>
      <c r="CPB136" s="149"/>
      <c r="CPC136" s="149"/>
      <c r="CPD136" s="149"/>
      <c r="CPE136" s="149"/>
      <c r="CPF136" s="149"/>
      <c r="CPG136" s="149"/>
      <c r="CPH136" s="149"/>
      <c r="CPI136" s="149"/>
      <c r="CPJ136" s="149"/>
      <c r="CPK136" s="149"/>
      <c r="CPL136" s="149"/>
      <c r="CPM136" s="149"/>
      <c r="CPN136" s="149"/>
      <c r="CPO136" s="149"/>
      <c r="CPP136" s="149"/>
      <c r="CPQ136" s="149"/>
      <c r="CPR136" s="149"/>
      <c r="CPS136" s="149"/>
      <c r="CPT136" s="149"/>
      <c r="CPU136" s="149"/>
      <c r="CPV136" s="149"/>
      <c r="CPW136" s="149"/>
      <c r="CPX136" s="149"/>
      <c r="CPY136" s="149"/>
      <c r="CPZ136" s="149"/>
      <c r="CQA136" s="149"/>
      <c r="CQB136" s="149"/>
      <c r="CQC136" s="149"/>
      <c r="CQD136" s="149"/>
      <c r="CQE136" s="149"/>
      <c r="CQF136" s="149"/>
      <c r="CQG136" s="149"/>
      <c r="CQH136" s="149"/>
      <c r="CQI136" s="149"/>
      <c r="CQJ136" s="149"/>
      <c r="CQK136" s="149"/>
      <c r="CQL136" s="149"/>
      <c r="CQM136" s="149"/>
      <c r="CQN136" s="149"/>
      <c r="CQO136" s="149"/>
      <c r="CQP136" s="149"/>
      <c r="CQQ136" s="149"/>
      <c r="CQR136" s="149"/>
      <c r="CQS136" s="149"/>
      <c r="CQT136" s="149"/>
      <c r="CQU136" s="149"/>
      <c r="CQV136" s="149"/>
      <c r="CQW136" s="149"/>
      <c r="CQX136" s="149"/>
      <c r="CQY136" s="149"/>
      <c r="CQZ136" s="149"/>
      <c r="CRA136" s="149"/>
      <c r="CRB136" s="149"/>
      <c r="CRC136" s="149"/>
      <c r="CRD136" s="149"/>
      <c r="CRE136" s="149"/>
      <c r="CRF136" s="149"/>
      <c r="CRG136" s="149"/>
      <c r="CRH136" s="149"/>
      <c r="CRI136" s="149"/>
      <c r="CRJ136" s="149"/>
      <c r="CRK136" s="149"/>
      <c r="CRL136" s="149"/>
      <c r="CRM136" s="149"/>
      <c r="CRN136" s="149"/>
      <c r="CRO136" s="149"/>
      <c r="CRP136" s="149"/>
      <c r="CRQ136" s="149"/>
      <c r="CRR136" s="149"/>
      <c r="CRS136" s="149"/>
      <c r="CRT136" s="149"/>
      <c r="CRU136" s="149"/>
      <c r="CRV136" s="149"/>
      <c r="CRW136" s="149"/>
      <c r="CRX136" s="149"/>
      <c r="CRY136" s="149"/>
      <c r="CRZ136" s="149"/>
      <c r="CSA136" s="149"/>
      <c r="CSB136" s="149"/>
      <c r="CSC136" s="149"/>
      <c r="CSD136" s="149"/>
      <c r="CSE136" s="149"/>
      <c r="CSF136" s="149"/>
      <c r="CSG136" s="149"/>
      <c r="CSH136" s="149"/>
      <c r="CSI136" s="149"/>
      <c r="CSJ136" s="149"/>
      <c r="CSK136" s="149"/>
      <c r="CSL136" s="149"/>
      <c r="CSM136" s="149"/>
      <c r="CSN136" s="149"/>
      <c r="CSO136" s="149"/>
      <c r="CSP136" s="149"/>
      <c r="CSQ136" s="149"/>
      <c r="CSR136" s="149"/>
      <c r="CSS136" s="149"/>
      <c r="CST136" s="149"/>
      <c r="CSU136" s="149"/>
      <c r="CSV136" s="149"/>
      <c r="CSW136" s="149"/>
      <c r="CSX136" s="149"/>
      <c r="CSY136" s="149"/>
      <c r="CSZ136" s="149"/>
      <c r="CTA136" s="149"/>
      <c r="CTB136" s="149"/>
      <c r="CTC136" s="149"/>
      <c r="CTD136" s="149"/>
      <c r="CTE136" s="149"/>
      <c r="CTF136" s="149"/>
      <c r="CTG136" s="149"/>
      <c r="CTH136" s="149"/>
      <c r="CTI136" s="149"/>
      <c r="CTJ136" s="149"/>
      <c r="CTK136" s="149"/>
      <c r="CTL136" s="149"/>
      <c r="CTM136" s="149"/>
      <c r="CTN136" s="149"/>
      <c r="CTO136" s="149"/>
      <c r="CTP136" s="149"/>
      <c r="CTQ136" s="149"/>
      <c r="CTR136" s="149"/>
      <c r="CTS136" s="149"/>
      <c r="CTT136" s="149"/>
      <c r="CTU136" s="149"/>
      <c r="CTV136" s="149"/>
      <c r="CTW136" s="149"/>
      <c r="CTX136" s="149"/>
      <c r="CTY136" s="149"/>
      <c r="CTZ136" s="149"/>
      <c r="CUA136" s="149"/>
      <c r="CUB136" s="149"/>
      <c r="CUC136" s="149"/>
      <c r="CUD136" s="149"/>
      <c r="CUE136" s="149"/>
      <c r="CUF136" s="149"/>
      <c r="CUG136" s="149"/>
      <c r="CUH136" s="149"/>
      <c r="CUI136" s="149"/>
      <c r="CUJ136" s="149"/>
      <c r="CUK136" s="149"/>
      <c r="CUL136" s="149"/>
      <c r="CUM136" s="149"/>
      <c r="CUN136" s="149"/>
      <c r="CUO136" s="149"/>
      <c r="CUP136" s="149"/>
      <c r="CUQ136" s="149"/>
      <c r="CUR136" s="149"/>
      <c r="CUS136" s="149"/>
      <c r="CUT136" s="149"/>
      <c r="CUU136" s="149"/>
      <c r="CUV136" s="149"/>
      <c r="CUW136" s="149"/>
      <c r="CUX136" s="149"/>
      <c r="CUY136" s="149"/>
      <c r="CUZ136" s="149"/>
      <c r="CVA136" s="149"/>
      <c r="CVB136" s="149"/>
      <c r="CVC136" s="149"/>
      <c r="CVD136" s="149"/>
      <c r="CVE136" s="149"/>
      <c r="CVF136" s="149"/>
      <c r="CVG136" s="149"/>
      <c r="CVH136" s="149"/>
      <c r="CVI136" s="149"/>
      <c r="CVJ136" s="149"/>
      <c r="CVK136" s="149"/>
      <c r="CVL136" s="149"/>
      <c r="CVM136" s="149"/>
      <c r="CVN136" s="149"/>
      <c r="CVO136" s="149"/>
      <c r="CVP136" s="149"/>
      <c r="CVQ136" s="149"/>
      <c r="CVR136" s="149"/>
      <c r="CVS136" s="149"/>
      <c r="CVT136" s="149"/>
      <c r="CVU136" s="149"/>
      <c r="CVV136" s="149"/>
      <c r="CVW136" s="149"/>
      <c r="CVX136" s="149"/>
      <c r="CVY136" s="149"/>
      <c r="CVZ136" s="149"/>
      <c r="CWA136" s="149"/>
      <c r="CWB136" s="149"/>
      <c r="CWC136" s="149"/>
      <c r="CWD136" s="149"/>
      <c r="CWE136" s="149"/>
      <c r="CWF136" s="149"/>
      <c r="CWG136" s="149"/>
      <c r="CWH136" s="149"/>
      <c r="CWI136" s="149"/>
      <c r="CWJ136" s="149"/>
      <c r="CWK136" s="149"/>
      <c r="CWL136" s="149"/>
      <c r="CWM136" s="149"/>
      <c r="CWN136" s="149"/>
      <c r="CWO136" s="149"/>
      <c r="CWP136" s="149"/>
      <c r="CWQ136" s="149"/>
      <c r="CWR136" s="149"/>
      <c r="CWS136" s="149"/>
      <c r="CWT136" s="149"/>
      <c r="CWU136" s="149"/>
      <c r="CWV136" s="149"/>
      <c r="CWW136" s="149"/>
      <c r="CWX136" s="149"/>
      <c r="CWY136" s="149"/>
      <c r="CWZ136" s="149"/>
      <c r="CXA136" s="149"/>
      <c r="CXB136" s="149"/>
      <c r="CXC136" s="149"/>
      <c r="CXD136" s="149"/>
      <c r="CXE136" s="149"/>
      <c r="CXF136" s="149"/>
      <c r="CXG136" s="149"/>
      <c r="CXH136" s="149"/>
      <c r="CXI136" s="149"/>
      <c r="CXJ136" s="149"/>
      <c r="CXK136" s="149"/>
      <c r="CXL136" s="149"/>
      <c r="CXM136" s="149"/>
      <c r="CXN136" s="149"/>
      <c r="CXO136" s="149"/>
      <c r="CXP136" s="149"/>
      <c r="CXQ136" s="149"/>
      <c r="CXR136" s="149"/>
      <c r="CXS136" s="149"/>
      <c r="CXT136" s="149"/>
      <c r="CXU136" s="149"/>
      <c r="CXV136" s="149"/>
      <c r="CXW136" s="149"/>
      <c r="CXX136" s="149"/>
      <c r="CXY136" s="149"/>
      <c r="CXZ136" s="149"/>
      <c r="CYA136" s="149"/>
      <c r="CYB136" s="149"/>
      <c r="CYC136" s="149"/>
      <c r="CYD136" s="149"/>
      <c r="CYE136" s="149"/>
      <c r="CYF136" s="149"/>
      <c r="CYG136" s="149"/>
      <c r="CYH136" s="149"/>
      <c r="CYI136" s="149"/>
      <c r="CYJ136" s="149"/>
      <c r="CYK136" s="149"/>
      <c r="CYL136" s="149"/>
      <c r="CYM136" s="149"/>
      <c r="CYN136" s="149"/>
      <c r="CYO136" s="149"/>
      <c r="CYP136" s="149"/>
      <c r="CYQ136" s="149"/>
      <c r="CYR136" s="149"/>
      <c r="CYS136" s="149"/>
      <c r="CYT136" s="149"/>
      <c r="CYU136" s="149"/>
      <c r="CYV136" s="149"/>
      <c r="CYW136" s="149"/>
      <c r="CYX136" s="149"/>
      <c r="CYY136" s="149"/>
      <c r="CYZ136" s="149"/>
      <c r="CZA136" s="149"/>
      <c r="CZB136" s="149"/>
      <c r="CZC136" s="149"/>
      <c r="CZD136" s="149"/>
      <c r="CZE136" s="149"/>
      <c r="CZF136" s="149"/>
      <c r="CZG136" s="149"/>
      <c r="CZH136" s="149"/>
      <c r="CZI136" s="149"/>
      <c r="CZJ136" s="149"/>
      <c r="CZK136" s="149"/>
      <c r="CZL136" s="149"/>
      <c r="CZM136" s="149"/>
      <c r="CZN136" s="149"/>
      <c r="CZO136" s="149"/>
      <c r="CZP136" s="149"/>
      <c r="CZQ136" s="149"/>
      <c r="CZR136" s="149"/>
      <c r="CZS136" s="149"/>
      <c r="CZT136" s="149"/>
      <c r="CZU136" s="149"/>
      <c r="CZV136" s="149"/>
      <c r="CZW136" s="149"/>
      <c r="CZX136" s="149"/>
      <c r="CZY136" s="149"/>
      <c r="CZZ136" s="149"/>
      <c r="DAA136" s="149"/>
      <c r="DAB136" s="149"/>
      <c r="DAC136" s="149"/>
      <c r="DAD136" s="149"/>
      <c r="DAE136" s="149"/>
      <c r="DAF136" s="149"/>
      <c r="DAG136" s="149"/>
      <c r="DAH136" s="149"/>
      <c r="DAI136" s="149"/>
      <c r="DAJ136" s="149"/>
      <c r="DAK136" s="149"/>
      <c r="DAL136" s="149"/>
      <c r="DAM136" s="149"/>
      <c r="DAN136" s="149"/>
      <c r="DAO136" s="149"/>
      <c r="DAP136" s="149"/>
      <c r="DAQ136" s="149"/>
      <c r="DAR136" s="149"/>
      <c r="DAS136" s="149"/>
      <c r="DAT136" s="149"/>
      <c r="DAU136" s="149"/>
      <c r="DAV136" s="149"/>
      <c r="DAW136" s="149"/>
      <c r="DAX136" s="149"/>
      <c r="DAY136" s="149"/>
      <c r="DAZ136" s="149"/>
      <c r="DBA136" s="149"/>
      <c r="DBB136" s="149"/>
      <c r="DBC136" s="149"/>
      <c r="DBD136" s="149"/>
      <c r="DBE136" s="149"/>
      <c r="DBF136" s="149"/>
      <c r="DBG136" s="149"/>
      <c r="DBH136" s="149"/>
      <c r="DBI136" s="149"/>
      <c r="DBJ136" s="149"/>
      <c r="DBK136" s="149"/>
      <c r="DBL136" s="149"/>
      <c r="DBM136" s="149"/>
      <c r="DBN136" s="149"/>
      <c r="DBO136" s="149"/>
      <c r="DBP136" s="149"/>
      <c r="DBQ136" s="149"/>
      <c r="DBR136" s="149"/>
      <c r="DBS136" s="149"/>
      <c r="DBT136" s="149"/>
      <c r="DBU136" s="149"/>
      <c r="DBV136" s="149"/>
      <c r="DBW136" s="149"/>
      <c r="DBX136" s="149"/>
      <c r="DBY136" s="149"/>
      <c r="DBZ136" s="149"/>
      <c r="DCA136" s="149"/>
      <c r="DCB136" s="149"/>
      <c r="DCC136" s="149"/>
      <c r="DCD136" s="149"/>
      <c r="DCE136" s="149"/>
      <c r="DCF136" s="149"/>
      <c r="DCG136" s="149"/>
      <c r="DCH136" s="149"/>
      <c r="DCI136" s="149"/>
      <c r="DCJ136" s="149"/>
      <c r="DCK136" s="149"/>
      <c r="DCL136" s="149"/>
      <c r="DCM136" s="149"/>
      <c r="DCN136" s="149"/>
      <c r="DCO136" s="149"/>
      <c r="DCP136" s="149"/>
      <c r="DCQ136" s="149"/>
      <c r="DCR136" s="149"/>
      <c r="DCS136" s="149"/>
      <c r="DCT136" s="149"/>
      <c r="DCU136" s="149"/>
      <c r="DCV136" s="149"/>
      <c r="DCW136" s="149"/>
      <c r="DCX136" s="149"/>
      <c r="DCY136" s="149"/>
      <c r="DCZ136" s="149"/>
      <c r="DDA136" s="149"/>
      <c r="DDB136" s="149"/>
      <c r="DDC136" s="149"/>
      <c r="DDD136" s="149"/>
      <c r="DDE136" s="149"/>
      <c r="DDF136" s="149"/>
      <c r="DDG136" s="149"/>
      <c r="DDH136" s="149"/>
      <c r="DDI136" s="149"/>
      <c r="DDJ136" s="149"/>
      <c r="DDK136" s="149"/>
      <c r="DDL136" s="149"/>
      <c r="DDM136" s="149"/>
      <c r="DDN136" s="149"/>
      <c r="DDO136" s="149"/>
      <c r="DDP136" s="149"/>
      <c r="DDQ136" s="149"/>
      <c r="DDR136" s="149"/>
      <c r="DDS136" s="149"/>
      <c r="DDT136" s="149"/>
      <c r="DDU136" s="149"/>
      <c r="DDV136" s="149"/>
      <c r="DDW136" s="149"/>
      <c r="DDX136" s="149"/>
      <c r="DDY136" s="149"/>
      <c r="DDZ136" s="149"/>
      <c r="DEA136" s="149"/>
      <c r="DEB136" s="149"/>
      <c r="DEC136" s="149"/>
      <c r="DED136" s="149"/>
      <c r="DEE136" s="149"/>
      <c r="DEF136" s="149"/>
      <c r="DEG136" s="149"/>
      <c r="DEH136" s="149"/>
      <c r="DEI136" s="149"/>
      <c r="DEJ136" s="149"/>
      <c r="DEK136" s="149"/>
      <c r="DEL136" s="149"/>
      <c r="DEM136" s="149"/>
      <c r="DEN136" s="149"/>
      <c r="DEO136" s="149"/>
      <c r="DEP136" s="149"/>
      <c r="DEQ136" s="149"/>
      <c r="DER136" s="149"/>
      <c r="DES136" s="149"/>
      <c r="DET136" s="149"/>
      <c r="DEU136" s="149"/>
      <c r="DEV136" s="149"/>
      <c r="DEW136" s="149"/>
      <c r="DEX136" s="149"/>
      <c r="DEY136" s="149"/>
      <c r="DEZ136" s="149"/>
      <c r="DFA136" s="149"/>
      <c r="DFB136" s="149"/>
      <c r="DFC136" s="149"/>
      <c r="DFD136" s="149"/>
      <c r="DFE136" s="149"/>
      <c r="DFF136" s="149"/>
      <c r="DFG136" s="149"/>
      <c r="DFH136" s="149"/>
      <c r="DFI136" s="149"/>
      <c r="DFJ136" s="149"/>
      <c r="DFK136" s="149"/>
      <c r="DFL136" s="149"/>
      <c r="DFM136" s="149"/>
      <c r="DFN136" s="149"/>
      <c r="DFO136" s="149"/>
      <c r="DFP136" s="149"/>
      <c r="DFQ136" s="149"/>
      <c r="DFR136" s="149"/>
      <c r="DFS136" s="149"/>
      <c r="DFT136" s="149"/>
      <c r="DFU136" s="149"/>
      <c r="DFV136" s="149"/>
      <c r="DFW136" s="149"/>
      <c r="DFX136" s="149"/>
      <c r="DFY136" s="149"/>
      <c r="DFZ136" s="149"/>
      <c r="DGA136" s="149"/>
      <c r="DGB136" s="149"/>
      <c r="DGC136" s="149"/>
      <c r="DGD136" s="149"/>
      <c r="DGE136" s="149"/>
      <c r="DGF136" s="149"/>
      <c r="DGG136" s="149"/>
      <c r="DGH136" s="149"/>
      <c r="DGI136" s="149"/>
      <c r="DGJ136" s="149"/>
      <c r="DGK136" s="149"/>
      <c r="DGL136" s="149"/>
      <c r="DGM136" s="149"/>
      <c r="DGN136" s="149"/>
      <c r="DGO136" s="149"/>
      <c r="DGP136" s="149"/>
      <c r="DGQ136" s="149"/>
      <c r="DGR136" s="149"/>
      <c r="DGS136" s="149"/>
      <c r="DGT136" s="149"/>
      <c r="DGU136" s="149"/>
      <c r="DGV136" s="149"/>
      <c r="DGW136" s="149"/>
      <c r="DGX136" s="149"/>
      <c r="DGY136" s="149"/>
      <c r="DGZ136" s="149"/>
      <c r="DHA136" s="149"/>
      <c r="DHB136" s="149"/>
      <c r="DHC136" s="149"/>
      <c r="DHD136" s="149"/>
      <c r="DHE136" s="149"/>
      <c r="DHF136" s="149"/>
      <c r="DHG136" s="149"/>
      <c r="DHH136" s="149"/>
      <c r="DHI136" s="149"/>
      <c r="DHJ136" s="149"/>
      <c r="DHK136" s="149"/>
      <c r="DHL136" s="149"/>
      <c r="DHM136" s="149"/>
      <c r="DHN136" s="149"/>
      <c r="DHO136" s="149"/>
      <c r="DHP136" s="149"/>
      <c r="DHQ136" s="149"/>
      <c r="DHR136" s="149"/>
      <c r="DHS136" s="149"/>
      <c r="DHT136" s="149"/>
      <c r="DHU136" s="149"/>
      <c r="DHV136" s="149"/>
      <c r="DHW136" s="149"/>
      <c r="DHX136" s="149"/>
      <c r="DHY136" s="149"/>
      <c r="DHZ136" s="149"/>
      <c r="DIA136" s="149"/>
      <c r="DIB136" s="149"/>
      <c r="DIC136" s="149"/>
      <c r="DID136" s="149"/>
      <c r="DIE136" s="149"/>
      <c r="DIF136" s="149"/>
      <c r="DIG136" s="149"/>
      <c r="DIH136" s="149"/>
      <c r="DII136" s="149"/>
      <c r="DIJ136" s="149"/>
      <c r="DIK136" s="149"/>
      <c r="DIL136" s="149"/>
      <c r="DIM136" s="149"/>
      <c r="DIN136" s="149"/>
      <c r="DIO136" s="149"/>
      <c r="DIP136" s="149"/>
      <c r="DIQ136" s="149"/>
      <c r="DIR136" s="149"/>
      <c r="DIS136" s="149"/>
      <c r="DIT136" s="149"/>
      <c r="DIU136" s="149"/>
      <c r="DIV136" s="149"/>
      <c r="DIW136" s="149"/>
      <c r="DIX136" s="149"/>
      <c r="DIY136" s="149"/>
      <c r="DIZ136" s="149"/>
      <c r="DJA136" s="149"/>
      <c r="DJB136" s="149"/>
      <c r="DJC136" s="149"/>
      <c r="DJD136" s="149"/>
      <c r="DJE136" s="149"/>
      <c r="DJF136" s="149"/>
      <c r="DJG136" s="149"/>
      <c r="DJH136" s="149"/>
      <c r="DJI136" s="149"/>
      <c r="DJJ136" s="149"/>
      <c r="DJK136" s="149"/>
      <c r="DJL136" s="149"/>
      <c r="DJM136" s="149"/>
      <c r="DJN136" s="149"/>
      <c r="DJO136" s="149"/>
      <c r="DJP136" s="149"/>
      <c r="DJQ136" s="149"/>
      <c r="DJR136" s="149"/>
      <c r="DJS136" s="149"/>
      <c r="DJT136" s="149"/>
      <c r="DJU136" s="149"/>
      <c r="DJV136" s="149"/>
      <c r="DJW136" s="149"/>
      <c r="DJX136" s="149"/>
      <c r="DJY136" s="149"/>
      <c r="DJZ136" s="149"/>
      <c r="DKA136" s="149"/>
      <c r="DKB136" s="149"/>
      <c r="DKC136" s="149"/>
      <c r="DKD136" s="149"/>
      <c r="DKE136" s="149"/>
      <c r="DKF136" s="149"/>
      <c r="DKG136" s="149"/>
      <c r="DKH136" s="149"/>
      <c r="DKI136" s="149"/>
      <c r="DKJ136" s="149"/>
      <c r="DKK136" s="149"/>
      <c r="DKL136" s="149"/>
      <c r="DKM136" s="149"/>
      <c r="DKN136" s="149"/>
      <c r="DKO136" s="149"/>
      <c r="DKP136" s="149"/>
      <c r="DKQ136" s="149"/>
      <c r="DKR136" s="149"/>
      <c r="DKS136" s="149"/>
      <c r="DKT136" s="149"/>
      <c r="DKU136" s="149"/>
      <c r="DKV136" s="149"/>
      <c r="DKW136" s="149"/>
      <c r="DKX136" s="149"/>
      <c r="DKY136" s="149"/>
      <c r="DKZ136" s="149"/>
      <c r="DLA136" s="149"/>
      <c r="DLB136" s="149"/>
      <c r="DLC136" s="149"/>
      <c r="DLD136" s="149"/>
      <c r="DLE136" s="149"/>
      <c r="DLF136" s="149"/>
      <c r="DLG136" s="149"/>
      <c r="DLH136" s="149"/>
      <c r="DLI136" s="149"/>
      <c r="DLJ136" s="149"/>
      <c r="DLK136" s="149"/>
      <c r="DLL136" s="149"/>
      <c r="DLM136" s="149"/>
      <c r="DLN136" s="149"/>
      <c r="DLO136" s="149"/>
      <c r="DLP136" s="149"/>
      <c r="DLQ136" s="149"/>
      <c r="DLR136" s="149"/>
      <c r="DLS136" s="149"/>
      <c r="DLT136" s="149"/>
      <c r="DLU136" s="149"/>
      <c r="DLV136" s="149"/>
      <c r="DLW136" s="149"/>
      <c r="DLX136" s="149"/>
      <c r="DLY136" s="149"/>
      <c r="DLZ136" s="149"/>
      <c r="DMA136" s="149"/>
      <c r="DMB136" s="149"/>
      <c r="DMC136" s="149"/>
      <c r="DMD136" s="149"/>
      <c r="DME136" s="149"/>
      <c r="DMF136" s="149"/>
      <c r="DMG136" s="149"/>
      <c r="DMH136" s="149"/>
      <c r="DMI136" s="149"/>
      <c r="DMJ136" s="149"/>
      <c r="DMK136" s="149"/>
      <c r="DML136" s="149"/>
      <c r="DMM136" s="149"/>
      <c r="DMN136" s="149"/>
      <c r="DMO136" s="149"/>
      <c r="DMP136" s="149"/>
      <c r="DMQ136" s="149"/>
      <c r="DMR136" s="149"/>
      <c r="DMS136" s="149"/>
      <c r="DMT136" s="149"/>
      <c r="DMU136" s="149"/>
      <c r="DMV136" s="149"/>
      <c r="DMW136" s="149"/>
      <c r="DMX136" s="149"/>
      <c r="DMY136" s="149"/>
      <c r="DMZ136" s="149"/>
      <c r="DNA136" s="149"/>
      <c r="DNB136" s="149"/>
      <c r="DNC136" s="149"/>
      <c r="DND136" s="149"/>
      <c r="DNE136" s="149"/>
      <c r="DNF136" s="149"/>
      <c r="DNG136" s="149"/>
      <c r="DNH136" s="149"/>
      <c r="DNI136" s="149"/>
      <c r="DNJ136" s="149"/>
      <c r="DNK136" s="149"/>
      <c r="DNL136" s="149"/>
      <c r="DNM136" s="149"/>
      <c r="DNN136" s="149"/>
      <c r="DNO136" s="149"/>
      <c r="DNP136" s="149"/>
      <c r="DNQ136" s="149"/>
      <c r="DNR136" s="149"/>
      <c r="DNS136" s="149"/>
      <c r="DNT136" s="149"/>
      <c r="DNU136" s="149"/>
      <c r="DNV136" s="149"/>
      <c r="DNW136" s="149"/>
      <c r="DNX136" s="149"/>
      <c r="DNY136" s="149"/>
      <c r="DNZ136" s="149"/>
      <c r="DOA136" s="149"/>
      <c r="DOB136" s="149"/>
      <c r="DOC136" s="149"/>
      <c r="DOD136" s="149"/>
      <c r="DOE136" s="149"/>
      <c r="DOF136" s="149"/>
      <c r="DOG136" s="149"/>
      <c r="DOH136" s="149"/>
      <c r="DOI136" s="149"/>
      <c r="DOJ136" s="149"/>
      <c r="DOK136" s="149"/>
      <c r="DOL136" s="149"/>
      <c r="DOM136" s="149"/>
      <c r="DON136" s="149"/>
      <c r="DOO136" s="149"/>
      <c r="DOP136" s="149"/>
      <c r="DOQ136" s="149"/>
      <c r="DOR136" s="149"/>
      <c r="DOS136" s="149"/>
      <c r="DOT136" s="149"/>
      <c r="DOU136" s="149"/>
      <c r="DOV136" s="149"/>
      <c r="DOW136" s="149"/>
      <c r="DOX136" s="149"/>
      <c r="DOY136" s="149"/>
      <c r="DOZ136" s="149"/>
      <c r="DPA136" s="149"/>
      <c r="DPB136" s="149"/>
      <c r="DPC136" s="149"/>
      <c r="DPD136" s="149"/>
      <c r="DPE136" s="149"/>
      <c r="DPF136" s="149"/>
      <c r="DPG136" s="149"/>
      <c r="DPH136" s="149"/>
      <c r="DPI136" s="149"/>
      <c r="DPJ136" s="149"/>
      <c r="DPK136" s="149"/>
      <c r="DPL136" s="149"/>
      <c r="DPM136" s="149"/>
      <c r="DPN136" s="149"/>
      <c r="DPO136" s="149"/>
      <c r="DPP136" s="149"/>
      <c r="DPQ136" s="149"/>
      <c r="DPR136" s="149"/>
      <c r="DPS136" s="149"/>
      <c r="DPT136" s="149"/>
      <c r="DPU136" s="149"/>
      <c r="DPV136" s="149"/>
      <c r="DPW136" s="149"/>
      <c r="DPX136" s="149"/>
      <c r="DPY136" s="149"/>
      <c r="DPZ136" s="149"/>
      <c r="DQA136" s="149"/>
      <c r="DQB136" s="149"/>
      <c r="DQC136" s="149"/>
      <c r="DQD136" s="149"/>
      <c r="DQE136" s="149"/>
      <c r="DQF136" s="149"/>
      <c r="DQG136" s="149"/>
      <c r="DQH136" s="149"/>
      <c r="DQI136" s="149"/>
      <c r="DQJ136" s="149"/>
      <c r="DQK136" s="149"/>
      <c r="DQL136" s="149"/>
      <c r="DQM136" s="149"/>
      <c r="DQN136" s="149"/>
      <c r="DQO136" s="149"/>
      <c r="DQP136" s="149"/>
      <c r="DQQ136" s="149"/>
      <c r="DQR136" s="149"/>
      <c r="DQS136" s="149"/>
      <c r="DQT136" s="149"/>
      <c r="DQU136" s="149"/>
      <c r="DQV136" s="149"/>
      <c r="DQW136" s="149"/>
      <c r="DQX136" s="149"/>
      <c r="DQY136" s="149"/>
      <c r="DQZ136" s="149"/>
      <c r="DRA136" s="149"/>
      <c r="DRB136" s="149"/>
      <c r="DRC136" s="149"/>
      <c r="DRD136" s="149"/>
      <c r="DRE136" s="149"/>
      <c r="DRF136" s="149"/>
      <c r="DRG136" s="149"/>
      <c r="DRH136" s="149"/>
      <c r="DRI136" s="149"/>
      <c r="DRJ136" s="149"/>
      <c r="DRK136" s="149"/>
      <c r="DRL136" s="149"/>
      <c r="DRM136" s="149"/>
      <c r="DRN136" s="149"/>
      <c r="DRO136" s="149"/>
      <c r="DRP136" s="149"/>
      <c r="DRQ136" s="149"/>
      <c r="DRR136" s="149"/>
      <c r="DRS136" s="149"/>
      <c r="DRT136" s="149"/>
      <c r="DRU136" s="149"/>
      <c r="DRV136" s="149"/>
      <c r="DRW136" s="149"/>
      <c r="DRX136" s="149"/>
      <c r="DRY136" s="149"/>
      <c r="DRZ136" s="149"/>
      <c r="DSA136" s="149"/>
      <c r="DSB136" s="149"/>
      <c r="DSC136" s="149"/>
      <c r="DSD136" s="149"/>
      <c r="DSE136" s="149"/>
      <c r="DSF136" s="149"/>
      <c r="DSG136" s="149"/>
      <c r="DSH136" s="149"/>
      <c r="DSI136" s="149"/>
      <c r="DSJ136" s="149"/>
      <c r="DSK136" s="149"/>
      <c r="DSL136" s="149"/>
      <c r="DSM136" s="149"/>
      <c r="DSN136" s="149"/>
      <c r="DSO136" s="149"/>
      <c r="DSP136" s="149"/>
      <c r="DSQ136" s="149"/>
      <c r="DSR136" s="149"/>
      <c r="DSS136" s="149"/>
      <c r="DST136" s="149"/>
      <c r="DSU136" s="149"/>
      <c r="DSV136" s="149"/>
      <c r="DSW136" s="149"/>
      <c r="DSX136" s="149"/>
      <c r="DSY136" s="149"/>
      <c r="DSZ136" s="149"/>
      <c r="DTA136" s="149"/>
      <c r="DTB136" s="149"/>
      <c r="DTC136" s="149"/>
      <c r="DTD136" s="149"/>
      <c r="DTE136" s="149"/>
      <c r="DTF136" s="149"/>
      <c r="DTG136" s="149"/>
      <c r="DTH136" s="149"/>
      <c r="DTI136" s="149"/>
      <c r="DTJ136" s="149"/>
      <c r="DTK136" s="149"/>
      <c r="DTL136" s="149"/>
      <c r="DTM136" s="149"/>
      <c r="DTN136" s="149"/>
      <c r="DTO136" s="149"/>
      <c r="DTP136" s="149"/>
      <c r="DTQ136" s="149"/>
      <c r="DTR136" s="149"/>
      <c r="DTS136" s="149"/>
      <c r="DTT136" s="149"/>
      <c r="DTU136" s="149"/>
      <c r="DTV136" s="149"/>
      <c r="DTW136" s="149"/>
      <c r="DTX136" s="149"/>
      <c r="DTY136" s="149"/>
      <c r="DTZ136" s="149"/>
      <c r="DUA136" s="149"/>
      <c r="DUB136" s="149"/>
      <c r="DUC136" s="149"/>
      <c r="DUD136" s="149"/>
      <c r="DUE136" s="149"/>
      <c r="DUF136" s="149"/>
      <c r="DUG136" s="149"/>
      <c r="DUH136" s="149"/>
      <c r="DUI136" s="149"/>
      <c r="DUJ136" s="149"/>
      <c r="DUK136" s="149"/>
      <c r="DUL136" s="149"/>
      <c r="DUM136" s="149"/>
      <c r="DUN136" s="149"/>
      <c r="DUO136" s="149"/>
      <c r="DUP136" s="149"/>
      <c r="DUQ136" s="149"/>
      <c r="DUR136" s="149"/>
      <c r="DUS136" s="149"/>
      <c r="DUT136" s="149"/>
      <c r="DUU136" s="149"/>
      <c r="DUV136" s="149"/>
      <c r="DUW136" s="149"/>
      <c r="DUX136" s="149"/>
      <c r="DUY136" s="149"/>
      <c r="DUZ136" s="149"/>
      <c r="DVA136" s="149"/>
      <c r="DVB136" s="149"/>
      <c r="DVC136" s="149"/>
      <c r="DVD136" s="149"/>
      <c r="DVE136" s="149"/>
      <c r="DVF136" s="149"/>
      <c r="DVG136" s="149"/>
      <c r="DVH136" s="149"/>
      <c r="DVI136" s="149"/>
      <c r="DVJ136" s="149"/>
      <c r="DVK136" s="149"/>
      <c r="DVL136" s="149"/>
      <c r="DVM136" s="149"/>
      <c r="DVN136" s="149"/>
      <c r="DVO136" s="149"/>
      <c r="DVP136" s="149"/>
      <c r="DVQ136" s="149"/>
      <c r="DVR136" s="149"/>
      <c r="DVS136" s="149"/>
      <c r="DVT136" s="149"/>
      <c r="DVU136" s="149"/>
      <c r="DVV136" s="149"/>
      <c r="DVW136" s="149"/>
      <c r="DVX136" s="149"/>
      <c r="DVY136" s="149"/>
      <c r="DVZ136" s="149"/>
      <c r="DWA136" s="149"/>
      <c r="DWB136" s="149"/>
      <c r="DWC136" s="149"/>
      <c r="DWD136" s="149"/>
      <c r="DWE136" s="149"/>
      <c r="DWF136" s="149"/>
      <c r="DWG136" s="149"/>
      <c r="DWH136" s="149"/>
      <c r="DWI136" s="149"/>
      <c r="DWJ136" s="149"/>
      <c r="DWK136" s="149"/>
      <c r="DWL136" s="149"/>
      <c r="DWM136" s="149"/>
      <c r="DWN136" s="149"/>
      <c r="DWO136" s="149"/>
      <c r="DWP136" s="149"/>
      <c r="DWQ136" s="149"/>
      <c r="DWR136" s="149"/>
      <c r="DWS136" s="149"/>
      <c r="DWT136" s="149"/>
      <c r="DWU136" s="149"/>
      <c r="DWV136" s="149"/>
      <c r="DWW136" s="149"/>
      <c r="DWX136" s="149"/>
      <c r="DWY136" s="149"/>
      <c r="DWZ136" s="149"/>
      <c r="DXA136" s="149"/>
      <c r="DXB136" s="149"/>
      <c r="DXC136" s="149"/>
      <c r="DXD136" s="149"/>
      <c r="DXE136" s="149"/>
      <c r="DXF136" s="149"/>
      <c r="DXG136" s="149"/>
      <c r="DXH136" s="149"/>
      <c r="DXI136" s="149"/>
      <c r="DXJ136" s="149"/>
      <c r="DXK136" s="149"/>
      <c r="DXL136" s="149"/>
      <c r="DXM136" s="149"/>
      <c r="DXN136" s="149"/>
      <c r="DXO136" s="149"/>
      <c r="DXP136" s="149"/>
      <c r="DXQ136" s="149"/>
      <c r="DXR136" s="149"/>
      <c r="DXS136" s="149"/>
      <c r="DXT136" s="149"/>
      <c r="DXU136" s="149"/>
      <c r="DXV136" s="149"/>
      <c r="DXW136" s="149"/>
      <c r="DXX136" s="149"/>
      <c r="DXY136" s="149"/>
      <c r="DXZ136" s="149"/>
      <c r="DYA136" s="149"/>
      <c r="DYB136" s="149"/>
      <c r="DYC136" s="149"/>
      <c r="DYD136" s="149"/>
      <c r="DYE136" s="149"/>
      <c r="DYF136" s="149"/>
      <c r="DYG136" s="149"/>
      <c r="DYH136" s="149"/>
      <c r="DYI136" s="149"/>
      <c r="DYJ136" s="149"/>
      <c r="DYK136" s="149"/>
      <c r="DYL136" s="149"/>
      <c r="DYM136" s="149"/>
      <c r="DYN136" s="149"/>
      <c r="DYO136" s="149"/>
      <c r="DYP136" s="149"/>
      <c r="DYQ136" s="149"/>
      <c r="DYR136" s="149"/>
      <c r="DYS136" s="149"/>
      <c r="DYT136" s="149"/>
      <c r="DYU136" s="149"/>
      <c r="DYV136" s="149"/>
      <c r="DYW136" s="149"/>
      <c r="DYX136" s="149"/>
      <c r="DYY136" s="149"/>
      <c r="DYZ136" s="149"/>
      <c r="DZA136" s="149"/>
      <c r="DZB136" s="149"/>
      <c r="DZC136" s="149"/>
      <c r="DZD136" s="149"/>
      <c r="DZE136" s="149"/>
      <c r="DZF136" s="149"/>
      <c r="DZG136" s="149"/>
      <c r="DZH136" s="149"/>
      <c r="DZI136" s="149"/>
      <c r="DZJ136" s="149"/>
      <c r="DZK136" s="149"/>
      <c r="DZL136" s="149"/>
      <c r="DZM136" s="149"/>
      <c r="DZN136" s="149"/>
      <c r="DZO136" s="149"/>
      <c r="DZP136" s="149"/>
      <c r="DZQ136" s="149"/>
      <c r="DZR136" s="149"/>
      <c r="DZS136" s="149"/>
      <c r="DZT136" s="149"/>
      <c r="DZU136" s="149"/>
      <c r="DZV136" s="149"/>
      <c r="DZW136" s="149"/>
      <c r="DZX136" s="149"/>
      <c r="DZY136" s="149"/>
      <c r="DZZ136" s="149"/>
      <c r="EAA136" s="149"/>
      <c r="EAB136" s="149"/>
      <c r="EAC136" s="149"/>
      <c r="EAD136" s="149"/>
      <c r="EAE136" s="149"/>
      <c r="EAF136" s="149"/>
      <c r="EAG136" s="149"/>
      <c r="EAH136" s="149"/>
      <c r="EAI136" s="149"/>
      <c r="EAJ136" s="149"/>
      <c r="EAK136" s="149"/>
      <c r="EAL136" s="149"/>
      <c r="EAM136" s="149"/>
      <c r="EAN136" s="149"/>
      <c r="EAO136" s="149"/>
      <c r="EAP136" s="149"/>
      <c r="EAQ136" s="149"/>
      <c r="EAR136" s="149"/>
      <c r="EAS136" s="149"/>
      <c r="EAT136" s="149"/>
      <c r="EAU136" s="149"/>
      <c r="EAV136" s="149"/>
      <c r="EAW136" s="149"/>
      <c r="EAX136" s="149"/>
      <c r="EAY136" s="149"/>
      <c r="EAZ136" s="149"/>
      <c r="EBA136" s="149"/>
      <c r="EBB136" s="149"/>
      <c r="EBC136" s="149"/>
      <c r="EBD136" s="149"/>
      <c r="EBE136" s="149"/>
      <c r="EBF136" s="149"/>
      <c r="EBG136" s="149"/>
      <c r="EBH136" s="149"/>
      <c r="EBI136" s="149"/>
      <c r="EBJ136" s="149"/>
      <c r="EBK136" s="149"/>
      <c r="EBL136" s="149"/>
      <c r="EBM136" s="149"/>
      <c r="EBN136" s="149"/>
      <c r="EBO136" s="149"/>
      <c r="EBP136" s="149"/>
      <c r="EBQ136" s="149"/>
      <c r="EBR136" s="149"/>
      <c r="EBS136" s="149"/>
      <c r="EBT136" s="149"/>
      <c r="EBU136" s="149"/>
      <c r="EBV136" s="149"/>
      <c r="EBW136" s="149"/>
      <c r="EBX136" s="149"/>
      <c r="EBY136" s="149"/>
      <c r="EBZ136" s="149"/>
      <c r="ECA136" s="149"/>
      <c r="ECB136" s="149"/>
      <c r="ECC136" s="149"/>
      <c r="ECD136" s="149"/>
      <c r="ECE136" s="149"/>
      <c r="ECF136" s="149"/>
      <c r="ECG136" s="149"/>
      <c r="ECH136" s="149"/>
      <c r="ECI136" s="149"/>
      <c r="ECJ136" s="149"/>
      <c r="ECK136" s="149"/>
      <c r="ECL136" s="149"/>
      <c r="ECM136" s="149"/>
      <c r="ECN136" s="149"/>
      <c r="ECO136" s="149"/>
      <c r="ECP136" s="149"/>
      <c r="ECQ136" s="149"/>
      <c r="ECR136" s="149"/>
      <c r="ECS136" s="149"/>
      <c r="ECT136" s="149"/>
      <c r="ECU136" s="149"/>
      <c r="ECV136" s="149"/>
      <c r="ECW136" s="149"/>
      <c r="ECX136" s="149"/>
      <c r="ECY136" s="149"/>
      <c r="ECZ136" s="149"/>
      <c r="EDA136" s="149"/>
      <c r="EDB136" s="149"/>
      <c r="EDC136" s="149"/>
      <c r="EDD136" s="149"/>
      <c r="EDE136" s="149"/>
      <c r="EDF136" s="149"/>
      <c r="EDG136" s="149"/>
      <c r="EDH136" s="149"/>
      <c r="EDI136" s="149"/>
      <c r="EDJ136" s="149"/>
      <c r="EDK136" s="149"/>
      <c r="EDL136" s="149"/>
      <c r="EDM136" s="149"/>
      <c r="EDN136" s="149"/>
      <c r="EDO136" s="149"/>
      <c r="EDP136" s="149"/>
      <c r="EDQ136" s="149"/>
      <c r="EDR136" s="149"/>
      <c r="EDS136" s="149"/>
      <c r="EDT136" s="149"/>
      <c r="EDU136" s="149"/>
      <c r="EDV136" s="149"/>
      <c r="EDW136" s="149"/>
      <c r="EDX136" s="149"/>
      <c r="EDY136" s="149"/>
      <c r="EDZ136" s="149"/>
      <c r="EEA136" s="149"/>
      <c r="EEB136" s="149"/>
      <c r="EEC136" s="149"/>
      <c r="EED136" s="149"/>
      <c r="EEE136" s="149"/>
      <c r="EEF136" s="149"/>
      <c r="EEG136" s="149"/>
      <c r="EEH136" s="149"/>
      <c r="EEI136" s="149"/>
      <c r="EEJ136" s="149"/>
      <c r="EEK136" s="149"/>
      <c r="EEL136" s="149"/>
      <c r="EEM136" s="149"/>
      <c r="EEN136" s="149"/>
      <c r="EEO136" s="149"/>
      <c r="EEP136" s="149"/>
      <c r="EEQ136" s="149"/>
      <c r="EER136" s="149"/>
      <c r="EES136" s="149"/>
      <c r="EET136" s="149"/>
      <c r="EEU136" s="149"/>
      <c r="EEV136" s="149"/>
      <c r="EEW136" s="149"/>
      <c r="EEX136" s="149"/>
      <c r="EEY136" s="149"/>
      <c r="EEZ136" s="149"/>
      <c r="EFA136" s="149"/>
      <c r="EFB136" s="149"/>
      <c r="EFC136" s="149"/>
      <c r="EFD136" s="149"/>
      <c r="EFE136" s="149"/>
      <c r="EFF136" s="149"/>
      <c r="EFG136" s="149"/>
      <c r="EFH136" s="149"/>
      <c r="EFI136" s="149"/>
      <c r="EFJ136" s="149"/>
      <c r="EFK136" s="149"/>
      <c r="EFL136" s="149"/>
      <c r="EFM136" s="149"/>
      <c r="EFN136" s="149"/>
      <c r="EFO136" s="149"/>
      <c r="EFP136" s="149"/>
      <c r="EFQ136" s="149"/>
      <c r="EFR136" s="149"/>
      <c r="EFS136" s="149"/>
      <c r="EFT136" s="149"/>
      <c r="EFU136" s="149"/>
      <c r="EFV136" s="149"/>
      <c r="EFW136" s="149"/>
      <c r="EFX136" s="149"/>
      <c r="EFY136" s="149"/>
      <c r="EFZ136" s="149"/>
      <c r="EGA136" s="149"/>
      <c r="EGB136" s="149"/>
      <c r="EGC136" s="149"/>
      <c r="EGD136" s="149"/>
      <c r="EGE136" s="149"/>
      <c r="EGF136" s="149"/>
      <c r="EGG136" s="149"/>
      <c r="EGH136" s="149"/>
      <c r="EGI136" s="149"/>
      <c r="EGJ136" s="149"/>
      <c r="EGK136" s="149"/>
      <c r="EGL136" s="149"/>
      <c r="EGM136" s="149"/>
      <c r="EGN136" s="149"/>
      <c r="EGO136" s="149"/>
      <c r="EGP136" s="149"/>
      <c r="EGQ136" s="149"/>
      <c r="EGR136" s="149"/>
      <c r="EGS136" s="149"/>
      <c r="EGT136" s="149"/>
      <c r="EGU136" s="149"/>
      <c r="EGV136" s="149"/>
      <c r="EGW136" s="149"/>
      <c r="EGX136" s="149"/>
      <c r="EGY136" s="149"/>
      <c r="EGZ136" s="149"/>
      <c r="EHA136" s="149"/>
      <c r="EHB136" s="149"/>
      <c r="EHC136" s="149"/>
      <c r="EHD136" s="149"/>
      <c r="EHE136" s="149"/>
      <c r="EHF136" s="149"/>
      <c r="EHG136" s="149"/>
      <c r="EHH136" s="149"/>
      <c r="EHI136" s="149"/>
      <c r="EHJ136" s="149"/>
      <c r="EHK136" s="149"/>
      <c r="EHL136" s="149"/>
      <c r="EHM136" s="149"/>
      <c r="EHN136" s="149"/>
      <c r="EHO136" s="149"/>
      <c r="EHP136" s="149"/>
      <c r="EHQ136" s="149"/>
      <c r="EHR136" s="149"/>
      <c r="EHS136" s="149"/>
      <c r="EHT136" s="149"/>
      <c r="EHU136" s="149"/>
      <c r="EHV136" s="149"/>
      <c r="EHW136" s="149"/>
      <c r="EHX136" s="149"/>
      <c r="EHY136" s="149"/>
      <c r="EHZ136" s="149"/>
      <c r="EIA136" s="149"/>
      <c r="EIB136" s="149"/>
      <c r="EIC136" s="149"/>
      <c r="EID136" s="149"/>
      <c r="EIE136" s="149"/>
      <c r="EIF136" s="149"/>
      <c r="EIG136" s="149"/>
      <c r="EIH136" s="149"/>
      <c r="EII136" s="149"/>
      <c r="EIJ136" s="149"/>
      <c r="EIK136" s="149"/>
      <c r="EIL136" s="149"/>
      <c r="EIM136" s="149"/>
      <c r="EIN136" s="149"/>
      <c r="EIO136" s="149"/>
      <c r="EIP136" s="149"/>
      <c r="EIQ136" s="149"/>
      <c r="EIR136" s="149"/>
      <c r="EIS136" s="149"/>
      <c r="EIT136" s="149"/>
      <c r="EIU136" s="149"/>
      <c r="EIV136" s="149"/>
      <c r="EIW136" s="149"/>
      <c r="EIX136" s="149"/>
      <c r="EIY136" s="149"/>
      <c r="EIZ136" s="149"/>
      <c r="EJA136" s="149"/>
      <c r="EJB136" s="149"/>
      <c r="EJC136" s="149"/>
      <c r="EJD136" s="149"/>
      <c r="EJE136" s="149"/>
      <c r="EJF136" s="149"/>
      <c r="EJG136" s="149"/>
      <c r="EJH136" s="149"/>
      <c r="EJI136" s="149"/>
      <c r="EJJ136" s="149"/>
      <c r="EJK136" s="149"/>
      <c r="EJL136" s="149"/>
      <c r="EJM136" s="149"/>
      <c r="EJN136" s="149"/>
      <c r="EJO136" s="149"/>
      <c r="EJP136" s="149"/>
      <c r="EJQ136" s="149"/>
      <c r="EJR136" s="149"/>
      <c r="EJS136" s="149"/>
      <c r="EJT136" s="149"/>
      <c r="EJU136" s="149"/>
      <c r="EJV136" s="149"/>
      <c r="EJW136" s="149"/>
      <c r="EJX136" s="149"/>
      <c r="EJY136" s="149"/>
      <c r="EJZ136" s="149"/>
      <c r="EKA136" s="149"/>
      <c r="EKB136" s="149"/>
      <c r="EKC136" s="149"/>
      <c r="EKD136" s="149"/>
      <c r="EKE136" s="149"/>
      <c r="EKF136" s="149"/>
      <c r="EKG136" s="149"/>
      <c r="EKH136" s="149"/>
      <c r="EKI136" s="149"/>
      <c r="EKJ136" s="149"/>
      <c r="EKK136" s="149"/>
      <c r="EKL136" s="149"/>
      <c r="EKM136" s="149"/>
      <c r="EKN136" s="149"/>
      <c r="EKO136" s="149"/>
      <c r="EKP136" s="149"/>
      <c r="EKQ136" s="149"/>
      <c r="EKR136" s="149"/>
      <c r="EKS136" s="149"/>
      <c r="EKT136" s="149"/>
      <c r="EKU136" s="149"/>
      <c r="EKV136" s="149"/>
      <c r="EKW136" s="149"/>
      <c r="EKX136" s="149"/>
      <c r="EKY136" s="149"/>
      <c r="EKZ136" s="149"/>
      <c r="ELA136" s="149"/>
      <c r="ELB136" s="149"/>
      <c r="ELC136" s="149"/>
      <c r="ELD136" s="149"/>
      <c r="ELE136" s="149"/>
      <c r="ELF136" s="149"/>
      <c r="ELG136" s="149"/>
      <c r="ELH136" s="149"/>
      <c r="ELI136" s="149"/>
      <c r="ELJ136" s="149"/>
      <c r="ELK136" s="149"/>
      <c r="ELL136" s="149"/>
      <c r="ELM136" s="149"/>
      <c r="ELN136" s="149"/>
      <c r="ELO136" s="149"/>
      <c r="ELP136" s="149"/>
      <c r="ELQ136" s="149"/>
      <c r="ELR136" s="149"/>
      <c r="ELS136" s="149"/>
      <c r="ELT136" s="149"/>
      <c r="ELU136" s="149"/>
      <c r="ELV136" s="149"/>
      <c r="ELW136" s="149"/>
      <c r="ELX136" s="149"/>
      <c r="ELY136" s="149"/>
      <c r="ELZ136" s="149"/>
      <c r="EMA136" s="149"/>
      <c r="EMB136" s="149"/>
      <c r="EMC136" s="149"/>
      <c r="EMD136" s="149"/>
      <c r="EME136" s="149"/>
      <c r="EMF136" s="149"/>
      <c r="EMG136" s="149"/>
      <c r="EMH136" s="149"/>
      <c r="EMI136" s="149"/>
      <c r="EMJ136" s="149"/>
      <c r="EMK136" s="149"/>
      <c r="EML136" s="149"/>
      <c r="EMM136" s="149"/>
      <c r="EMN136" s="149"/>
      <c r="EMO136" s="149"/>
      <c r="EMP136" s="149"/>
      <c r="EMQ136" s="149"/>
      <c r="EMR136" s="149"/>
      <c r="EMS136" s="149"/>
      <c r="EMT136" s="149"/>
      <c r="EMU136" s="149"/>
      <c r="EMV136" s="149"/>
      <c r="EMW136" s="149"/>
      <c r="EMX136" s="149"/>
      <c r="EMY136" s="149"/>
      <c r="EMZ136" s="149"/>
      <c r="ENA136" s="149"/>
      <c r="ENB136" s="149"/>
      <c r="ENC136" s="149"/>
      <c r="END136" s="149"/>
      <c r="ENE136" s="149"/>
      <c r="ENF136" s="149"/>
      <c r="ENG136" s="149"/>
      <c r="ENH136" s="149"/>
      <c r="ENI136" s="149"/>
      <c r="ENJ136" s="149"/>
      <c r="ENK136" s="149"/>
      <c r="ENL136" s="149"/>
      <c r="ENM136" s="149"/>
      <c r="ENN136" s="149"/>
      <c r="ENO136" s="149"/>
      <c r="ENP136" s="149"/>
      <c r="ENQ136" s="149"/>
      <c r="ENR136" s="149"/>
      <c r="ENS136" s="149"/>
      <c r="ENT136" s="149"/>
      <c r="ENU136" s="149"/>
      <c r="ENV136" s="149"/>
      <c r="ENW136" s="149"/>
      <c r="ENX136" s="149"/>
      <c r="ENY136" s="149"/>
      <c r="ENZ136" s="149"/>
      <c r="EOA136" s="149"/>
      <c r="EOB136" s="149"/>
      <c r="EOC136" s="149"/>
      <c r="EOD136" s="149"/>
      <c r="EOE136" s="149"/>
      <c r="EOF136" s="149"/>
      <c r="EOG136" s="149"/>
      <c r="EOH136" s="149"/>
      <c r="EOI136" s="149"/>
      <c r="EOJ136" s="149"/>
      <c r="EOK136" s="149"/>
      <c r="EOL136" s="149"/>
      <c r="EOM136" s="149"/>
      <c r="EON136" s="149"/>
      <c r="EOO136" s="149"/>
      <c r="EOP136" s="149"/>
      <c r="EOQ136" s="149"/>
      <c r="EOR136" s="149"/>
      <c r="EOS136" s="149"/>
      <c r="EOT136" s="149"/>
      <c r="EOU136" s="149"/>
      <c r="EOV136" s="149"/>
      <c r="EOW136" s="149"/>
      <c r="EOX136" s="149"/>
      <c r="EOY136" s="149"/>
      <c r="EOZ136" s="149"/>
      <c r="EPA136" s="149"/>
      <c r="EPB136" s="149"/>
      <c r="EPC136" s="149"/>
      <c r="EPD136" s="149"/>
      <c r="EPE136" s="149"/>
      <c r="EPF136" s="149"/>
      <c r="EPG136" s="149"/>
      <c r="EPH136" s="149"/>
      <c r="EPI136" s="149"/>
      <c r="EPJ136" s="149"/>
      <c r="EPK136" s="149"/>
      <c r="EPL136" s="149"/>
      <c r="EPM136" s="149"/>
      <c r="EPN136" s="149"/>
      <c r="EPO136" s="149"/>
      <c r="EPP136" s="149"/>
      <c r="EPQ136" s="149"/>
      <c r="EPR136" s="149"/>
      <c r="EPS136" s="149"/>
      <c r="EPT136" s="149"/>
      <c r="EPU136" s="149"/>
      <c r="EPV136" s="149"/>
      <c r="EPW136" s="149"/>
      <c r="EPX136" s="149"/>
      <c r="EPY136" s="149"/>
      <c r="EPZ136" s="149"/>
      <c r="EQA136" s="149"/>
      <c r="EQB136" s="149"/>
      <c r="EQC136" s="149"/>
      <c r="EQD136" s="149"/>
      <c r="EQE136" s="149"/>
      <c r="EQF136" s="149"/>
      <c r="EQG136" s="149"/>
      <c r="EQH136" s="149"/>
      <c r="EQI136" s="149"/>
      <c r="EQJ136" s="149"/>
      <c r="EQK136" s="149"/>
      <c r="EQL136" s="149"/>
      <c r="EQM136" s="149"/>
      <c r="EQN136" s="149"/>
      <c r="EQO136" s="149"/>
      <c r="EQP136" s="149"/>
      <c r="EQQ136" s="149"/>
      <c r="EQR136" s="149"/>
      <c r="EQS136" s="149"/>
      <c r="EQT136" s="149"/>
      <c r="EQU136" s="149"/>
      <c r="EQV136" s="149"/>
      <c r="EQW136" s="149"/>
      <c r="EQX136" s="149"/>
      <c r="EQY136" s="149"/>
      <c r="EQZ136" s="149"/>
      <c r="ERA136" s="149"/>
      <c r="ERB136" s="149"/>
      <c r="ERC136" s="149"/>
      <c r="ERD136" s="149"/>
      <c r="ERE136" s="149"/>
      <c r="ERF136" s="149"/>
      <c r="ERG136" s="149"/>
      <c r="ERH136" s="149"/>
      <c r="ERI136" s="149"/>
      <c r="ERJ136" s="149"/>
      <c r="ERK136" s="149"/>
      <c r="ERL136" s="149"/>
      <c r="ERM136" s="149"/>
      <c r="ERN136" s="149"/>
      <c r="ERO136" s="149"/>
      <c r="ERP136" s="149"/>
      <c r="ERQ136" s="149"/>
      <c r="ERR136" s="149"/>
      <c r="ERS136" s="149"/>
      <c r="ERT136" s="149"/>
      <c r="ERU136" s="149"/>
      <c r="ERV136" s="149"/>
      <c r="ERW136" s="149"/>
      <c r="ERX136" s="149"/>
      <c r="ERY136" s="149"/>
      <c r="ERZ136" s="149"/>
      <c r="ESA136" s="149"/>
      <c r="ESB136" s="149"/>
      <c r="ESC136" s="149"/>
      <c r="ESD136" s="149"/>
      <c r="ESE136" s="149"/>
      <c r="ESF136" s="149"/>
      <c r="ESG136" s="149"/>
      <c r="ESH136" s="149"/>
      <c r="ESI136" s="149"/>
      <c r="ESJ136" s="149"/>
      <c r="ESK136" s="149"/>
      <c r="ESL136" s="149"/>
      <c r="ESM136" s="149"/>
      <c r="ESN136" s="149"/>
      <c r="ESO136" s="149"/>
      <c r="ESP136" s="149"/>
      <c r="ESQ136" s="149"/>
      <c r="ESR136" s="149"/>
      <c r="ESS136" s="149"/>
      <c r="EST136" s="149"/>
      <c r="ESU136" s="149"/>
      <c r="ESV136" s="149"/>
      <c r="ESW136" s="149"/>
      <c r="ESX136" s="149"/>
      <c r="ESY136" s="149"/>
      <c r="ESZ136" s="149"/>
      <c r="ETA136" s="149"/>
      <c r="ETB136" s="149"/>
      <c r="ETC136" s="149"/>
      <c r="ETD136" s="149"/>
      <c r="ETE136" s="149"/>
      <c r="ETF136" s="149"/>
      <c r="ETG136" s="149"/>
      <c r="ETH136" s="149"/>
      <c r="ETI136" s="149"/>
      <c r="ETJ136" s="149"/>
      <c r="ETK136" s="149"/>
      <c r="ETL136" s="149"/>
      <c r="ETM136" s="149"/>
      <c r="ETN136" s="149"/>
      <c r="ETO136" s="149"/>
      <c r="ETP136" s="149"/>
      <c r="ETQ136" s="149"/>
      <c r="ETR136" s="149"/>
      <c r="ETS136" s="149"/>
      <c r="ETT136" s="149"/>
      <c r="ETU136" s="149"/>
      <c r="ETV136" s="149"/>
      <c r="ETW136" s="149"/>
      <c r="ETX136" s="149"/>
      <c r="ETY136" s="149"/>
      <c r="ETZ136" s="149"/>
      <c r="EUA136" s="149"/>
      <c r="EUB136" s="149"/>
      <c r="EUC136" s="149"/>
      <c r="EUD136" s="149"/>
      <c r="EUE136" s="149"/>
      <c r="EUF136" s="149"/>
      <c r="EUG136" s="149"/>
      <c r="EUH136" s="149"/>
      <c r="EUI136" s="149"/>
      <c r="EUJ136" s="149"/>
      <c r="EUK136" s="149"/>
      <c r="EUL136" s="149"/>
      <c r="EUM136" s="149"/>
      <c r="EUN136" s="149"/>
      <c r="EUO136" s="149"/>
      <c r="EUP136" s="149"/>
      <c r="EUQ136" s="149"/>
      <c r="EUR136" s="149"/>
      <c r="EUS136" s="149"/>
      <c r="EUT136" s="149"/>
      <c r="EUU136" s="149"/>
      <c r="EUV136" s="149"/>
      <c r="EUW136" s="149"/>
      <c r="EUX136" s="149"/>
      <c r="EUY136" s="149"/>
      <c r="EUZ136" s="149"/>
      <c r="EVA136" s="149"/>
      <c r="EVB136" s="149"/>
      <c r="EVC136" s="149"/>
      <c r="EVD136" s="149"/>
      <c r="EVE136" s="149"/>
      <c r="EVF136" s="149"/>
      <c r="EVG136" s="149"/>
      <c r="EVH136" s="149"/>
      <c r="EVI136" s="149"/>
      <c r="EVJ136" s="149"/>
      <c r="EVK136" s="149"/>
      <c r="EVL136" s="149"/>
      <c r="EVM136" s="149"/>
      <c r="EVN136" s="149"/>
      <c r="EVO136" s="149"/>
      <c r="EVP136" s="149"/>
      <c r="EVQ136" s="149"/>
      <c r="EVR136" s="149"/>
      <c r="EVS136" s="149"/>
      <c r="EVT136" s="149"/>
      <c r="EVU136" s="149"/>
      <c r="EVV136" s="149"/>
      <c r="EVW136" s="149"/>
      <c r="EVX136" s="149"/>
      <c r="EVY136" s="149"/>
      <c r="EVZ136" s="149"/>
      <c r="EWA136" s="149"/>
      <c r="EWB136" s="149"/>
      <c r="EWC136" s="149"/>
      <c r="EWD136" s="149"/>
      <c r="EWE136" s="149"/>
      <c r="EWF136" s="149"/>
      <c r="EWG136" s="149"/>
      <c r="EWH136" s="149"/>
      <c r="EWI136" s="149"/>
      <c r="EWJ136" s="149"/>
      <c r="EWK136" s="149"/>
      <c r="EWL136" s="149"/>
      <c r="EWM136" s="149"/>
      <c r="EWN136" s="149"/>
      <c r="EWO136" s="149"/>
      <c r="EWP136" s="149"/>
      <c r="EWQ136" s="149"/>
      <c r="EWR136" s="149"/>
      <c r="EWS136" s="149"/>
      <c r="EWT136" s="149"/>
      <c r="EWU136" s="149"/>
      <c r="EWV136" s="149"/>
      <c r="EWW136" s="149"/>
      <c r="EWX136" s="149"/>
      <c r="EWY136" s="149"/>
      <c r="EWZ136" s="149"/>
      <c r="EXA136" s="149"/>
      <c r="EXB136" s="149"/>
      <c r="EXC136" s="149"/>
      <c r="EXD136" s="149"/>
      <c r="EXE136" s="149"/>
      <c r="EXF136" s="149"/>
      <c r="EXG136" s="149"/>
      <c r="EXH136" s="149"/>
      <c r="EXI136" s="149"/>
      <c r="EXJ136" s="149"/>
      <c r="EXK136" s="149"/>
      <c r="EXL136" s="149"/>
      <c r="EXM136" s="149"/>
      <c r="EXN136" s="149"/>
      <c r="EXO136" s="149"/>
      <c r="EXP136" s="149"/>
      <c r="EXQ136" s="149"/>
      <c r="EXR136" s="149"/>
      <c r="EXS136" s="149"/>
      <c r="EXT136" s="149"/>
      <c r="EXU136" s="149"/>
      <c r="EXV136" s="149"/>
      <c r="EXW136" s="149"/>
      <c r="EXX136" s="149"/>
      <c r="EXY136" s="149"/>
      <c r="EXZ136" s="149"/>
      <c r="EYA136" s="149"/>
      <c r="EYB136" s="149"/>
      <c r="EYC136" s="149"/>
      <c r="EYD136" s="149"/>
      <c r="EYE136" s="149"/>
      <c r="EYF136" s="149"/>
      <c r="EYG136" s="149"/>
      <c r="EYH136" s="149"/>
      <c r="EYI136" s="149"/>
      <c r="EYJ136" s="149"/>
      <c r="EYK136" s="149"/>
      <c r="EYL136" s="149"/>
      <c r="EYM136" s="149"/>
      <c r="EYN136" s="149"/>
      <c r="EYO136" s="149"/>
      <c r="EYP136" s="149"/>
      <c r="EYQ136" s="149"/>
      <c r="EYR136" s="149"/>
      <c r="EYS136" s="149"/>
      <c r="EYT136" s="149"/>
      <c r="EYU136" s="149"/>
      <c r="EYV136" s="149"/>
      <c r="EYW136" s="149"/>
      <c r="EYX136" s="149"/>
      <c r="EYY136" s="149"/>
      <c r="EYZ136" s="149"/>
      <c r="EZA136" s="149"/>
      <c r="EZB136" s="149"/>
      <c r="EZC136" s="149"/>
      <c r="EZD136" s="149"/>
      <c r="EZE136" s="149"/>
      <c r="EZF136" s="149"/>
      <c r="EZG136" s="149"/>
      <c r="EZH136" s="149"/>
      <c r="EZI136" s="149"/>
      <c r="EZJ136" s="149"/>
      <c r="EZK136" s="149"/>
      <c r="EZL136" s="149"/>
      <c r="EZM136" s="149"/>
      <c r="EZN136" s="149"/>
      <c r="EZO136" s="149"/>
      <c r="EZP136" s="149"/>
      <c r="EZQ136" s="149"/>
      <c r="EZR136" s="149"/>
      <c r="EZS136" s="149"/>
      <c r="EZT136" s="149"/>
      <c r="EZU136" s="149"/>
      <c r="EZV136" s="149"/>
      <c r="EZW136" s="149"/>
      <c r="EZX136" s="149"/>
      <c r="EZY136" s="149"/>
      <c r="EZZ136" s="149"/>
      <c r="FAA136" s="149"/>
      <c r="FAB136" s="149"/>
      <c r="FAC136" s="149"/>
      <c r="FAD136" s="149"/>
      <c r="FAE136" s="149"/>
      <c r="FAF136" s="149"/>
      <c r="FAG136" s="149"/>
      <c r="FAH136" s="149"/>
      <c r="FAI136" s="149"/>
      <c r="FAJ136" s="149"/>
      <c r="FAK136" s="149"/>
      <c r="FAL136" s="149"/>
      <c r="FAM136" s="149"/>
      <c r="FAN136" s="149"/>
      <c r="FAO136" s="149"/>
      <c r="FAP136" s="149"/>
      <c r="FAQ136" s="149"/>
      <c r="FAR136" s="149"/>
      <c r="FAS136" s="149"/>
      <c r="FAT136" s="149"/>
      <c r="FAU136" s="149"/>
      <c r="FAV136" s="149"/>
      <c r="FAW136" s="149"/>
      <c r="FAX136" s="149"/>
      <c r="FAY136" s="149"/>
      <c r="FAZ136" s="149"/>
      <c r="FBA136" s="149"/>
      <c r="FBB136" s="149"/>
      <c r="FBC136" s="149"/>
      <c r="FBD136" s="149"/>
      <c r="FBE136" s="149"/>
      <c r="FBF136" s="149"/>
      <c r="FBG136" s="149"/>
      <c r="FBH136" s="149"/>
      <c r="FBI136" s="149"/>
      <c r="FBJ136" s="149"/>
      <c r="FBK136" s="149"/>
      <c r="FBL136" s="149"/>
      <c r="FBM136" s="149"/>
      <c r="FBN136" s="149"/>
      <c r="FBO136" s="149"/>
      <c r="FBP136" s="149"/>
      <c r="FBQ136" s="149"/>
      <c r="FBR136" s="149"/>
      <c r="FBS136" s="149"/>
      <c r="FBT136" s="149"/>
      <c r="FBU136" s="149"/>
      <c r="FBV136" s="149"/>
      <c r="FBW136" s="149"/>
      <c r="FBX136" s="149"/>
      <c r="FBY136" s="149"/>
      <c r="FBZ136" s="149"/>
      <c r="FCA136" s="149"/>
      <c r="FCB136" s="149"/>
      <c r="FCC136" s="149"/>
      <c r="FCD136" s="149"/>
      <c r="FCE136" s="149"/>
      <c r="FCF136" s="149"/>
      <c r="FCG136" s="149"/>
      <c r="FCH136" s="149"/>
      <c r="FCI136" s="149"/>
      <c r="FCJ136" s="149"/>
      <c r="FCK136" s="149"/>
      <c r="FCL136" s="149"/>
      <c r="FCM136" s="149"/>
      <c r="FCN136" s="149"/>
      <c r="FCO136" s="149"/>
      <c r="FCP136" s="149"/>
      <c r="FCQ136" s="149"/>
      <c r="FCR136" s="149"/>
      <c r="FCS136" s="149"/>
      <c r="FCT136" s="149"/>
      <c r="FCU136" s="149"/>
      <c r="FCV136" s="149"/>
      <c r="FCW136" s="149"/>
      <c r="FCX136" s="149"/>
      <c r="FCY136" s="149"/>
      <c r="FCZ136" s="149"/>
      <c r="FDA136" s="149"/>
      <c r="FDB136" s="149"/>
      <c r="FDC136" s="149"/>
      <c r="FDD136" s="149"/>
      <c r="FDE136" s="149"/>
      <c r="FDF136" s="149"/>
      <c r="FDG136" s="149"/>
      <c r="FDH136" s="149"/>
      <c r="FDI136" s="149"/>
      <c r="FDJ136" s="149"/>
      <c r="FDK136" s="149"/>
      <c r="FDL136" s="149"/>
      <c r="FDM136" s="149"/>
      <c r="FDN136" s="149"/>
      <c r="FDO136" s="149"/>
      <c r="FDP136" s="149"/>
      <c r="FDQ136" s="149"/>
      <c r="FDR136" s="149"/>
      <c r="FDS136" s="149"/>
      <c r="FDT136" s="149"/>
      <c r="FDU136" s="149"/>
      <c r="FDV136" s="149"/>
      <c r="FDW136" s="149"/>
      <c r="FDX136" s="149"/>
      <c r="FDY136" s="149"/>
      <c r="FDZ136" s="149"/>
      <c r="FEA136" s="149"/>
      <c r="FEB136" s="149"/>
      <c r="FEC136" s="149"/>
      <c r="FED136" s="149"/>
      <c r="FEE136" s="149"/>
      <c r="FEF136" s="149"/>
      <c r="FEG136" s="149"/>
      <c r="FEH136" s="149"/>
      <c r="FEI136" s="149"/>
      <c r="FEJ136" s="149"/>
      <c r="FEK136" s="149"/>
      <c r="FEL136" s="149"/>
      <c r="FEM136" s="149"/>
      <c r="FEN136" s="149"/>
      <c r="FEO136" s="149"/>
      <c r="FEP136" s="149"/>
      <c r="FEQ136" s="149"/>
      <c r="FER136" s="149"/>
      <c r="FES136" s="149"/>
      <c r="FET136" s="149"/>
      <c r="FEU136" s="149"/>
      <c r="FEV136" s="149"/>
      <c r="FEW136" s="149"/>
      <c r="FEX136" s="149"/>
      <c r="FEY136" s="149"/>
      <c r="FEZ136" s="149"/>
      <c r="FFA136" s="149"/>
      <c r="FFB136" s="149"/>
      <c r="FFC136" s="149"/>
      <c r="FFD136" s="149"/>
      <c r="FFE136" s="149"/>
      <c r="FFF136" s="149"/>
      <c r="FFG136" s="149"/>
      <c r="FFH136" s="149"/>
      <c r="FFI136" s="149"/>
      <c r="FFJ136" s="149"/>
      <c r="FFK136" s="149"/>
      <c r="FFL136" s="149"/>
      <c r="FFM136" s="149"/>
      <c r="FFN136" s="149"/>
      <c r="FFO136" s="149"/>
      <c r="FFP136" s="149"/>
      <c r="FFQ136" s="149"/>
      <c r="FFR136" s="149"/>
      <c r="FFS136" s="149"/>
      <c r="FFT136" s="149"/>
      <c r="FFU136" s="149"/>
      <c r="FFV136" s="149"/>
      <c r="FFW136" s="149"/>
      <c r="FFX136" s="149"/>
      <c r="FFY136" s="149"/>
      <c r="FFZ136" s="149"/>
      <c r="FGA136" s="149"/>
      <c r="FGB136" s="149"/>
      <c r="FGC136" s="149"/>
      <c r="FGD136" s="149"/>
      <c r="FGE136" s="149"/>
      <c r="FGF136" s="149"/>
      <c r="FGG136" s="149"/>
      <c r="FGH136" s="149"/>
      <c r="FGI136" s="149"/>
      <c r="FGJ136" s="149"/>
      <c r="FGK136" s="149"/>
      <c r="FGL136" s="149"/>
      <c r="FGM136" s="149"/>
      <c r="FGN136" s="149"/>
      <c r="FGO136" s="149"/>
      <c r="FGP136" s="149"/>
      <c r="FGQ136" s="149"/>
      <c r="FGR136" s="149"/>
      <c r="FGS136" s="149"/>
      <c r="FGT136" s="149"/>
      <c r="FGU136" s="149"/>
      <c r="FGV136" s="149"/>
      <c r="FGW136" s="149"/>
      <c r="FGX136" s="149"/>
      <c r="FGY136" s="149"/>
      <c r="FGZ136" s="149"/>
      <c r="FHA136" s="149"/>
      <c r="FHB136" s="149"/>
      <c r="FHC136" s="149"/>
      <c r="FHD136" s="149"/>
      <c r="FHE136" s="149"/>
      <c r="FHF136" s="149"/>
      <c r="FHG136" s="149"/>
      <c r="FHH136" s="149"/>
      <c r="FHI136" s="149"/>
      <c r="FHJ136" s="149"/>
      <c r="FHK136" s="149"/>
      <c r="FHL136" s="149"/>
      <c r="FHM136" s="149"/>
      <c r="FHN136" s="149"/>
      <c r="FHO136" s="149"/>
      <c r="FHP136" s="149"/>
      <c r="FHQ136" s="149"/>
      <c r="FHR136" s="149"/>
      <c r="FHS136" s="149"/>
      <c r="FHT136" s="149"/>
      <c r="FHU136" s="149"/>
      <c r="FHV136" s="149"/>
      <c r="FHW136" s="149"/>
      <c r="FHX136" s="149"/>
      <c r="FHY136" s="149"/>
      <c r="FHZ136" s="149"/>
      <c r="FIA136" s="149"/>
      <c r="FIB136" s="149"/>
      <c r="FIC136" s="149"/>
      <c r="FID136" s="149"/>
      <c r="FIE136" s="149"/>
      <c r="FIF136" s="149"/>
      <c r="FIG136" s="149"/>
      <c r="FIH136" s="149"/>
      <c r="FII136" s="149"/>
      <c r="FIJ136" s="149"/>
      <c r="FIK136" s="149"/>
      <c r="FIL136" s="149"/>
      <c r="FIM136" s="149"/>
      <c r="FIN136" s="149"/>
      <c r="FIO136" s="149"/>
      <c r="FIP136" s="149"/>
      <c r="FIQ136" s="149"/>
      <c r="FIR136" s="149"/>
      <c r="FIS136" s="149"/>
      <c r="FIT136" s="149"/>
      <c r="FIU136" s="149"/>
      <c r="FIV136" s="149"/>
      <c r="FIW136" s="149"/>
      <c r="FIX136" s="149"/>
      <c r="FIY136" s="149"/>
      <c r="FIZ136" s="149"/>
      <c r="FJA136" s="149"/>
      <c r="FJB136" s="149"/>
      <c r="FJC136" s="149"/>
      <c r="FJD136" s="149"/>
      <c r="FJE136" s="149"/>
      <c r="FJF136" s="149"/>
      <c r="FJG136" s="149"/>
      <c r="FJH136" s="149"/>
      <c r="FJI136" s="149"/>
      <c r="FJJ136" s="149"/>
      <c r="FJK136" s="149"/>
      <c r="FJL136" s="149"/>
      <c r="FJM136" s="149"/>
      <c r="FJN136" s="149"/>
      <c r="FJO136" s="149"/>
      <c r="FJP136" s="149"/>
      <c r="FJQ136" s="149"/>
      <c r="FJR136" s="149"/>
      <c r="FJS136" s="149"/>
      <c r="FJT136" s="149"/>
      <c r="FJU136" s="149"/>
      <c r="FJV136" s="149"/>
      <c r="FJW136" s="149"/>
      <c r="FJX136" s="149"/>
      <c r="FJY136" s="149"/>
      <c r="FJZ136" s="149"/>
      <c r="FKA136" s="149"/>
      <c r="FKB136" s="149"/>
      <c r="FKC136" s="149"/>
      <c r="FKD136" s="149"/>
      <c r="FKE136" s="149"/>
      <c r="FKF136" s="149"/>
      <c r="FKG136" s="149"/>
      <c r="FKH136" s="149"/>
      <c r="FKI136" s="149"/>
      <c r="FKJ136" s="149"/>
      <c r="FKK136" s="149"/>
      <c r="FKL136" s="149"/>
      <c r="FKM136" s="149"/>
      <c r="FKN136" s="149"/>
      <c r="FKO136" s="149"/>
      <c r="FKP136" s="149"/>
      <c r="FKQ136" s="149"/>
      <c r="FKR136" s="149"/>
      <c r="FKS136" s="149"/>
      <c r="FKT136" s="149"/>
      <c r="FKU136" s="149"/>
      <c r="FKV136" s="149"/>
      <c r="FKW136" s="149"/>
      <c r="FKX136" s="149"/>
      <c r="FKY136" s="149"/>
      <c r="FKZ136" s="149"/>
      <c r="FLA136" s="149"/>
      <c r="FLB136" s="149"/>
      <c r="FLC136" s="149"/>
      <c r="FLD136" s="149"/>
      <c r="FLE136" s="149"/>
      <c r="FLF136" s="149"/>
      <c r="FLG136" s="149"/>
      <c r="FLH136" s="149"/>
      <c r="FLI136" s="149"/>
      <c r="FLJ136" s="149"/>
      <c r="FLK136" s="149"/>
      <c r="FLL136" s="149"/>
      <c r="FLM136" s="149"/>
      <c r="FLN136" s="149"/>
      <c r="FLO136" s="149"/>
      <c r="FLP136" s="149"/>
      <c r="FLQ136" s="149"/>
      <c r="FLR136" s="149"/>
      <c r="FLS136" s="149"/>
      <c r="FLT136" s="149"/>
      <c r="FLU136" s="149"/>
      <c r="FLV136" s="149"/>
      <c r="FLW136" s="149"/>
      <c r="FLX136" s="149"/>
      <c r="FLY136" s="149"/>
      <c r="FLZ136" s="149"/>
      <c r="FMA136" s="149"/>
      <c r="FMB136" s="149"/>
      <c r="FMC136" s="149"/>
      <c r="FMD136" s="149"/>
      <c r="FME136" s="149"/>
      <c r="FMF136" s="149"/>
      <c r="FMG136" s="149"/>
      <c r="FMH136" s="149"/>
      <c r="FMI136" s="149"/>
      <c r="FMJ136" s="149"/>
      <c r="FMK136" s="149"/>
      <c r="FML136" s="149"/>
      <c r="FMM136" s="149"/>
      <c r="FMN136" s="149"/>
      <c r="FMO136" s="149"/>
      <c r="FMP136" s="149"/>
      <c r="FMQ136" s="149"/>
      <c r="FMR136" s="149"/>
      <c r="FMS136" s="149"/>
      <c r="FMT136" s="149"/>
      <c r="FMU136" s="149"/>
      <c r="FMV136" s="149"/>
      <c r="FMW136" s="149"/>
      <c r="FMX136" s="149"/>
      <c r="FMY136" s="149"/>
      <c r="FMZ136" s="149"/>
      <c r="FNA136" s="149"/>
      <c r="FNB136" s="149"/>
      <c r="FNC136" s="149"/>
      <c r="FND136" s="149"/>
      <c r="FNE136" s="149"/>
      <c r="FNF136" s="149"/>
      <c r="FNG136" s="149"/>
      <c r="FNH136" s="149"/>
      <c r="FNI136" s="149"/>
      <c r="FNJ136" s="149"/>
      <c r="FNK136" s="149"/>
      <c r="FNL136" s="149"/>
      <c r="FNM136" s="149"/>
      <c r="FNN136" s="149"/>
      <c r="FNO136" s="149"/>
      <c r="FNP136" s="149"/>
      <c r="FNQ136" s="149"/>
      <c r="FNR136" s="149"/>
      <c r="FNS136" s="149"/>
      <c r="FNT136" s="149"/>
      <c r="FNU136" s="149"/>
      <c r="FNV136" s="149"/>
      <c r="FNW136" s="149"/>
      <c r="FNX136" s="149"/>
      <c r="FNY136" s="149"/>
      <c r="FNZ136" s="149"/>
      <c r="FOA136" s="149"/>
      <c r="FOB136" s="149"/>
      <c r="FOC136" s="149"/>
      <c r="FOD136" s="149"/>
      <c r="FOE136" s="149"/>
      <c r="FOF136" s="149"/>
      <c r="FOG136" s="149"/>
      <c r="FOH136" s="149"/>
      <c r="FOI136" s="149"/>
      <c r="FOJ136" s="149"/>
      <c r="FOK136" s="149"/>
      <c r="FOL136" s="149"/>
      <c r="FOM136" s="149"/>
      <c r="FON136" s="149"/>
      <c r="FOO136" s="149"/>
      <c r="FOP136" s="149"/>
      <c r="FOQ136" s="149"/>
      <c r="FOR136" s="149"/>
      <c r="FOS136" s="149"/>
      <c r="FOT136" s="149"/>
      <c r="FOU136" s="149"/>
      <c r="FOV136" s="149"/>
      <c r="FOW136" s="149"/>
      <c r="FOX136" s="149"/>
      <c r="FOY136" s="149"/>
      <c r="FOZ136" s="149"/>
      <c r="FPA136" s="149"/>
      <c r="FPB136" s="149"/>
      <c r="FPC136" s="149"/>
      <c r="FPD136" s="149"/>
      <c r="FPE136" s="149"/>
      <c r="FPF136" s="149"/>
      <c r="FPG136" s="149"/>
      <c r="FPH136" s="149"/>
      <c r="FPI136" s="149"/>
      <c r="FPJ136" s="149"/>
      <c r="FPK136" s="149"/>
      <c r="FPL136" s="149"/>
      <c r="FPM136" s="149"/>
      <c r="FPN136" s="149"/>
      <c r="FPO136" s="149"/>
      <c r="FPP136" s="149"/>
      <c r="FPQ136" s="149"/>
      <c r="FPR136" s="149"/>
      <c r="FPS136" s="149"/>
      <c r="FPT136" s="149"/>
      <c r="FPU136" s="149"/>
      <c r="FPV136" s="149"/>
      <c r="FPW136" s="149"/>
      <c r="FPX136" s="149"/>
      <c r="FPY136" s="149"/>
      <c r="FPZ136" s="149"/>
      <c r="FQA136" s="149"/>
      <c r="FQB136" s="149"/>
      <c r="FQC136" s="149"/>
      <c r="FQD136" s="149"/>
      <c r="FQE136" s="149"/>
      <c r="FQF136" s="149"/>
      <c r="FQG136" s="149"/>
      <c r="FQH136" s="149"/>
      <c r="FQI136" s="149"/>
      <c r="FQJ136" s="149"/>
      <c r="FQK136" s="149"/>
      <c r="FQL136" s="149"/>
      <c r="FQM136" s="149"/>
      <c r="FQN136" s="149"/>
      <c r="FQO136" s="149"/>
      <c r="FQP136" s="149"/>
      <c r="FQQ136" s="149"/>
      <c r="FQR136" s="149"/>
      <c r="FQS136" s="149"/>
      <c r="FQT136" s="149"/>
      <c r="FQU136" s="149"/>
      <c r="FQV136" s="149"/>
      <c r="FQW136" s="149"/>
      <c r="FQX136" s="149"/>
      <c r="FQY136" s="149"/>
      <c r="FQZ136" s="149"/>
      <c r="FRA136" s="149"/>
      <c r="FRB136" s="149"/>
      <c r="FRC136" s="149"/>
      <c r="FRD136" s="149"/>
      <c r="FRE136" s="149"/>
      <c r="FRF136" s="149"/>
      <c r="FRG136" s="149"/>
      <c r="FRH136" s="149"/>
      <c r="FRI136" s="149"/>
      <c r="FRJ136" s="149"/>
      <c r="FRK136" s="149"/>
      <c r="FRL136" s="149"/>
      <c r="FRM136" s="149"/>
      <c r="FRN136" s="149"/>
      <c r="FRO136" s="149"/>
      <c r="FRP136" s="149"/>
      <c r="FRQ136" s="149"/>
      <c r="FRR136" s="149"/>
      <c r="FRS136" s="149"/>
      <c r="FRT136" s="149"/>
      <c r="FRU136" s="149"/>
      <c r="FRV136" s="149"/>
      <c r="FRW136" s="149"/>
      <c r="FRX136" s="149"/>
      <c r="FRY136" s="149"/>
      <c r="FRZ136" s="149"/>
      <c r="FSA136" s="149"/>
      <c r="FSB136" s="149"/>
      <c r="FSC136" s="149"/>
      <c r="FSD136" s="149"/>
      <c r="FSE136" s="149"/>
      <c r="FSF136" s="149"/>
      <c r="FSG136" s="149"/>
      <c r="FSH136" s="149"/>
      <c r="FSI136" s="149"/>
      <c r="FSJ136" s="149"/>
      <c r="FSK136" s="149"/>
      <c r="FSL136" s="149"/>
      <c r="FSM136" s="149"/>
      <c r="FSN136" s="149"/>
      <c r="FSO136" s="149"/>
      <c r="FSP136" s="149"/>
      <c r="FSQ136" s="149"/>
      <c r="FSR136" s="149"/>
      <c r="FSS136" s="149"/>
      <c r="FST136" s="149"/>
      <c r="FSU136" s="149"/>
      <c r="FSV136" s="149"/>
      <c r="FSW136" s="149"/>
      <c r="FSX136" s="149"/>
      <c r="FSY136" s="149"/>
      <c r="FSZ136" s="149"/>
      <c r="FTA136" s="149"/>
      <c r="FTB136" s="149"/>
      <c r="FTC136" s="149"/>
      <c r="FTD136" s="149"/>
      <c r="FTE136" s="149"/>
      <c r="FTF136" s="149"/>
      <c r="FTG136" s="149"/>
      <c r="FTH136" s="149"/>
      <c r="FTI136" s="149"/>
      <c r="FTJ136" s="149"/>
      <c r="FTK136" s="149"/>
      <c r="FTL136" s="149"/>
      <c r="FTM136" s="149"/>
      <c r="FTN136" s="149"/>
      <c r="FTO136" s="149"/>
      <c r="FTP136" s="149"/>
      <c r="FTQ136" s="149"/>
      <c r="FTR136" s="149"/>
      <c r="FTS136" s="149"/>
      <c r="FTT136" s="149"/>
      <c r="FTU136" s="149"/>
      <c r="FTV136" s="149"/>
      <c r="FTW136" s="149"/>
      <c r="FTX136" s="149"/>
      <c r="FTY136" s="149"/>
      <c r="FTZ136" s="149"/>
      <c r="FUA136" s="149"/>
      <c r="FUB136" s="149"/>
      <c r="FUC136" s="149"/>
      <c r="FUD136" s="149"/>
      <c r="FUE136" s="149"/>
      <c r="FUF136" s="149"/>
      <c r="FUG136" s="149"/>
      <c r="FUH136" s="149"/>
      <c r="FUI136" s="149"/>
      <c r="FUJ136" s="149"/>
      <c r="FUK136" s="149"/>
      <c r="FUL136" s="149"/>
      <c r="FUM136" s="149"/>
      <c r="FUN136" s="149"/>
      <c r="FUO136" s="149"/>
      <c r="FUP136" s="149"/>
      <c r="FUQ136" s="149"/>
      <c r="FUR136" s="149"/>
      <c r="FUS136" s="149"/>
      <c r="FUT136" s="149"/>
      <c r="FUU136" s="149"/>
      <c r="FUV136" s="149"/>
      <c r="FUW136" s="149"/>
      <c r="FUX136" s="149"/>
      <c r="FUY136" s="149"/>
      <c r="FUZ136" s="149"/>
      <c r="FVA136" s="149"/>
      <c r="FVB136" s="149"/>
      <c r="FVC136" s="149"/>
      <c r="FVD136" s="149"/>
      <c r="FVE136" s="149"/>
      <c r="FVF136" s="149"/>
      <c r="FVG136" s="149"/>
      <c r="FVH136" s="149"/>
      <c r="FVI136" s="149"/>
      <c r="FVJ136" s="149"/>
      <c r="FVK136" s="149"/>
      <c r="FVL136" s="149"/>
      <c r="FVM136" s="149"/>
      <c r="FVN136" s="149"/>
      <c r="FVO136" s="149"/>
      <c r="FVP136" s="149"/>
      <c r="FVQ136" s="149"/>
      <c r="FVR136" s="149"/>
      <c r="FVS136" s="149"/>
      <c r="FVT136" s="149"/>
      <c r="FVU136" s="149"/>
      <c r="FVV136" s="149"/>
      <c r="FVW136" s="149"/>
      <c r="FVX136" s="149"/>
      <c r="FVY136" s="149"/>
      <c r="FVZ136" s="149"/>
      <c r="FWA136" s="149"/>
      <c r="FWB136" s="149"/>
      <c r="FWC136" s="149"/>
      <c r="FWD136" s="149"/>
      <c r="FWE136" s="149"/>
      <c r="FWF136" s="149"/>
      <c r="FWG136" s="149"/>
      <c r="FWH136" s="149"/>
      <c r="FWI136" s="149"/>
      <c r="FWJ136" s="149"/>
      <c r="FWK136" s="149"/>
      <c r="FWL136" s="149"/>
      <c r="FWM136" s="149"/>
      <c r="FWN136" s="149"/>
      <c r="FWO136" s="149"/>
      <c r="FWP136" s="149"/>
      <c r="FWQ136" s="149"/>
      <c r="FWR136" s="149"/>
      <c r="FWS136" s="149"/>
      <c r="FWT136" s="149"/>
      <c r="FWU136" s="149"/>
      <c r="FWV136" s="149"/>
      <c r="FWW136" s="149"/>
      <c r="FWX136" s="149"/>
      <c r="FWY136" s="149"/>
      <c r="FWZ136" s="149"/>
      <c r="FXA136" s="149"/>
      <c r="FXB136" s="149"/>
      <c r="FXC136" s="149"/>
      <c r="FXD136" s="149"/>
      <c r="FXE136" s="149"/>
      <c r="FXF136" s="149"/>
      <c r="FXG136" s="149"/>
      <c r="FXH136" s="149"/>
      <c r="FXI136" s="149"/>
      <c r="FXJ136" s="149"/>
      <c r="FXK136" s="149"/>
      <c r="FXL136" s="149"/>
      <c r="FXM136" s="149"/>
      <c r="FXN136" s="149"/>
      <c r="FXO136" s="149"/>
      <c r="FXP136" s="149"/>
      <c r="FXQ136" s="149"/>
      <c r="FXR136" s="149"/>
      <c r="FXS136" s="149"/>
      <c r="FXT136" s="149"/>
      <c r="FXU136" s="149"/>
      <c r="FXV136" s="149"/>
      <c r="FXW136" s="149"/>
      <c r="FXX136" s="149"/>
      <c r="FXY136" s="149"/>
      <c r="FXZ136" s="149"/>
      <c r="FYA136" s="149"/>
      <c r="FYB136" s="149"/>
      <c r="FYC136" s="149"/>
      <c r="FYD136" s="149"/>
      <c r="FYE136" s="149"/>
      <c r="FYF136" s="149"/>
      <c r="FYG136" s="149"/>
      <c r="FYH136" s="149"/>
      <c r="FYI136" s="149"/>
      <c r="FYJ136" s="149"/>
      <c r="FYK136" s="149"/>
      <c r="FYL136" s="149"/>
      <c r="FYM136" s="149"/>
      <c r="FYN136" s="149"/>
      <c r="FYO136" s="149"/>
      <c r="FYP136" s="149"/>
      <c r="FYQ136" s="149"/>
      <c r="FYR136" s="149"/>
      <c r="FYS136" s="149"/>
      <c r="FYT136" s="149"/>
      <c r="FYU136" s="149"/>
      <c r="FYV136" s="149"/>
      <c r="FYW136" s="149"/>
      <c r="FYX136" s="149"/>
      <c r="FYY136" s="149"/>
      <c r="FYZ136" s="149"/>
      <c r="FZA136" s="149"/>
      <c r="FZB136" s="149"/>
      <c r="FZC136" s="149"/>
      <c r="FZD136" s="149"/>
      <c r="FZE136" s="149"/>
      <c r="FZF136" s="149"/>
      <c r="FZG136" s="149"/>
      <c r="FZH136" s="149"/>
      <c r="FZI136" s="149"/>
      <c r="FZJ136" s="149"/>
      <c r="FZK136" s="149"/>
      <c r="FZL136" s="149"/>
      <c r="FZM136" s="149"/>
      <c r="FZN136" s="149"/>
      <c r="FZO136" s="149"/>
      <c r="FZP136" s="149"/>
      <c r="FZQ136" s="149"/>
      <c r="FZR136" s="149"/>
      <c r="FZS136" s="149"/>
      <c r="FZT136" s="149"/>
      <c r="FZU136" s="149"/>
      <c r="FZV136" s="149"/>
      <c r="FZW136" s="149"/>
      <c r="FZX136" s="149"/>
      <c r="FZY136" s="149"/>
      <c r="FZZ136" s="149"/>
      <c r="GAA136" s="149"/>
      <c r="GAB136" s="149"/>
      <c r="GAC136" s="149"/>
      <c r="GAD136" s="149"/>
      <c r="GAE136" s="149"/>
      <c r="GAF136" s="149"/>
      <c r="GAG136" s="149"/>
      <c r="GAH136" s="149"/>
      <c r="GAI136" s="149"/>
      <c r="GAJ136" s="149"/>
      <c r="GAK136" s="149"/>
      <c r="GAL136" s="149"/>
      <c r="GAM136" s="149"/>
      <c r="GAN136" s="149"/>
      <c r="GAO136" s="149"/>
      <c r="GAP136" s="149"/>
      <c r="GAQ136" s="149"/>
      <c r="GAR136" s="149"/>
      <c r="GAS136" s="149"/>
      <c r="GAT136" s="149"/>
      <c r="GAU136" s="149"/>
      <c r="GAV136" s="149"/>
      <c r="GAW136" s="149"/>
      <c r="GAX136" s="149"/>
      <c r="GAY136" s="149"/>
      <c r="GAZ136" s="149"/>
      <c r="GBA136" s="149"/>
      <c r="GBB136" s="149"/>
      <c r="GBC136" s="149"/>
      <c r="GBD136" s="149"/>
      <c r="GBE136" s="149"/>
      <c r="GBF136" s="149"/>
      <c r="GBG136" s="149"/>
      <c r="GBH136" s="149"/>
      <c r="GBI136" s="149"/>
      <c r="GBJ136" s="149"/>
      <c r="GBK136" s="149"/>
      <c r="GBL136" s="149"/>
      <c r="GBM136" s="149"/>
      <c r="GBN136" s="149"/>
      <c r="GBO136" s="149"/>
      <c r="GBP136" s="149"/>
      <c r="GBQ136" s="149"/>
      <c r="GBR136" s="149"/>
      <c r="GBS136" s="149"/>
      <c r="GBT136" s="149"/>
      <c r="GBU136" s="149"/>
      <c r="GBV136" s="149"/>
      <c r="GBW136" s="149"/>
      <c r="GBX136" s="149"/>
      <c r="GBY136" s="149"/>
      <c r="GBZ136" s="149"/>
      <c r="GCA136" s="149"/>
      <c r="GCB136" s="149"/>
      <c r="GCC136" s="149"/>
      <c r="GCD136" s="149"/>
      <c r="GCE136" s="149"/>
      <c r="GCF136" s="149"/>
      <c r="GCG136" s="149"/>
      <c r="GCH136" s="149"/>
      <c r="GCI136" s="149"/>
      <c r="GCJ136" s="149"/>
      <c r="GCK136" s="149"/>
      <c r="GCL136" s="149"/>
      <c r="GCM136" s="149"/>
      <c r="GCN136" s="149"/>
      <c r="GCO136" s="149"/>
      <c r="GCP136" s="149"/>
      <c r="GCQ136" s="149"/>
      <c r="GCR136" s="149"/>
      <c r="GCS136" s="149"/>
      <c r="GCT136" s="149"/>
      <c r="GCU136" s="149"/>
      <c r="GCV136" s="149"/>
      <c r="GCW136" s="149"/>
      <c r="GCX136" s="149"/>
      <c r="GCY136" s="149"/>
      <c r="GCZ136" s="149"/>
      <c r="GDA136" s="149"/>
      <c r="GDB136" s="149"/>
      <c r="GDC136" s="149"/>
      <c r="GDD136" s="149"/>
      <c r="GDE136" s="149"/>
      <c r="GDF136" s="149"/>
      <c r="GDG136" s="149"/>
      <c r="GDH136" s="149"/>
      <c r="GDI136" s="149"/>
      <c r="GDJ136" s="149"/>
      <c r="GDK136" s="149"/>
      <c r="GDL136" s="149"/>
      <c r="GDM136" s="149"/>
      <c r="GDN136" s="149"/>
      <c r="GDO136" s="149"/>
      <c r="GDP136" s="149"/>
      <c r="GDQ136" s="149"/>
      <c r="GDR136" s="149"/>
      <c r="GDS136" s="149"/>
      <c r="GDT136" s="149"/>
      <c r="GDU136" s="149"/>
      <c r="GDV136" s="149"/>
      <c r="GDW136" s="149"/>
      <c r="GDX136" s="149"/>
      <c r="GDY136" s="149"/>
      <c r="GDZ136" s="149"/>
      <c r="GEA136" s="149"/>
      <c r="GEB136" s="149"/>
      <c r="GEC136" s="149"/>
      <c r="GED136" s="149"/>
      <c r="GEE136" s="149"/>
      <c r="GEF136" s="149"/>
      <c r="GEG136" s="149"/>
      <c r="GEH136" s="149"/>
      <c r="GEI136" s="149"/>
      <c r="GEJ136" s="149"/>
      <c r="GEK136" s="149"/>
      <c r="GEL136" s="149"/>
      <c r="GEM136" s="149"/>
      <c r="GEN136" s="149"/>
      <c r="GEO136" s="149"/>
      <c r="GEP136" s="149"/>
      <c r="GEQ136" s="149"/>
      <c r="GER136" s="149"/>
      <c r="GES136" s="149"/>
      <c r="GET136" s="149"/>
      <c r="GEU136" s="149"/>
      <c r="GEV136" s="149"/>
      <c r="GEW136" s="149"/>
      <c r="GEX136" s="149"/>
      <c r="GEY136" s="149"/>
      <c r="GEZ136" s="149"/>
      <c r="GFA136" s="149"/>
      <c r="GFB136" s="149"/>
      <c r="GFC136" s="149"/>
      <c r="GFD136" s="149"/>
      <c r="GFE136" s="149"/>
      <c r="GFF136" s="149"/>
      <c r="GFG136" s="149"/>
      <c r="GFH136" s="149"/>
      <c r="GFI136" s="149"/>
      <c r="GFJ136" s="149"/>
      <c r="GFK136" s="149"/>
      <c r="GFL136" s="149"/>
      <c r="GFM136" s="149"/>
      <c r="GFN136" s="149"/>
      <c r="GFO136" s="149"/>
      <c r="GFP136" s="149"/>
      <c r="GFQ136" s="149"/>
      <c r="GFR136" s="149"/>
      <c r="GFS136" s="149"/>
      <c r="GFT136" s="149"/>
      <c r="GFU136" s="149"/>
      <c r="GFV136" s="149"/>
      <c r="GFW136" s="149"/>
      <c r="GFX136" s="149"/>
      <c r="GFY136" s="149"/>
      <c r="GFZ136" s="149"/>
      <c r="GGA136" s="149"/>
      <c r="GGB136" s="149"/>
      <c r="GGC136" s="149"/>
      <c r="GGD136" s="149"/>
      <c r="GGE136" s="149"/>
      <c r="GGF136" s="149"/>
      <c r="GGG136" s="149"/>
      <c r="GGH136" s="149"/>
      <c r="GGI136" s="149"/>
      <c r="GGJ136" s="149"/>
      <c r="GGK136" s="149"/>
      <c r="GGL136" s="149"/>
      <c r="GGM136" s="149"/>
      <c r="GGN136" s="149"/>
      <c r="GGO136" s="149"/>
      <c r="GGP136" s="149"/>
      <c r="GGQ136" s="149"/>
      <c r="GGR136" s="149"/>
      <c r="GGS136" s="149"/>
      <c r="GGT136" s="149"/>
      <c r="GGU136" s="149"/>
      <c r="GGV136" s="149"/>
      <c r="GGW136" s="149"/>
      <c r="GGX136" s="149"/>
      <c r="GGY136" s="149"/>
      <c r="GGZ136" s="149"/>
      <c r="GHA136" s="149"/>
      <c r="GHB136" s="149"/>
      <c r="GHC136" s="149"/>
      <c r="GHD136" s="149"/>
      <c r="GHE136" s="149"/>
      <c r="GHF136" s="149"/>
      <c r="GHG136" s="149"/>
      <c r="GHH136" s="149"/>
      <c r="GHI136" s="149"/>
      <c r="GHJ136" s="149"/>
      <c r="GHK136" s="149"/>
      <c r="GHL136" s="149"/>
      <c r="GHM136" s="149"/>
      <c r="GHN136" s="149"/>
      <c r="GHO136" s="149"/>
      <c r="GHP136" s="149"/>
      <c r="GHQ136" s="149"/>
      <c r="GHR136" s="149"/>
      <c r="GHS136" s="149"/>
      <c r="GHT136" s="149"/>
      <c r="GHU136" s="149"/>
      <c r="GHV136" s="149"/>
      <c r="GHW136" s="149"/>
      <c r="GHX136" s="149"/>
      <c r="GHY136" s="149"/>
      <c r="GHZ136" s="149"/>
      <c r="GIA136" s="149"/>
      <c r="GIB136" s="149"/>
      <c r="GIC136" s="149"/>
      <c r="GID136" s="149"/>
      <c r="GIE136" s="149"/>
      <c r="GIF136" s="149"/>
      <c r="GIG136" s="149"/>
      <c r="GIH136" s="149"/>
      <c r="GII136" s="149"/>
      <c r="GIJ136" s="149"/>
      <c r="GIK136" s="149"/>
      <c r="GIL136" s="149"/>
      <c r="GIM136" s="149"/>
      <c r="GIN136" s="149"/>
      <c r="GIO136" s="149"/>
      <c r="GIP136" s="149"/>
      <c r="GIQ136" s="149"/>
      <c r="GIR136" s="149"/>
      <c r="GIS136" s="149"/>
      <c r="GIT136" s="149"/>
      <c r="GIU136" s="149"/>
      <c r="GIV136" s="149"/>
      <c r="GIW136" s="149"/>
      <c r="GIX136" s="149"/>
      <c r="GIY136" s="149"/>
      <c r="GIZ136" s="149"/>
      <c r="GJA136" s="149"/>
      <c r="GJB136" s="149"/>
      <c r="GJC136" s="149"/>
      <c r="GJD136" s="149"/>
      <c r="GJE136" s="149"/>
      <c r="GJF136" s="149"/>
      <c r="GJG136" s="149"/>
      <c r="GJH136" s="149"/>
      <c r="GJI136" s="149"/>
      <c r="GJJ136" s="149"/>
      <c r="GJK136" s="149"/>
      <c r="GJL136" s="149"/>
      <c r="GJM136" s="149"/>
      <c r="GJN136" s="149"/>
      <c r="GJO136" s="149"/>
      <c r="GJP136" s="149"/>
      <c r="GJQ136" s="149"/>
      <c r="GJR136" s="149"/>
      <c r="GJS136" s="149"/>
      <c r="GJT136" s="149"/>
      <c r="GJU136" s="149"/>
      <c r="GJV136" s="149"/>
      <c r="GJW136" s="149"/>
      <c r="GJX136" s="149"/>
      <c r="GJY136" s="149"/>
      <c r="GJZ136" s="149"/>
      <c r="GKA136" s="149"/>
      <c r="GKB136" s="149"/>
      <c r="GKC136" s="149"/>
      <c r="GKD136" s="149"/>
      <c r="GKE136" s="149"/>
      <c r="GKF136" s="149"/>
      <c r="GKG136" s="149"/>
      <c r="GKH136" s="149"/>
      <c r="GKI136" s="149"/>
      <c r="GKJ136" s="149"/>
      <c r="GKK136" s="149"/>
      <c r="GKL136" s="149"/>
      <c r="GKM136" s="149"/>
      <c r="GKN136" s="149"/>
      <c r="GKO136" s="149"/>
      <c r="GKP136" s="149"/>
      <c r="GKQ136" s="149"/>
      <c r="GKR136" s="149"/>
      <c r="GKS136" s="149"/>
      <c r="GKT136" s="149"/>
      <c r="GKU136" s="149"/>
      <c r="GKV136" s="149"/>
      <c r="GKW136" s="149"/>
      <c r="GKX136" s="149"/>
      <c r="GKY136" s="149"/>
      <c r="GKZ136" s="149"/>
      <c r="GLA136" s="149"/>
      <c r="GLB136" s="149"/>
      <c r="GLC136" s="149"/>
      <c r="GLD136" s="149"/>
      <c r="GLE136" s="149"/>
      <c r="GLF136" s="149"/>
      <c r="GLG136" s="149"/>
      <c r="GLH136" s="149"/>
      <c r="GLI136" s="149"/>
      <c r="GLJ136" s="149"/>
      <c r="GLK136" s="149"/>
      <c r="GLL136" s="149"/>
      <c r="GLM136" s="149"/>
      <c r="GLN136" s="149"/>
      <c r="GLO136" s="149"/>
      <c r="GLP136" s="149"/>
      <c r="GLQ136" s="149"/>
      <c r="GLR136" s="149"/>
      <c r="GLS136" s="149"/>
      <c r="GLT136" s="149"/>
      <c r="GLU136" s="149"/>
      <c r="GLV136" s="149"/>
      <c r="GLW136" s="149"/>
      <c r="GLX136" s="149"/>
      <c r="GLY136" s="149"/>
      <c r="GLZ136" s="149"/>
      <c r="GMA136" s="149"/>
      <c r="GMB136" s="149"/>
      <c r="GMC136" s="149"/>
      <c r="GMD136" s="149"/>
      <c r="GME136" s="149"/>
      <c r="GMF136" s="149"/>
      <c r="GMG136" s="149"/>
      <c r="GMH136" s="149"/>
      <c r="GMI136" s="149"/>
      <c r="GMJ136" s="149"/>
      <c r="GMK136" s="149"/>
      <c r="GML136" s="149"/>
      <c r="GMM136" s="149"/>
      <c r="GMN136" s="149"/>
      <c r="GMO136" s="149"/>
      <c r="GMP136" s="149"/>
      <c r="GMQ136" s="149"/>
      <c r="GMR136" s="149"/>
      <c r="GMS136" s="149"/>
      <c r="GMT136" s="149"/>
      <c r="GMU136" s="149"/>
      <c r="GMV136" s="149"/>
      <c r="GMW136" s="149"/>
      <c r="GMX136" s="149"/>
      <c r="GMY136" s="149"/>
      <c r="GMZ136" s="149"/>
      <c r="GNA136" s="149"/>
      <c r="GNB136" s="149"/>
      <c r="GNC136" s="149"/>
      <c r="GND136" s="149"/>
      <c r="GNE136" s="149"/>
      <c r="GNF136" s="149"/>
      <c r="GNG136" s="149"/>
      <c r="GNH136" s="149"/>
      <c r="GNI136" s="149"/>
      <c r="GNJ136" s="149"/>
      <c r="GNK136" s="149"/>
      <c r="GNL136" s="149"/>
      <c r="GNM136" s="149"/>
      <c r="GNN136" s="149"/>
      <c r="GNO136" s="149"/>
      <c r="GNP136" s="149"/>
      <c r="GNQ136" s="149"/>
      <c r="GNR136" s="149"/>
      <c r="GNS136" s="149"/>
      <c r="GNT136" s="149"/>
      <c r="GNU136" s="149"/>
      <c r="GNV136" s="149"/>
      <c r="GNW136" s="149"/>
      <c r="GNX136" s="149"/>
      <c r="GNY136" s="149"/>
      <c r="GNZ136" s="149"/>
      <c r="GOA136" s="149"/>
      <c r="GOB136" s="149"/>
      <c r="GOC136" s="149"/>
      <c r="GOD136" s="149"/>
      <c r="GOE136" s="149"/>
      <c r="GOF136" s="149"/>
      <c r="GOG136" s="149"/>
      <c r="GOH136" s="149"/>
      <c r="GOI136" s="149"/>
      <c r="GOJ136" s="149"/>
      <c r="GOK136" s="149"/>
      <c r="GOL136" s="149"/>
      <c r="GOM136" s="149"/>
      <c r="GON136" s="149"/>
      <c r="GOO136" s="149"/>
      <c r="GOP136" s="149"/>
      <c r="GOQ136" s="149"/>
      <c r="GOR136" s="149"/>
      <c r="GOS136" s="149"/>
      <c r="GOT136" s="149"/>
      <c r="GOU136" s="149"/>
      <c r="GOV136" s="149"/>
      <c r="GOW136" s="149"/>
      <c r="GOX136" s="149"/>
      <c r="GOY136" s="149"/>
      <c r="GOZ136" s="149"/>
      <c r="GPA136" s="149"/>
      <c r="GPB136" s="149"/>
      <c r="GPC136" s="149"/>
      <c r="GPD136" s="149"/>
      <c r="GPE136" s="149"/>
      <c r="GPF136" s="149"/>
      <c r="GPG136" s="149"/>
      <c r="GPH136" s="149"/>
      <c r="GPI136" s="149"/>
      <c r="GPJ136" s="149"/>
      <c r="GPK136" s="149"/>
      <c r="GPL136" s="149"/>
      <c r="GPM136" s="149"/>
      <c r="GPN136" s="149"/>
      <c r="GPO136" s="149"/>
      <c r="GPP136" s="149"/>
      <c r="GPQ136" s="149"/>
      <c r="GPR136" s="149"/>
      <c r="GPS136" s="149"/>
      <c r="GPT136" s="149"/>
      <c r="GPU136" s="149"/>
      <c r="GPV136" s="149"/>
      <c r="GPW136" s="149"/>
      <c r="GPX136" s="149"/>
      <c r="GPY136" s="149"/>
      <c r="GPZ136" s="149"/>
      <c r="GQA136" s="149"/>
      <c r="GQB136" s="149"/>
      <c r="GQC136" s="149"/>
      <c r="GQD136" s="149"/>
      <c r="GQE136" s="149"/>
      <c r="GQF136" s="149"/>
      <c r="GQG136" s="149"/>
      <c r="GQH136" s="149"/>
      <c r="GQI136" s="149"/>
      <c r="GQJ136" s="149"/>
      <c r="GQK136" s="149"/>
      <c r="GQL136" s="149"/>
      <c r="GQM136" s="149"/>
      <c r="GQN136" s="149"/>
      <c r="GQO136" s="149"/>
      <c r="GQP136" s="149"/>
      <c r="GQQ136" s="149"/>
      <c r="GQR136" s="149"/>
      <c r="GQS136" s="149"/>
      <c r="GQT136" s="149"/>
      <c r="GQU136" s="149"/>
      <c r="GQV136" s="149"/>
      <c r="GQW136" s="149"/>
      <c r="GQX136" s="149"/>
      <c r="GQY136" s="149"/>
      <c r="GQZ136" s="149"/>
      <c r="GRA136" s="149"/>
      <c r="GRB136" s="149"/>
      <c r="GRC136" s="149"/>
      <c r="GRD136" s="149"/>
      <c r="GRE136" s="149"/>
      <c r="GRF136" s="149"/>
      <c r="GRG136" s="149"/>
      <c r="GRH136" s="149"/>
      <c r="GRI136" s="149"/>
      <c r="GRJ136" s="149"/>
      <c r="GRK136" s="149"/>
      <c r="GRL136" s="149"/>
      <c r="GRM136" s="149"/>
      <c r="GRN136" s="149"/>
      <c r="GRO136" s="149"/>
      <c r="GRP136" s="149"/>
      <c r="GRQ136" s="149"/>
      <c r="GRR136" s="149"/>
      <c r="GRS136" s="149"/>
      <c r="GRT136" s="149"/>
      <c r="GRU136" s="149"/>
      <c r="GRV136" s="149"/>
      <c r="GRW136" s="149"/>
      <c r="GRX136" s="149"/>
      <c r="GRY136" s="149"/>
      <c r="GRZ136" s="149"/>
      <c r="GSA136" s="149"/>
      <c r="GSB136" s="149"/>
      <c r="GSC136" s="149"/>
      <c r="GSD136" s="149"/>
      <c r="GSE136" s="149"/>
      <c r="GSF136" s="149"/>
      <c r="GSG136" s="149"/>
      <c r="GSH136" s="149"/>
      <c r="GSI136" s="149"/>
      <c r="GSJ136" s="149"/>
      <c r="GSK136" s="149"/>
      <c r="GSL136" s="149"/>
      <c r="GSM136" s="149"/>
      <c r="GSN136" s="149"/>
      <c r="GSO136" s="149"/>
      <c r="GSP136" s="149"/>
      <c r="GSQ136" s="149"/>
      <c r="GSR136" s="149"/>
      <c r="GSS136" s="149"/>
      <c r="GST136" s="149"/>
      <c r="GSU136" s="149"/>
      <c r="GSV136" s="149"/>
      <c r="GSW136" s="149"/>
      <c r="GSX136" s="149"/>
      <c r="GSY136" s="149"/>
      <c r="GSZ136" s="149"/>
      <c r="GTA136" s="149"/>
      <c r="GTB136" s="149"/>
      <c r="GTC136" s="149"/>
      <c r="GTD136" s="149"/>
      <c r="GTE136" s="149"/>
      <c r="GTF136" s="149"/>
      <c r="GTG136" s="149"/>
      <c r="GTH136" s="149"/>
      <c r="GTI136" s="149"/>
      <c r="GTJ136" s="149"/>
      <c r="GTK136" s="149"/>
      <c r="GTL136" s="149"/>
      <c r="GTM136" s="149"/>
      <c r="GTN136" s="149"/>
      <c r="GTO136" s="149"/>
      <c r="GTP136" s="149"/>
      <c r="GTQ136" s="149"/>
      <c r="GTR136" s="149"/>
      <c r="GTS136" s="149"/>
      <c r="GTT136" s="149"/>
      <c r="GTU136" s="149"/>
      <c r="GTV136" s="149"/>
      <c r="GTW136" s="149"/>
      <c r="GTX136" s="149"/>
      <c r="GTY136" s="149"/>
      <c r="GTZ136" s="149"/>
      <c r="GUA136" s="149"/>
      <c r="GUB136" s="149"/>
      <c r="GUC136" s="149"/>
      <c r="GUD136" s="149"/>
      <c r="GUE136" s="149"/>
      <c r="GUF136" s="149"/>
      <c r="GUG136" s="149"/>
      <c r="GUH136" s="149"/>
      <c r="GUI136" s="149"/>
      <c r="GUJ136" s="149"/>
      <c r="GUK136" s="149"/>
      <c r="GUL136" s="149"/>
      <c r="GUM136" s="149"/>
      <c r="GUN136" s="149"/>
      <c r="GUO136" s="149"/>
      <c r="GUP136" s="149"/>
      <c r="GUQ136" s="149"/>
      <c r="GUR136" s="149"/>
      <c r="GUS136" s="149"/>
      <c r="GUT136" s="149"/>
      <c r="GUU136" s="149"/>
      <c r="GUV136" s="149"/>
      <c r="GUW136" s="149"/>
      <c r="GUX136" s="149"/>
      <c r="GUY136" s="149"/>
      <c r="GUZ136" s="149"/>
      <c r="GVA136" s="149"/>
      <c r="GVB136" s="149"/>
      <c r="GVC136" s="149"/>
      <c r="GVD136" s="149"/>
      <c r="GVE136" s="149"/>
      <c r="GVF136" s="149"/>
      <c r="GVG136" s="149"/>
      <c r="GVH136" s="149"/>
      <c r="GVI136" s="149"/>
      <c r="GVJ136" s="149"/>
      <c r="GVK136" s="149"/>
      <c r="GVL136" s="149"/>
      <c r="GVM136" s="149"/>
      <c r="GVN136" s="149"/>
      <c r="GVO136" s="149"/>
      <c r="GVP136" s="149"/>
      <c r="GVQ136" s="149"/>
      <c r="GVR136" s="149"/>
      <c r="GVS136" s="149"/>
      <c r="GVT136" s="149"/>
      <c r="GVU136" s="149"/>
      <c r="GVV136" s="149"/>
      <c r="GVW136" s="149"/>
      <c r="GVX136" s="149"/>
      <c r="GVY136" s="149"/>
      <c r="GVZ136" s="149"/>
      <c r="GWA136" s="149"/>
      <c r="GWB136" s="149"/>
      <c r="GWC136" s="149"/>
      <c r="GWD136" s="149"/>
      <c r="GWE136" s="149"/>
      <c r="GWF136" s="149"/>
      <c r="GWG136" s="149"/>
      <c r="GWH136" s="149"/>
      <c r="GWI136" s="149"/>
      <c r="GWJ136" s="149"/>
      <c r="GWK136" s="149"/>
      <c r="GWL136" s="149"/>
      <c r="GWM136" s="149"/>
      <c r="GWN136" s="149"/>
      <c r="GWO136" s="149"/>
      <c r="GWP136" s="149"/>
      <c r="GWQ136" s="149"/>
      <c r="GWR136" s="149"/>
      <c r="GWS136" s="149"/>
      <c r="GWT136" s="149"/>
      <c r="GWU136" s="149"/>
      <c r="GWV136" s="149"/>
      <c r="GWW136" s="149"/>
      <c r="GWX136" s="149"/>
      <c r="GWY136" s="149"/>
      <c r="GWZ136" s="149"/>
      <c r="GXA136" s="149"/>
      <c r="GXB136" s="149"/>
      <c r="GXC136" s="149"/>
      <c r="GXD136" s="149"/>
      <c r="GXE136" s="149"/>
      <c r="GXF136" s="149"/>
      <c r="GXG136" s="149"/>
      <c r="GXH136" s="149"/>
      <c r="GXI136" s="149"/>
      <c r="GXJ136" s="149"/>
      <c r="GXK136" s="149"/>
      <c r="GXL136" s="149"/>
      <c r="GXM136" s="149"/>
      <c r="GXN136" s="149"/>
      <c r="GXO136" s="149"/>
      <c r="GXP136" s="149"/>
      <c r="GXQ136" s="149"/>
      <c r="GXR136" s="149"/>
      <c r="GXS136" s="149"/>
      <c r="GXT136" s="149"/>
      <c r="GXU136" s="149"/>
      <c r="GXV136" s="149"/>
      <c r="GXW136" s="149"/>
      <c r="GXX136" s="149"/>
      <c r="GXY136" s="149"/>
      <c r="GXZ136" s="149"/>
      <c r="GYA136" s="149"/>
      <c r="GYB136" s="149"/>
      <c r="GYC136" s="149"/>
      <c r="GYD136" s="149"/>
      <c r="GYE136" s="149"/>
      <c r="GYF136" s="149"/>
      <c r="GYG136" s="149"/>
      <c r="GYH136" s="149"/>
      <c r="GYI136" s="149"/>
      <c r="GYJ136" s="149"/>
      <c r="GYK136" s="149"/>
      <c r="GYL136" s="149"/>
      <c r="GYM136" s="149"/>
      <c r="GYN136" s="149"/>
      <c r="GYO136" s="149"/>
      <c r="GYP136" s="149"/>
      <c r="GYQ136" s="149"/>
      <c r="GYR136" s="149"/>
      <c r="GYS136" s="149"/>
      <c r="GYT136" s="149"/>
      <c r="GYU136" s="149"/>
      <c r="GYV136" s="149"/>
      <c r="GYW136" s="149"/>
      <c r="GYX136" s="149"/>
      <c r="GYY136" s="149"/>
      <c r="GYZ136" s="149"/>
      <c r="GZA136" s="149"/>
      <c r="GZB136" s="149"/>
      <c r="GZC136" s="149"/>
      <c r="GZD136" s="149"/>
      <c r="GZE136" s="149"/>
      <c r="GZF136" s="149"/>
      <c r="GZG136" s="149"/>
      <c r="GZH136" s="149"/>
      <c r="GZI136" s="149"/>
      <c r="GZJ136" s="149"/>
      <c r="GZK136" s="149"/>
      <c r="GZL136" s="149"/>
      <c r="GZM136" s="149"/>
      <c r="GZN136" s="149"/>
      <c r="GZO136" s="149"/>
      <c r="GZP136" s="149"/>
      <c r="GZQ136" s="149"/>
      <c r="GZR136" s="149"/>
      <c r="GZS136" s="149"/>
      <c r="GZT136" s="149"/>
      <c r="GZU136" s="149"/>
      <c r="GZV136" s="149"/>
      <c r="GZW136" s="149"/>
      <c r="GZX136" s="149"/>
      <c r="GZY136" s="149"/>
      <c r="GZZ136" s="149"/>
      <c r="HAA136" s="149"/>
      <c r="HAB136" s="149"/>
      <c r="HAC136" s="149"/>
      <c r="HAD136" s="149"/>
      <c r="HAE136" s="149"/>
      <c r="HAF136" s="149"/>
      <c r="HAG136" s="149"/>
      <c r="HAH136" s="149"/>
      <c r="HAI136" s="149"/>
      <c r="HAJ136" s="149"/>
      <c r="HAK136" s="149"/>
      <c r="HAL136" s="149"/>
      <c r="HAM136" s="149"/>
      <c r="HAN136" s="149"/>
      <c r="HAO136" s="149"/>
      <c r="HAP136" s="149"/>
      <c r="HAQ136" s="149"/>
      <c r="HAR136" s="149"/>
      <c r="HAS136" s="149"/>
      <c r="HAT136" s="149"/>
      <c r="HAU136" s="149"/>
      <c r="HAV136" s="149"/>
      <c r="HAW136" s="149"/>
      <c r="HAX136" s="149"/>
      <c r="HAY136" s="149"/>
      <c r="HAZ136" s="149"/>
      <c r="HBA136" s="149"/>
      <c r="HBB136" s="149"/>
      <c r="HBC136" s="149"/>
      <c r="HBD136" s="149"/>
      <c r="HBE136" s="149"/>
      <c r="HBF136" s="149"/>
      <c r="HBG136" s="149"/>
      <c r="HBH136" s="149"/>
      <c r="HBI136" s="149"/>
      <c r="HBJ136" s="149"/>
      <c r="HBK136" s="149"/>
      <c r="HBL136" s="149"/>
      <c r="HBM136" s="149"/>
      <c r="HBN136" s="149"/>
      <c r="HBO136" s="149"/>
      <c r="HBP136" s="149"/>
      <c r="HBQ136" s="149"/>
      <c r="HBR136" s="149"/>
      <c r="HBS136" s="149"/>
      <c r="HBT136" s="149"/>
      <c r="HBU136" s="149"/>
      <c r="HBV136" s="149"/>
      <c r="HBW136" s="149"/>
      <c r="HBX136" s="149"/>
      <c r="HBY136" s="149"/>
      <c r="HBZ136" s="149"/>
      <c r="HCA136" s="149"/>
      <c r="HCB136" s="149"/>
      <c r="HCC136" s="149"/>
      <c r="HCD136" s="149"/>
      <c r="HCE136" s="149"/>
      <c r="HCF136" s="149"/>
      <c r="HCG136" s="149"/>
      <c r="HCH136" s="149"/>
      <c r="HCI136" s="149"/>
      <c r="HCJ136" s="149"/>
      <c r="HCK136" s="149"/>
      <c r="HCL136" s="149"/>
      <c r="HCM136" s="149"/>
      <c r="HCN136" s="149"/>
      <c r="HCO136" s="149"/>
      <c r="HCP136" s="149"/>
      <c r="HCQ136" s="149"/>
      <c r="HCR136" s="149"/>
      <c r="HCS136" s="149"/>
      <c r="HCT136" s="149"/>
      <c r="HCU136" s="149"/>
      <c r="HCV136" s="149"/>
      <c r="HCW136" s="149"/>
      <c r="HCX136" s="149"/>
      <c r="HCY136" s="149"/>
      <c r="HCZ136" s="149"/>
      <c r="HDA136" s="149"/>
      <c r="HDB136" s="149"/>
      <c r="HDC136" s="149"/>
      <c r="HDD136" s="149"/>
      <c r="HDE136" s="149"/>
      <c r="HDF136" s="149"/>
      <c r="HDG136" s="149"/>
      <c r="HDH136" s="149"/>
      <c r="HDI136" s="149"/>
      <c r="HDJ136" s="149"/>
      <c r="HDK136" s="149"/>
      <c r="HDL136" s="149"/>
      <c r="HDM136" s="149"/>
      <c r="HDN136" s="149"/>
      <c r="HDO136" s="149"/>
      <c r="HDP136" s="149"/>
      <c r="HDQ136" s="149"/>
      <c r="HDR136" s="149"/>
      <c r="HDS136" s="149"/>
      <c r="HDT136" s="149"/>
      <c r="HDU136" s="149"/>
      <c r="HDV136" s="149"/>
      <c r="HDW136" s="149"/>
      <c r="HDX136" s="149"/>
      <c r="HDY136" s="149"/>
      <c r="HDZ136" s="149"/>
      <c r="HEA136" s="149"/>
      <c r="HEB136" s="149"/>
      <c r="HEC136" s="149"/>
      <c r="HED136" s="149"/>
      <c r="HEE136" s="149"/>
      <c r="HEF136" s="149"/>
      <c r="HEG136" s="149"/>
      <c r="HEH136" s="149"/>
      <c r="HEI136" s="149"/>
      <c r="HEJ136" s="149"/>
      <c r="HEK136" s="149"/>
      <c r="HEL136" s="149"/>
      <c r="HEM136" s="149"/>
      <c r="HEN136" s="149"/>
      <c r="HEO136" s="149"/>
      <c r="HEP136" s="149"/>
      <c r="HEQ136" s="149"/>
      <c r="HER136" s="149"/>
      <c r="HES136" s="149"/>
      <c r="HET136" s="149"/>
      <c r="HEU136" s="149"/>
      <c r="HEV136" s="149"/>
      <c r="HEW136" s="149"/>
      <c r="HEX136" s="149"/>
      <c r="HEY136" s="149"/>
      <c r="HEZ136" s="149"/>
      <c r="HFA136" s="149"/>
      <c r="HFB136" s="149"/>
      <c r="HFC136" s="149"/>
      <c r="HFD136" s="149"/>
      <c r="HFE136" s="149"/>
      <c r="HFF136" s="149"/>
      <c r="HFG136" s="149"/>
      <c r="HFH136" s="149"/>
      <c r="HFI136" s="149"/>
      <c r="HFJ136" s="149"/>
      <c r="HFK136" s="149"/>
      <c r="HFL136" s="149"/>
      <c r="HFM136" s="149"/>
      <c r="HFN136" s="149"/>
      <c r="HFO136" s="149"/>
      <c r="HFP136" s="149"/>
      <c r="HFQ136" s="149"/>
      <c r="HFR136" s="149"/>
      <c r="HFS136" s="149"/>
      <c r="HFT136" s="149"/>
      <c r="HFU136" s="149"/>
      <c r="HFV136" s="149"/>
      <c r="HFW136" s="149"/>
      <c r="HFX136" s="149"/>
      <c r="HFY136" s="149"/>
      <c r="HFZ136" s="149"/>
      <c r="HGA136" s="149"/>
      <c r="HGB136" s="149"/>
      <c r="HGC136" s="149"/>
      <c r="HGD136" s="149"/>
      <c r="HGE136" s="149"/>
      <c r="HGF136" s="149"/>
      <c r="HGG136" s="149"/>
      <c r="HGH136" s="149"/>
      <c r="HGI136" s="149"/>
      <c r="HGJ136" s="149"/>
      <c r="HGK136" s="149"/>
      <c r="HGL136" s="149"/>
      <c r="HGM136" s="149"/>
      <c r="HGN136" s="149"/>
      <c r="HGO136" s="149"/>
      <c r="HGP136" s="149"/>
      <c r="HGQ136" s="149"/>
      <c r="HGR136" s="149"/>
      <c r="HGS136" s="149"/>
      <c r="HGT136" s="149"/>
      <c r="HGU136" s="149"/>
      <c r="HGV136" s="149"/>
      <c r="HGW136" s="149"/>
      <c r="HGX136" s="149"/>
      <c r="HGY136" s="149"/>
      <c r="HGZ136" s="149"/>
      <c r="HHA136" s="149"/>
      <c r="HHB136" s="149"/>
      <c r="HHC136" s="149"/>
      <c r="HHD136" s="149"/>
      <c r="HHE136" s="149"/>
      <c r="HHF136" s="149"/>
      <c r="HHG136" s="149"/>
      <c r="HHH136" s="149"/>
      <c r="HHI136" s="149"/>
      <c r="HHJ136" s="149"/>
      <c r="HHK136" s="149"/>
      <c r="HHL136" s="149"/>
      <c r="HHM136" s="149"/>
      <c r="HHN136" s="149"/>
      <c r="HHO136" s="149"/>
      <c r="HHP136" s="149"/>
      <c r="HHQ136" s="149"/>
      <c r="HHR136" s="149"/>
      <c r="HHS136" s="149"/>
      <c r="HHT136" s="149"/>
      <c r="HHU136" s="149"/>
      <c r="HHV136" s="149"/>
      <c r="HHW136" s="149"/>
      <c r="HHX136" s="149"/>
      <c r="HHY136" s="149"/>
      <c r="HHZ136" s="149"/>
      <c r="HIA136" s="149"/>
      <c r="HIB136" s="149"/>
      <c r="HIC136" s="149"/>
      <c r="HID136" s="149"/>
      <c r="HIE136" s="149"/>
      <c r="HIF136" s="149"/>
      <c r="HIG136" s="149"/>
      <c r="HIH136" s="149"/>
      <c r="HII136" s="149"/>
      <c r="HIJ136" s="149"/>
      <c r="HIK136" s="149"/>
      <c r="HIL136" s="149"/>
      <c r="HIM136" s="149"/>
      <c r="HIN136" s="149"/>
      <c r="HIO136" s="149"/>
      <c r="HIP136" s="149"/>
      <c r="HIQ136" s="149"/>
      <c r="HIR136" s="149"/>
      <c r="HIS136" s="149"/>
      <c r="HIT136" s="149"/>
      <c r="HIU136" s="149"/>
      <c r="HIV136" s="149"/>
      <c r="HIW136" s="149"/>
      <c r="HIX136" s="149"/>
      <c r="HIY136" s="149"/>
      <c r="HIZ136" s="149"/>
      <c r="HJA136" s="149"/>
      <c r="HJB136" s="149"/>
      <c r="HJC136" s="149"/>
      <c r="HJD136" s="149"/>
      <c r="HJE136" s="149"/>
      <c r="HJF136" s="149"/>
      <c r="HJG136" s="149"/>
      <c r="HJH136" s="149"/>
      <c r="HJI136" s="149"/>
      <c r="HJJ136" s="149"/>
      <c r="HJK136" s="149"/>
      <c r="HJL136" s="149"/>
      <c r="HJM136" s="149"/>
      <c r="HJN136" s="149"/>
      <c r="HJO136" s="149"/>
      <c r="HJP136" s="149"/>
      <c r="HJQ136" s="149"/>
      <c r="HJR136" s="149"/>
      <c r="HJS136" s="149"/>
      <c r="HJT136" s="149"/>
      <c r="HJU136" s="149"/>
      <c r="HJV136" s="149"/>
      <c r="HJW136" s="149"/>
      <c r="HJX136" s="149"/>
      <c r="HJY136" s="149"/>
      <c r="HJZ136" s="149"/>
      <c r="HKA136" s="149"/>
      <c r="HKB136" s="149"/>
      <c r="HKC136" s="149"/>
      <c r="HKD136" s="149"/>
      <c r="HKE136" s="149"/>
      <c r="HKF136" s="149"/>
      <c r="HKG136" s="149"/>
      <c r="HKH136" s="149"/>
      <c r="HKI136" s="149"/>
      <c r="HKJ136" s="149"/>
      <c r="HKK136" s="149"/>
      <c r="HKL136" s="149"/>
      <c r="HKM136" s="149"/>
      <c r="HKN136" s="149"/>
      <c r="HKO136" s="149"/>
      <c r="HKP136" s="149"/>
      <c r="HKQ136" s="149"/>
      <c r="HKR136" s="149"/>
      <c r="HKS136" s="149"/>
      <c r="HKT136" s="149"/>
      <c r="HKU136" s="149"/>
      <c r="HKV136" s="149"/>
      <c r="HKW136" s="149"/>
      <c r="HKX136" s="149"/>
      <c r="HKY136" s="149"/>
      <c r="HKZ136" s="149"/>
      <c r="HLA136" s="149"/>
      <c r="HLB136" s="149"/>
      <c r="HLC136" s="149"/>
      <c r="HLD136" s="149"/>
      <c r="HLE136" s="149"/>
      <c r="HLF136" s="149"/>
      <c r="HLG136" s="149"/>
      <c r="HLH136" s="149"/>
      <c r="HLI136" s="149"/>
      <c r="HLJ136" s="149"/>
      <c r="HLK136" s="149"/>
      <c r="HLL136" s="149"/>
      <c r="HLM136" s="149"/>
      <c r="HLN136" s="149"/>
      <c r="HLO136" s="149"/>
      <c r="HLP136" s="149"/>
      <c r="HLQ136" s="149"/>
      <c r="HLR136" s="149"/>
      <c r="HLS136" s="149"/>
      <c r="HLT136" s="149"/>
      <c r="HLU136" s="149"/>
      <c r="HLV136" s="149"/>
      <c r="HLW136" s="149"/>
      <c r="HLX136" s="149"/>
      <c r="HLY136" s="149"/>
      <c r="HLZ136" s="149"/>
      <c r="HMA136" s="149"/>
      <c r="HMB136" s="149"/>
      <c r="HMC136" s="149"/>
      <c r="HMD136" s="149"/>
      <c r="HME136" s="149"/>
      <c r="HMF136" s="149"/>
      <c r="HMG136" s="149"/>
      <c r="HMH136" s="149"/>
      <c r="HMI136" s="149"/>
      <c r="HMJ136" s="149"/>
      <c r="HMK136" s="149"/>
      <c r="HML136" s="149"/>
      <c r="HMM136" s="149"/>
      <c r="HMN136" s="149"/>
      <c r="HMO136" s="149"/>
      <c r="HMP136" s="149"/>
      <c r="HMQ136" s="149"/>
      <c r="HMR136" s="149"/>
      <c r="HMS136" s="149"/>
      <c r="HMT136" s="149"/>
      <c r="HMU136" s="149"/>
      <c r="HMV136" s="149"/>
      <c r="HMW136" s="149"/>
      <c r="HMX136" s="149"/>
      <c r="HMY136" s="149"/>
      <c r="HMZ136" s="149"/>
      <c r="HNA136" s="149"/>
      <c r="HNB136" s="149"/>
      <c r="HNC136" s="149"/>
      <c r="HND136" s="149"/>
      <c r="HNE136" s="149"/>
      <c r="HNF136" s="149"/>
      <c r="HNG136" s="149"/>
      <c r="HNH136" s="149"/>
      <c r="HNI136" s="149"/>
      <c r="HNJ136" s="149"/>
      <c r="HNK136" s="149"/>
      <c r="HNL136" s="149"/>
      <c r="HNM136" s="149"/>
      <c r="HNN136" s="149"/>
      <c r="HNO136" s="149"/>
      <c r="HNP136" s="149"/>
      <c r="HNQ136" s="149"/>
      <c r="HNR136" s="149"/>
      <c r="HNS136" s="149"/>
      <c r="HNT136" s="149"/>
      <c r="HNU136" s="149"/>
      <c r="HNV136" s="149"/>
      <c r="HNW136" s="149"/>
      <c r="HNX136" s="149"/>
      <c r="HNY136" s="149"/>
      <c r="HNZ136" s="149"/>
      <c r="HOA136" s="149"/>
      <c r="HOB136" s="149"/>
      <c r="HOC136" s="149"/>
      <c r="HOD136" s="149"/>
      <c r="HOE136" s="149"/>
      <c r="HOF136" s="149"/>
      <c r="HOG136" s="149"/>
      <c r="HOH136" s="149"/>
      <c r="HOI136" s="149"/>
      <c r="HOJ136" s="149"/>
      <c r="HOK136" s="149"/>
      <c r="HOL136" s="149"/>
      <c r="HOM136" s="149"/>
      <c r="HON136" s="149"/>
      <c r="HOO136" s="149"/>
      <c r="HOP136" s="149"/>
      <c r="HOQ136" s="149"/>
      <c r="HOR136" s="149"/>
      <c r="HOS136" s="149"/>
      <c r="HOT136" s="149"/>
      <c r="HOU136" s="149"/>
      <c r="HOV136" s="149"/>
      <c r="HOW136" s="149"/>
      <c r="HOX136" s="149"/>
      <c r="HOY136" s="149"/>
      <c r="HOZ136" s="149"/>
      <c r="HPA136" s="149"/>
      <c r="HPB136" s="149"/>
      <c r="HPC136" s="149"/>
      <c r="HPD136" s="149"/>
      <c r="HPE136" s="149"/>
      <c r="HPF136" s="149"/>
      <c r="HPG136" s="149"/>
      <c r="HPH136" s="149"/>
      <c r="HPI136" s="149"/>
      <c r="HPJ136" s="149"/>
      <c r="HPK136" s="149"/>
      <c r="HPL136" s="149"/>
      <c r="HPM136" s="149"/>
      <c r="HPN136" s="149"/>
      <c r="HPO136" s="149"/>
      <c r="HPP136" s="149"/>
      <c r="HPQ136" s="149"/>
      <c r="HPR136" s="149"/>
      <c r="HPS136" s="149"/>
      <c r="HPT136" s="149"/>
      <c r="HPU136" s="149"/>
      <c r="HPV136" s="149"/>
      <c r="HPW136" s="149"/>
      <c r="HPX136" s="149"/>
      <c r="HPY136" s="149"/>
      <c r="HPZ136" s="149"/>
      <c r="HQA136" s="149"/>
      <c r="HQB136" s="149"/>
      <c r="HQC136" s="149"/>
      <c r="HQD136" s="149"/>
      <c r="HQE136" s="149"/>
      <c r="HQF136" s="149"/>
      <c r="HQG136" s="149"/>
      <c r="HQH136" s="149"/>
      <c r="HQI136" s="149"/>
      <c r="HQJ136" s="149"/>
      <c r="HQK136" s="149"/>
      <c r="HQL136" s="149"/>
      <c r="HQM136" s="149"/>
      <c r="HQN136" s="149"/>
      <c r="HQO136" s="149"/>
      <c r="HQP136" s="149"/>
      <c r="HQQ136" s="149"/>
      <c r="HQR136" s="149"/>
      <c r="HQS136" s="149"/>
      <c r="HQT136" s="149"/>
      <c r="HQU136" s="149"/>
      <c r="HQV136" s="149"/>
      <c r="HQW136" s="149"/>
      <c r="HQX136" s="149"/>
      <c r="HQY136" s="149"/>
      <c r="HQZ136" s="149"/>
      <c r="HRA136" s="149"/>
      <c r="HRB136" s="149"/>
      <c r="HRC136" s="149"/>
      <c r="HRD136" s="149"/>
      <c r="HRE136" s="149"/>
      <c r="HRF136" s="149"/>
      <c r="HRG136" s="149"/>
      <c r="HRH136" s="149"/>
      <c r="HRI136" s="149"/>
      <c r="HRJ136" s="149"/>
      <c r="HRK136" s="149"/>
      <c r="HRL136" s="149"/>
      <c r="HRM136" s="149"/>
      <c r="HRN136" s="149"/>
      <c r="HRO136" s="149"/>
      <c r="HRP136" s="149"/>
      <c r="HRQ136" s="149"/>
      <c r="HRR136" s="149"/>
      <c r="HRS136" s="149"/>
      <c r="HRT136" s="149"/>
      <c r="HRU136" s="149"/>
      <c r="HRV136" s="149"/>
      <c r="HRW136" s="149"/>
      <c r="HRX136" s="149"/>
      <c r="HRY136" s="149"/>
      <c r="HRZ136" s="149"/>
      <c r="HSA136" s="149"/>
      <c r="HSB136" s="149"/>
      <c r="HSC136" s="149"/>
      <c r="HSD136" s="149"/>
      <c r="HSE136" s="149"/>
      <c r="HSF136" s="149"/>
      <c r="HSG136" s="149"/>
      <c r="HSH136" s="149"/>
      <c r="HSI136" s="149"/>
      <c r="HSJ136" s="149"/>
      <c r="HSK136" s="149"/>
      <c r="HSL136" s="149"/>
      <c r="HSM136" s="149"/>
      <c r="HSN136" s="149"/>
      <c r="HSO136" s="149"/>
      <c r="HSP136" s="149"/>
      <c r="HSQ136" s="149"/>
      <c r="HSR136" s="149"/>
      <c r="HSS136" s="149"/>
      <c r="HST136" s="149"/>
      <c r="HSU136" s="149"/>
      <c r="HSV136" s="149"/>
      <c r="HSW136" s="149"/>
      <c r="HSX136" s="149"/>
      <c r="HSY136" s="149"/>
      <c r="HSZ136" s="149"/>
      <c r="HTA136" s="149"/>
      <c r="HTB136" s="149"/>
      <c r="HTC136" s="149"/>
      <c r="HTD136" s="149"/>
      <c r="HTE136" s="149"/>
      <c r="HTF136" s="149"/>
      <c r="HTG136" s="149"/>
      <c r="HTH136" s="149"/>
      <c r="HTI136" s="149"/>
      <c r="HTJ136" s="149"/>
      <c r="HTK136" s="149"/>
      <c r="HTL136" s="149"/>
      <c r="HTM136" s="149"/>
      <c r="HTN136" s="149"/>
      <c r="HTO136" s="149"/>
      <c r="HTP136" s="149"/>
      <c r="HTQ136" s="149"/>
      <c r="HTR136" s="149"/>
      <c r="HTS136" s="149"/>
      <c r="HTT136" s="149"/>
      <c r="HTU136" s="149"/>
      <c r="HTV136" s="149"/>
      <c r="HTW136" s="149"/>
      <c r="HTX136" s="149"/>
      <c r="HTY136" s="149"/>
      <c r="HTZ136" s="149"/>
      <c r="HUA136" s="149"/>
      <c r="HUB136" s="149"/>
      <c r="HUC136" s="149"/>
      <c r="HUD136" s="149"/>
      <c r="HUE136" s="149"/>
      <c r="HUF136" s="149"/>
      <c r="HUG136" s="149"/>
      <c r="HUH136" s="149"/>
      <c r="HUI136" s="149"/>
      <c r="HUJ136" s="149"/>
      <c r="HUK136" s="149"/>
      <c r="HUL136" s="149"/>
      <c r="HUM136" s="149"/>
      <c r="HUN136" s="149"/>
      <c r="HUO136" s="149"/>
      <c r="HUP136" s="149"/>
      <c r="HUQ136" s="149"/>
      <c r="HUR136" s="149"/>
      <c r="HUS136" s="149"/>
      <c r="HUT136" s="149"/>
      <c r="HUU136" s="149"/>
      <c r="HUV136" s="149"/>
      <c r="HUW136" s="149"/>
      <c r="HUX136" s="149"/>
      <c r="HUY136" s="149"/>
      <c r="HUZ136" s="149"/>
      <c r="HVA136" s="149"/>
      <c r="HVB136" s="149"/>
      <c r="HVC136" s="149"/>
      <c r="HVD136" s="149"/>
      <c r="HVE136" s="149"/>
      <c r="HVF136" s="149"/>
      <c r="HVG136" s="149"/>
      <c r="HVH136" s="149"/>
      <c r="HVI136" s="149"/>
      <c r="HVJ136" s="149"/>
      <c r="HVK136" s="149"/>
      <c r="HVL136" s="149"/>
      <c r="HVM136" s="149"/>
      <c r="HVN136" s="149"/>
      <c r="HVO136" s="149"/>
      <c r="HVP136" s="149"/>
      <c r="HVQ136" s="149"/>
      <c r="HVR136" s="149"/>
      <c r="HVS136" s="149"/>
      <c r="HVT136" s="149"/>
      <c r="HVU136" s="149"/>
      <c r="HVV136" s="149"/>
      <c r="HVW136" s="149"/>
      <c r="HVX136" s="149"/>
      <c r="HVY136" s="149"/>
      <c r="HVZ136" s="149"/>
      <c r="HWA136" s="149"/>
      <c r="HWB136" s="149"/>
      <c r="HWC136" s="149"/>
      <c r="HWD136" s="149"/>
      <c r="HWE136" s="149"/>
      <c r="HWF136" s="149"/>
      <c r="HWG136" s="149"/>
      <c r="HWH136" s="149"/>
      <c r="HWI136" s="149"/>
      <c r="HWJ136" s="149"/>
      <c r="HWK136" s="149"/>
      <c r="HWL136" s="149"/>
      <c r="HWM136" s="149"/>
      <c r="HWN136" s="149"/>
      <c r="HWO136" s="149"/>
      <c r="HWP136" s="149"/>
      <c r="HWQ136" s="149"/>
      <c r="HWR136" s="149"/>
      <c r="HWS136" s="149"/>
      <c r="HWT136" s="149"/>
      <c r="HWU136" s="149"/>
      <c r="HWV136" s="149"/>
      <c r="HWW136" s="149"/>
      <c r="HWX136" s="149"/>
      <c r="HWY136" s="149"/>
      <c r="HWZ136" s="149"/>
      <c r="HXA136" s="149"/>
      <c r="HXB136" s="149"/>
      <c r="HXC136" s="149"/>
      <c r="HXD136" s="149"/>
      <c r="HXE136" s="149"/>
      <c r="HXF136" s="149"/>
      <c r="HXG136" s="149"/>
      <c r="HXH136" s="149"/>
      <c r="HXI136" s="149"/>
      <c r="HXJ136" s="149"/>
      <c r="HXK136" s="149"/>
      <c r="HXL136" s="149"/>
      <c r="HXM136" s="149"/>
      <c r="HXN136" s="149"/>
      <c r="HXO136" s="149"/>
      <c r="HXP136" s="149"/>
      <c r="HXQ136" s="149"/>
      <c r="HXR136" s="149"/>
      <c r="HXS136" s="149"/>
      <c r="HXT136" s="149"/>
      <c r="HXU136" s="149"/>
      <c r="HXV136" s="149"/>
      <c r="HXW136" s="149"/>
      <c r="HXX136" s="149"/>
      <c r="HXY136" s="149"/>
      <c r="HXZ136" s="149"/>
      <c r="HYA136" s="149"/>
      <c r="HYB136" s="149"/>
      <c r="HYC136" s="149"/>
      <c r="HYD136" s="149"/>
      <c r="HYE136" s="149"/>
      <c r="HYF136" s="149"/>
      <c r="HYG136" s="149"/>
      <c r="HYH136" s="149"/>
      <c r="HYI136" s="149"/>
      <c r="HYJ136" s="149"/>
      <c r="HYK136" s="149"/>
      <c r="HYL136" s="149"/>
      <c r="HYM136" s="149"/>
      <c r="HYN136" s="149"/>
      <c r="HYO136" s="149"/>
      <c r="HYP136" s="149"/>
      <c r="HYQ136" s="149"/>
      <c r="HYR136" s="149"/>
      <c r="HYS136" s="149"/>
      <c r="HYT136" s="149"/>
      <c r="HYU136" s="149"/>
      <c r="HYV136" s="149"/>
      <c r="HYW136" s="149"/>
      <c r="HYX136" s="149"/>
      <c r="HYY136" s="149"/>
      <c r="HYZ136" s="149"/>
      <c r="HZA136" s="149"/>
      <c r="HZB136" s="149"/>
      <c r="HZC136" s="149"/>
      <c r="HZD136" s="149"/>
      <c r="HZE136" s="149"/>
      <c r="HZF136" s="149"/>
      <c r="HZG136" s="149"/>
      <c r="HZH136" s="149"/>
      <c r="HZI136" s="149"/>
      <c r="HZJ136" s="149"/>
      <c r="HZK136" s="149"/>
      <c r="HZL136" s="149"/>
      <c r="HZM136" s="149"/>
      <c r="HZN136" s="149"/>
      <c r="HZO136" s="149"/>
      <c r="HZP136" s="149"/>
      <c r="HZQ136" s="149"/>
      <c r="HZR136" s="149"/>
      <c r="HZS136" s="149"/>
      <c r="HZT136" s="149"/>
      <c r="HZU136" s="149"/>
      <c r="HZV136" s="149"/>
      <c r="HZW136" s="149"/>
      <c r="HZX136" s="149"/>
      <c r="HZY136" s="149"/>
      <c r="HZZ136" s="149"/>
      <c r="IAA136" s="149"/>
      <c r="IAB136" s="149"/>
      <c r="IAC136" s="149"/>
      <c r="IAD136" s="149"/>
      <c r="IAE136" s="149"/>
      <c r="IAF136" s="149"/>
      <c r="IAG136" s="149"/>
      <c r="IAH136" s="149"/>
      <c r="IAI136" s="149"/>
      <c r="IAJ136" s="149"/>
      <c r="IAK136" s="149"/>
      <c r="IAL136" s="149"/>
      <c r="IAM136" s="149"/>
      <c r="IAN136" s="149"/>
      <c r="IAO136" s="149"/>
      <c r="IAP136" s="149"/>
      <c r="IAQ136" s="149"/>
      <c r="IAR136" s="149"/>
      <c r="IAS136" s="149"/>
      <c r="IAT136" s="149"/>
      <c r="IAU136" s="149"/>
      <c r="IAV136" s="149"/>
      <c r="IAW136" s="149"/>
      <c r="IAX136" s="149"/>
      <c r="IAY136" s="149"/>
      <c r="IAZ136" s="149"/>
      <c r="IBA136" s="149"/>
      <c r="IBB136" s="149"/>
      <c r="IBC136" s="149"/>
      <c r="IBD136" s="149"/>
      <c r="IBE136" s="149"/>
      <c r="IBF136" s="149"/>
      <c r="IBG136" s="149"/>
      <c r="IBH136" s="149"/>
      <c r="IBI136" s="149"/>
      <c r="IBJ136" s="149"/>
      <c r="IBK136" s="149"/>
      <c r="IBL136" s="149"/>
      <c r="IBM136" s="149"/>
      <c r="IBN136" s="149"/>
      <c r="IBO136" s="149"/>
      <c r="IBP136" s="149"/>
      <c r="IBQ136" s="149"/>
      <c r="IBR136" s="149"/>
      <c r="IBS136" s="149"/>
      <c r="IBT136" s="149"/>
      <c r="IBU136" s="149"/>
      <c r="IBV136" s="149"/>
      <c r="IBW136" s="149"/>
      <c r="IBX136" s="149"/>
      <c r="IBY136" s="149"/>
      <c r="IBZ136" s="149"/>
      <c r="ICA136" s="149"/>
      <c r="ICB136" s="149"/>
      <c r="ICC136" s="149"/>
      <c r="ICD136" s="149"/>
      <c r="ICE136" s="149"/>
      <c r="ICF136" s="149"/>
      <c r="ICG136" s="149"/>
      <c r="ICH136" s="149"/>
      <c r="ICI136" s="149"/>
      <c r="ICJ136" s="149"/>
      <c r="ICK136" s="149"/>
      <c r="ICL136" s="149"/>
      <c r="ICM136" s="149"/>
      <c r="ICN136" s="149"/>
      <c r="ICO136" s="149"/>
      <c r="ICP136" s="149"/>
      <c r="ICQ136" s="149"/>
      <c r="ICR136" s="149"/>
      <c r="ICS136" s="149"/>
      <c r="ICT136" s="149"/>
      <c r="ICU136" s="149"/>
      <c r="ICV136" s="149"/>
      <c r="ICW136" s="149"/>
      <c r="ICX136" s="149"/>
      <c r="ICY136" s="149"/>
      <c r="ICZ136" s="149"/>
      <c r="IDA136" s="149"/>
      <c r="IDB136" s="149"/>
      <c r="IDC136" s="149"/>
      <c r="IDD136" s="149"/>
      <c r="IDE136" s="149"/>
      <c r="IDF136" s="149"/>
      <c r="IDG136" s="149"/>
      <c r="IDH136" s="149"/>
      <c r="IDI136" s="149"/>
      <c r="IDJ136" s="149"/>
      <c r="IDK136" s="149"/>
      <c r="IDL136" s="149"/>
      <c r="IDM136" s="149"/>
      <c r="IDN136" s="149"/>
      <c r="IDO136" s="149"/>
      <c r="IDP136" s="149"/>
      <c r="IDQ136" s="149"/>
      <c r="IDR136" s="149"/>
      <c r="IDS136" s="149"/>
      <c r="IDT136" s="149"/>
      <c r="IDU136" s="149"/>
      <c r="IDV136" s="149"/>
      <c r="IDW136" s="149"/>
      <c r="IDX136" s="149"/>
      <c r="IDY136" s="149"/>
      <c r="IDZ136" s="149"/>
      <c r="IEA136" s="149"/>
      <c r="IEB136" s="149"/>
      <c r="IEC136" s="149"/>
      <c r="IED136" s="149"/>
      <c r="IEE136" s="149"/>
      <c r="IEF136" s="149"/>
      <c r="IEG136" s="149"/>
      <c r="IEH136" s="149"/>
      <c r="IEI136" s="149"/>
      <c r="IEJ136" s="149"/>
      <c r="IEK136" s="149"/>
      <c r="IEL136" s="149"/>
      <c r="IEM136" s="149"/>
      <c r="IEN136" s="149"/>
      <c r="IEO136" s="149"/>
      <c r="IEP136" s="149"/>
      <c r="IEQ136" s="149"/>
      <c r="IER136" s="149"/>
      <c r="IES136" s="149"/>
      <c r="IET136" s="149"/>
      <c r="IEU136" s="149"/>
      <c r="IEV136" s="149"/>
      <c r="IEW136" s="149"/>
      <c r="IEX136" s="149"/>
      <c r="IEY136" s="149"/>
      <c r="IEZ136" s="149"/>
      <c r="IFA136" s="149"/>
      <c r="IFB136" s="149"/>
      <c r="IFC136" s="149"/>
      <c r="IFD136" s="149"/>
      <c r="IFE136" s="149"/>
      <c r="IFF136" s="149"/>
      <c r="IFG136" s="149"/>
      <c r="IFH136" s="149"/>
      <c r="IFI136" s="149"/>
      <c r="IFJ136" s="149"/>
      <c r="IFK136" s="149"/>
      <c r="IFL136" s="149"/>
      <c r="IFM136" s="149"/>
      <c r="IFN136" s="149"/>
      <c r="IFO136" s="149"/>
      <c r="IFP136" s="149"/>
      <c r="IFQ136" s="149"/>
      <c r="IFR136" s="149"/>
      <c r="IFS136" s="149"/>
      <c r="IFT136" s="149"/>
      <c r="IFU136" s="149"/>
      <c r="IFV136" s="149"/>
      <c r="IFW136" s="149"/>
      <c r="IFX136" s="149"/>
      <c r="IFY136" s="149"/>
      <c r="IFZ136" s="149"/>
      <c r="IGA136" s="149"/>
      <c r="IGB136" s="149"/>
      <c r="IGC136" s="149"/>
      <c r="IGD136" s="149"/>
      <c r="IGE136" s="149"/>
      <c r="IGF136" s="149"/>
      <c r="IGG136" s="149"/>
      <c r="IGH136" s="149"/>
      <c r="IGI136" s="149"/>
      <c r="IGJ136" s="149"/>
      <c r="IGK136" s="149"/>
      <c r="IGL136" s="149"/>
      <c r="IGM136" s="149"/>
      <c r="IGN136" s="149"/>
      <c r="IGO136" s="149"/>
      <c r="IGP136" s="149"/>
      <c r="IGQ136" s="149"/>
      <c r="IGR136" s="149"/>
      <c r="IGS136" s="149"/>
      <c r="IGT136" s="149"/>
      <c r="IGU136" s="149"/>
      <c r="IGV136" s="149"/>
      <c r="IGW136" s="149"/>
      <c r="IGX136" s="149"/>
      <c r="IGY136" s="149"/>
      <c r="IGZ136" s="149"/>
      <c r="IHA136" s="149"/>
      <c r="IHB136" s="149"/>
      <c r="IHC136" s="149"/>
      <c r="IHD136" s="149"/>
      <c r="IHE136" s="149"/>
      <c r="IHF136" s="149"/>
      <c r="IHG136" s="149"/>
      <c r="IHH136" s="149"/>
      <c r="IHI136" s="149"/>
      <c r="IHJ136" s="149"/>
      <c r="IHK136" s="149"/>
      <c r="IHL136" s="149"/>
      <c r="IHM136" s="149"/>
      <c r="IHN136" s="149"/>
      <c r="IHO136" s="149"/>
      <c r="IHP136" s="149"/>
      <c r="IHQ136" s="149"/>
      <c r="IHR136" s="149"/>
      <c r="IHS136" s="149"/>
      <c r="IHT136" s="149"/>
      <c r="IHU136" s="149"/>
      <c r="IHV136" s="149"/>
      <c r="IHW136" s="149"/>
      <c r="IHX136" s="149"/>
      <c r="IHY136" s="149"/>
      <c r="IHZ136" s="149"/>
      <c r="IIA136" s="149"/>
      <c r="IIB136" s="149"/>
      <c r="IIC136" s="149"/>
      <c r="IID136" s="149"/>
      <c r="IIE136" s="149"/>
      <c r="IIF136" s="149"/>
      <c r="IIG136" s="149"/>
      <c r="IIH136" s="149"/>
      <c r="III136" s="149"/>
      <c r="IIJ136" s="149"/>
      <c r="IIK136" s="149"/>
      <c r="IIL136" s="149"/>
      <c r="IIM136" s="149"/>
      <c r="IIN136" s="149"/>
      <c r="IIO136" s="149"/>
      <c r="IIP136" s="149"/>
      <c r="IIQ136" s="149"/>
      <c r="IIR136" s="149"/>
      <c r="IIS136" s="149"/>
      <c r="IIT136" s="149"/>
      <c r="IIU136" s="149"/>
      <c r="IIV136" s="149"/>
      <c r="IIW136" s="149"/>
      <c r="IIX136" s="149"/>
      <c r="IIY136" s="149"/>
      <c r="IIZ136" s="149"/>
      <c r="IJA136" s="149"/>
      <c r="IJB136" s="149"/>
      <c r="IJC136" s="149"/>
      <c r="IJD136" s="149"/>
      <c r="IJE136" s="149"/>
      <c r="IJF136" s="149"/>
      <c r="IJG136" s="149"/>
      <c r="IJH136" s="149"/>
      <c r="IJI136" s="149"/>
      <c r="IJJ136" s="149"/>
      <c r="IJK136" s="149"/>
      <c r="IJL136" s="149"/>
      <c r="IJM136" s="149"/>
      <c r="IJN136" s="149"/>
      <c r="IJO136" s="149"/>
      <c r="IJP136" s="149"/>
      <c r="IJQ136" s="149"/>
      <c r="IJR136" s="149"/>
      <c r="IJS136" s="149"/>
      <c r="IJT136" s="149"/>
      <c r="IJU136" s="149"/>
      <c r="IJV136" s="149"/>
      <c r="IJW136" s="149"/>
      <c r="IJX136" s="149"/>
      <c r="IJY136" s="149"/>
      <c r="IJZ136" s="149"/>
      <c r="IKA136" s="149"/>
      <c r="IKB136" s="149"/>
      <c r="IKC136" s="149"/>
      <c r="IKD136" s="149"/>
      <c r="IKE136" s="149"/>
      <c r="IKF136" s="149"/>
      <c r="IKG136" s="149"/>
      <c r="IKH136" s="149"/>
      <c r="IKI136" s="149"/>
      <c r="IKJ136" s="149"/>
      <c r="IKK136" s="149"/>
      <c r="IKL136" s="149"/>
      <c r="IKM136" s="149"/>
      <c r="IKN136" s="149"/>
      <c r="IKO136" s="149"/>
      <c r="IKP136" s="149"/>
      <c r="IKQ136" s="149"/>
      <c r="IKR136" s="149"/>
      <c r="IKS136" s="149"/>
      <c r="IKT136" s="149"/>
      <c r="IKU136" s="149"/>
      <c r="IKV136" s="149"/>
      <c r="IKW136" s="149"/>
      <c r="IKX136" s="149"/>
      <c r="IKY136" s="149"/>
      <c r="IKZ136" s="149"/>
      <c r="ILA136" s="149"/>
      <c r="ILB136" s="149"/>
      <c r="ILC136" s="149"/>
      <c r="ILD136" s="149"/>
      <c r="ILE136" s="149"/>
      <c r="ILF136" s="149"/>
      <c r="ILG136" s="149"/>
      <c r="ILH136" s="149"/>
      <c r="ILI136" s="149"/>
      <c r="ILJ136" s="149"/>
      <c r="ILK136" s="149"/>
      <c r="ILL136" s="149"/>
      <c r="ILM136" s="149"/>
      <c r="ILN136" s="149"/>
      <c r="ILO136" s="149"/>
      <c r="ILP136" s="149"/>
      <c r="ILQ136" s="149"/>
      <c r="ILR136" s="149"/>
      <c r="ILS136" s="149"/>
      <c r="ILT136" s="149"/>
      <c r="ILU136" s="149"/>
      <c r="ILV136" s="149"/>
      <c r="ILW136" s="149"/>
      <c r="ILX136" s="149"/>
      <c r="ILY136" s="149"/>
      <c r="ILZ136" s="149"/>
      <c r="IMA136" s="149"/>
      <c r="IMB136" s="149"/>
      <c r="IMC136" s="149"/>
      <c r="IMD136" s="149"/>
      <c r="IME136" s="149"/>
      <c r="IMF136" s="149"/>
      <c r="IMG136" s="149"/>
      <c r="IMH136" s="149"/>
      <c r="IMI136" s="149"/>
      <c r="IMJ136" s="149"/>
      <c r="IMK136" s="149"/>
      <c r="IML136" s="149"/>
      <c r="IMM136" s="149"/>
      <c r="IMN136" s="149"/>
      <c r="IMO136" s="149"/>
      <c r="IMP136" s="149"/>
      <c r="IMQ136" s="149"/>
      <c r="IMR136" s="149"/>
      <c r="IMS136" s="149"/>
      <c r="IMT136" s="149"/>
      <c r="IMU136" s="149"/>
      <c r="IMV136" s="149"/>
      <c r="IMW136" s="149"/>
      <c r="IMX136" s="149"/>
      <c r="IMY136" s="149"/>
      <c r="IMZ136" s="149"/>
      <c r="INA136" s="149"/>
      <c r="INB136" s="149"/>
      <c r="INC136" s="149"/>
      <c r="IND136" s="149"/>
      <c r="INE136" s="149"/>
      <c r="INF136" s="149"/>
      <c r="ING136" s="149"/>
      <c r="INH136" s="149"/>
      <c r="INI136" s="149"/>
      <c r="INJ136" s="149"/>
      <c r="INK136" s="149"/>
      <c r="INL136" s="149"/>
      <c r="INM136" s="149"/>
      <c r="INN136" s="149"/>
      <c r="INO136" s="149"/>
      <c r="INP136" s="149"/>
      <c r="INQ136" s="149"/>
      <c r="INR136" s="149"/>
      <c r="INS136" s="149"/>
      <c r="INT136" s="149"/>
      <c r="INU136" s="149"/>
      <c r="INV136" s="149"/>
      <c r="INW136" s="149"/>
      <c r="INX136" s="149"/>
      <c r="INY136" s="149"/>
      <c r="INZ136" s="149"/>
      <c r="IOA136" s="149"/>
      <c r="IOB136" s="149"/>
      <c r="IOC136" s="149"/>
      <c r="IOD136" s="149"/>
      <c r="IOE136" s="149"/>
      <c r="IOF136" s="149"/>
      <c r="IOG136" s="149"/>
      <c r="IOH136" s="149"/>
      <c r="IOI136" s="149"/>
      <c r="IOJ136" s="149"/>
      <c r="IOK136" s="149"/>
      <c r="IOL136" s="149"/>
      <c r="IOM136" s="149"/>
      <c r="ION136" s="149"/>
      <c r="IOO136" s="149"/>
      <c r="IOP136" s="149"/>
      <c r="IOQ136" s="149"/>
      <c r="IOR136" s="149"/>
      <c r="IOS136" s="149"/>
      <c r="IOT136" s="149"/>
      <c r="IOU136" s="149"/>
      <c r="IOV136" s="149"/>
      <c r="IOW136" s="149"/>
      <c r="IOX136" s="149"/>
      <c r="IOY136" s="149"/>
      <c r="IOZ136" s="149"/>
      <c r="IPA136" s="149"/>
      <c r="IPB136" s="149"/>
      <c r="IPC136" s="149"/>
      <c r="IPD136" s="149"/>
      <c r="IPE136" s="149"/>
      <c r="IPF136" s="149"/>
      <c r="IPG136" s="149"/>
      <c r="IPH136" s="149"/>
      <c r="IPI136" s="149"/>
      <c r="IPJ136" s="149"/>
      <c r="IPK136" s="149"/>
      <c r="IPL136" s="149"/>
      <c r="IPM136" s="149"/>
      <c r="IPN136" s="149"/>
      <c r="IPO136" s="149"/>
      <c r="IPP136" s="149"/>
      <c r="IPQ136" s="149"/>
      <c r="IPR136" s="149"/>
      <c r="IPS136" s="149"/>
      <c r="IPT136" s="149"/>
      <c r="IPU136" s="149"/>
      <c r="IPV136" s="149"/>
      <c r="IPW136" s="149"/>
      <c r="IPX136" s="149"/>
      <c r="IPY136" s="149"/>
      <c r="IPZ136" s="149"/>
      <c r="IQA136" s="149"/>
      <c r="IQB136" s="149"/>
      <c r="IQC136" s="149"/>
      <c r="IQD136" s="149"/>
      <c r="IQE136" s="149"/>
      <c r="IQF136" s="149"/>
      <c r="IQG136" s="149"/>
      <c r="IQH136" s="149"/>
      <c r="IQI136" s="149"/>
      <c r="IQJ136" s="149"/>
      <c r="IQK136" s="149"/>
      <c r="IQL136" s="149"/>
      <c r="IQM136" s="149"/>
      <c r="IQN136" s="149"/>
      <c r="IQO136" s="149"/>
      <c r="IQP136" s="149"/>
      <c r="IQQ136" s="149"/>
      <c r="IQR136" s="149"/>
      <c r="IQS136" s="149"/>
      <c r="IQT136" s="149"/>
      <c r="IQU136" s="149"/>
      <c r="IQV136" s="149"/>
      <c r="IQW136" s="149"/>
      <c r="IQX136" s="149"/>
      <c r="IQY136" s="149"/>
      <c r="IQZ136" s="149"/>
      <c r="IRA136" s="149"/>
      <c r="IRB136" s="149"/>
      <c r="IRC136" s="149"/>
      <c r="IRD136" s="149"/>
      <c r="IRE136" s="149"/>
      <c r="IRF136" s="149"/>
      <c r="IRG136" s="149"/>
      <c r="IRH136" s="149"/>
      <c r="IRI136" s="149"/>
      <c r="IRJ136" s="149"/>
      <c r="IRK136" s="149"/>
      <c r="IRL136" s="149"/>
      <c r="IRM136" s="149"/>
      <c r="IRN136" s="149"/>
      <c r="IRO136" s="149"/>
      <c r="IRP136" s="149"/>
      <c r="IRQ136" s="149"/>
      <c r="IRR136" s="149"/>
      <c r="IRS136" s="149"/>
      <c r="IRT136" s="149"/>
      <c r="IRU136" s="149"/>
      <c r="IRV136" s="149"/>
      <c r="IRW136" s="149"/>
      <c r="IRX136" s="149"/>
      <c r="IRY136" s="149"/>
      <c r="IRZ136" s="149"/>
      <c r="ISA136" s="149"/>
      <c r="ISB136" s="149"/>
      <c r="ISC136" s="149"/>
      <c r="ISD136" s="149"/>
      <c r="ISE136" s="149"/>
      <c r="ISF136" s="149"/>
      <c r="ISG136" s="149"/>
      <c r="ISH136" s="149"/>
      <c r="ISI136" s="149"/>
      <c r="ISJ136" s="149"/>
      <c r="ISK136" s="149"/>
      <c r="ISL136" s="149"/>
      <c r="ISM136" s="149"/>
      <c r="ISN136" s="149"/>
      <c r="ISO136" s="149"/>
      <c r="ISP136" s="149"/>
      <c r="ISQ136" s="149"/>
      <c r="ISR136" s="149"/>
      <c r="ISS136" s="149"/>
      <c r="IST136" s="149"/>
      <c r="ISU136" s="149"/>
      <c r="ISV136" s="149"/>
      <c r="ISW136" s="149"/>
      <c r="ISX136" s="149"/>
      <c r="ISY136" s="149"/>
      <c r="ISZ136" s="149"/>
      <c r="ITA136" s="149"/>
      <c r="ITB136" s="149"/>
      <c r="ITC136" s="149"/>
      <c r="ITD136" s="149"/>
      <c r="ITE136" s="149"/>
      <c r="ITF136" s="149"/>
      <c r="ITG136" s="149"/>
      <c r="ITH136" s="149"/>
      <c r="ITI136" s="149"/>
      <c r="ITJ136" s="149"/>
      <c r="ITK136" s="149"/>
      <c r="ITL136" s="149"/>
      <c r="ITM136" s="149"/>
      <c r="ITN136" s="149"/>
      <c r="ITO136" s="149"/>
      <c r="ITP136" s="149"/>
      <c r="ITQ136" s="149"/>
      <c r="ITR136" s="149"/>
      <c r="ITS136" s="149"/>
      <c r="ITT136" s="149"/>
      <c r="ITU136" s="149"/>
      <c r="ITV136" s="149"/>
      <c r="ITW136" s="149"/>
      <c r="ITX136" s="149"/>
      <c r="ITY136" s="149"/>
      <c r="ITZ136" s="149"/>
      <c r="IUA136" s="149"/>
      <c r="IUB136" s="149"/>
      <c r="IUC136" s="149"/>
      <c r="IUD136" s="149"/>
      <c r="IUE136" s="149"/>
      <c r="IUF136" s="149"/>
      <c r="IUG136" s="149"/>
      <c r="IUH136" s="149"/>
      <c r="IUI136" s="149"/>
      <c r="IUJ136" s="149"/>
      <c r="IUK136" s="149"/>
      <c r="IUL136" s="149"/>
      <c r="IUM136" s="149"/>
      <c r="IUN136" s="149"/>
      <c r="IUO136" s="149"/>
      <c r="IUP136" s="149"/>
      <c r="IUQ136" s="149"/>
      <c r="IUR136" s="149"/>
      <c r="IUS136" s="149"/>
      <c r="IUT136" s="149"/>
      <c r="IUU136" s="149"/>
      <c r="IUV136" s="149"/>
      <c r="IUW136" s="149"/>
      <c r="IUX136" s="149"/>
      <c r="IUY136" s="149"/>
      <c r="IUZ136" s="149"/>
      <c r="IVA136" s="149"/>
      <c r="IVB136" s="149"/>
      <c r="IVC136" s="149"/>
      <c r="IVD136" s="149"/>
      <c r="IVE136" s="149"/>
      <c r="IVF136" s="149"/>
      <c r="IVG136" s="149"/>
      <c r="IVH136" s="149"/>
      <c r="IVI136" s="149"/>
      <c r="IVJ136" s="149"/>
      <c r="IVK136" s="149"/>
      <c r="IVL136" s="149"/>
      <c r="IVM136" s="149"/>
      <c r="IVN136" s="149"/>
      <c r="IVO136" s="149"/>
      <c r="IVP136" s="149"/>
      <c r="IVQ136" s="149"/>
      <c r="IVR136" s="149"/>
      <c r="IVS136" s="149"/>
      <c r="IVT136" s="149"/>
      <c r="IVU136" s="149"/>
      <c r="IVV136" s="149"/>
      <c r="IVW136" s="149"/>
      <c r="IVX136" s="149"/>
      <c r="IVY136" s="149"/>
      <c r="IVZ136" s="149"/>
      <c r="IWA136" s="149"/>
      <c r="IWB136" s="149"/>
      <c r="IWC136" s="149"/>
      <c r="IWD136" s="149"/>
      <c r="IWE136" s="149"/>
      <c r="IWF136" s="149"/>
      <c r="IWG136" s="149"/>
      <c r="IWH136" s="149"/>
      <c r="IWI136" s="149"/>
      <c r="IWJ136" s="149"/>
      <c r="IWK136" s="149"/>
      <c r="IWL136" s="149"/>
      <c r="IWM136" s="149"/>
      <c r="IWN136" s="149"/>
      <c r="IWO136" s="149"/>
      <c r="IWP136" s="149"/>
      <c r="IWQ136" s="149"/>
      <c r="IWR136" s="149"/>
      <c r="IWS136" s="149"/>
      <c r="IWT136" s="149"/>
      <c r="IWU136" s="149"/>
      <c r="IWV136" s="149"/>
      <c r="IWW136" s="149"/>
      <c r="IWX136" s="149"/>
      <c r="IWY136" s="149"/>
      <c r="IWZ136" s="149"/>
      <c r="IXA136" s="149"/>
      <c r="IXB136" s="149"/>
      <c r="IXC136" s="149"/>
      <c r="IXD136" s="149"/>
      <c r="IXE136" s="149"/>
      <c r="IXF136" s="149"/>
      <c r="IXG136" s="149"/>
      <c r="IXH136" s="149"/>
      <c r="IXI136" s="149"/>
      <c r="IXJ136" s="149"/>
      <c r="IXK136" s="149"/>
      <c r="IXL136" s="149"/>
      <c r="IXM136" s="149"/>
      <c r="IXN136" s="149"/>
      <c r="IXO136" s="149"/>
      <c r="IXP136" s="149"/>
      <c r="IXQ136" s="149"/>
      <c r="IXR136" s="149"/>
      <c r="IXS136" s="149"/>
      <c r="IXT136" s="149"/>
      <c r="IXU136" s="149"/>
      <c r="IXV136" s="149"/>
      <c r="IXW136" s="149"/>
      <c r="IXX136" s="149"/>
      <c r="IXY136" s="149"/>
      <c r="IXZ136" s="149"/>
      <c r="IYA136" s="149"/>
      <c r="IYB136" s="149"/>
      <c r="IYC136" s="149"/>
      <c r="IYD136" s="149"/>
      <c r="IYE136" s="149"/>
      <c r="IYF136" s="149"/>
      <c r="IYG136" s="149"/>
      <c r="IYH136" s="149"/>
      <c r="IYI136" s="149"/>
      <c r="IYJ136" s="149"/>
      <c r="IYK136" s="149"/>
      <c r="IYL136" s="149"/>
      <c r="IYM136" s="149"/>
      <c r="IYN136" s="149"/>
      <c r="IYO136" s="149"/>
      <c r="IYP136" s="149"/>
      <c r="IYQ136" s="149"/>
      <c r="IYR136" s="149"/>
      <c r="IYS136" s="149"/>
      <c r="IYT136" s="149"/>
      <c r="IYU136" s="149"/>
      <c r="IYV136" s="149"/>
      <c r="IYW136" s="149"/>
      <c r="IYX136" s="149"/>
      <c r="IYY136" s="149"/>
      <c r="IYZ136" s="149"/>
      <c r="IZA136" s="149"/>
      <c r="IZB136" s="149"/>
      <c r="IZC136" s="149"/>
      <c r="IZD136" s="149"/>
      <c r="IZE136" s="149"/>
      <c r="IZF136" s="149"/>
      <c r="IZG136" s="149"/>
      <c r="IZH136" s="149"/>
      <c r="IZI136" s="149"/>
      <c r="IZJ136" s="149"/>
      <c r="IZK136" s="149"/>
      <c r="IZL136" s="149"/>
      <c r="IZM136" s="149"/>
      <c r="IZN136" s="149"/>
      <c r="IZO136" s="149"/>
      <c r="IZP136" s="149"/>
      <c r="IZQ136" s="149"/>
      <c r="IZR136" s="149"/>
      <c r="IZS136" s="149"/>
      <c r="IZT136" s="149"/>
      <c r="IZU136" s="149"/>
      <c r="IZV136" s="149"/>
      <c r="IZW136" s="149"/>
      <c r="IZX136" s="149"/>
      <c r="IZY136" s="149"/>
      <c r="IZZ136" s="149"/>
      <c r="JAA136" s="149"/>
      <c r="JAB136" s="149"/>
      <c r="JAC136" s="149"/>
      <c r="JAD136" s="149"/>
      <c r="JAE136" s="149"/>
      <c r="JAF136" s="149"/>
      <c r="JAG136" s="149"/>
      <c r="JAH136" s="149"/>
      <c r="JAI136" s="149"/>
      <c r="JAJ136" s="149"/>
      <c r="JAK136" s="149"/>
      <c r="JAL136" s="149"/>
      <c r="JAM136" s="149"/>
      <c r="JAN136" s="149"/>
      <c r="JAO136" s="149"/>
      <c r="JAP136" s="149"/>
      <c r="JAQ136" s="149"/>
      <c r="JAR136" s="149"/>
      <c r="JAS136" s="149"/>
      <c r="JAT136" s="149"/>
      <c r="JAU136" s="149"/>
      <c r="JAV136" s="149"/>
      <c r="JAW136" s="149"/>
      <c r="JAX136" s="149"/>
      <c r="JAY136" s="149"/>
      <c r="JAZ136" s="149"/>
      <c r="JBA136" s="149"/>
      <c r="JBB136" s="149"/>
      <c r="JBC136" s="149"/>
      <c r="JBD136" s="149"/>
      <c r="JBE136" s="149"/>
      <c r="JBF136" s="149"/>
      <c r="JBG136" s="149"/>
      <c r="JBH136" s="149"/>
      <c r="JBI136" s="149"/>
      <c r="JBJ136" s="149"/>
      <c r="JBK136" s="149"/>
      <c r="JBL136" s="149"/>
      <c r="JBM136" s="149"/>
      <c r="JBN136" s="149"/>
      <c r="JBO136" s="149"/>
      <c r="JBP136" s="149"/>
      <c r="JBQ136" s="149"/>
      <c r="JBR136" s="149"/>
      <c r="JBS136" s="149"/>
      <c r="JBT136" s="149"/>
      <c r="JBU136" s="149"/>
      <c r="JBV136" s="149"/>
      <c r="JBW136" s="149"/>
      <c r="JBX136" s="149"/>
      <c r="JBY136" s="149"/>
      <c r="JBZ136" s="149"/>
      <c r="JCA136" s="149"/>
      <c r="JCB136" s="149"/>
      <c r="JCC136" s="149"/>
      <c r="JCD136" s="149"/>
      <c r="JCE136" s="149"/>
      <c r="JCF136" s="149"/>
      <c r="JCG136" s="149"/>
      <c r="JCH136" s="149"/>
      <c r="JCI136" s="149"/>
      <c r="JCJ136" s="149"/>
      <c r="JCK136" s="149"/>
      <c r="JCL136" s="149"/>
      <c r="JCM136" s="149"/>
      <c r="JCN136" s="149"/>
      <c r="JCO136" s="149"/>
      <c r="JCP136" s="149"/>
      <c r="JCQ136" s="149"/>
      <c r="JCR136" s="149"/>
      <c r="JCS136" s="149"/>
      <c r="JCT136" s="149"/>
      <c r="JCU136" s="149"/>
      <c r="JCV136" s="149"/>
      <c r="JCW136" s="149"/>
      <c r="JCX136" s="149"/>
      <c r="JCY136" s="149"/>
      <c r="JCZ136" s="149"/>
      <c r="JDA136" s="149"/>
      <c r="JDB136" s="149"/>
      <c r="JDC136" s="149"/>
      <c r="JDD136" s="149"/>
      <c r="JDE136" s="149"/>
      <c r="JDF136" s="149"/>
      <c r="JDG136" s="149"/>
      <c r="JDH136" s="149"/>
      <c r="JDI136" s="149"/>
      <c r="JDJ136" s="149"/>
      <c r="JDK136" s="149"/>
      <c r="JDL136" s="149"/>
      <c r="JDM136" s="149"/>
      <c r="JDN136" s="149"/>
      <c r="JDO136" s="149"/>
      <c r="JDP136" s="149"/>
      <c r="JDQ136" s="149"/>
      <c r="JDR136" s="149"/>
      <c r="JDS136" s="149"/>
      <c r="JDT136" s="149"/>
      <c r="JDU136" s="149"/>
      <c r="JDV136" s="149"/>
      <c r="JDW136" s="149"/>
      <c r="JDX136" s="149"/>
      <c r="JDY136" s="149"/>
      <c r="JDZ136" s="149"/>
      <c r="JEA136" s="149"/>
      <c r="JEB136" s="149"/>
      <c r="JEC136" s="149"/>
      <c r="JED136" s="149"/>
      <c r="JEE136" s="149"/>
      <c r="JEF136" s="149"/>
      <c r="JEG136" s="149"/>
      <c r="JEH136" s="149"/>
      <c r="JEI136" s="149"/>
      <c r="JEJ136" s="149"/>
      <c r="JEK136" s="149"/>
      <c r="JEL136" s="149"/>
      <c r="JEM136" s="149"/>
      <c r="JEN136" s="149"/>
      <c r="JEO136" s="149"/>
      <c r="JEP136" s="149"/>
      <c r="JEQ136" s="149"/>
      <c r="JER136" s="149"/>
      <c r="JES136" s="149"/>
      <c r="JET136" s="149"/>
      <c r="JEU136" s="149"/>
      <c r="JEV136" s="149"/>
      <c r="JEW136" s="149"/>
      <c r="JEX136" s="149"/>
      <c r="JEY136" s="149"/>
      <c r="JEZ136" s="149"/>
      <c r="JFA136" s="149"/>
      <c r="JFB136" s="149"/>
      <c r="JFC136" s="149"/>
      <c r="JFD136" s="149"/>
      <c r="JFE136" s="149"/>
      <c r="JFF136" s="149"/>
      <c r="JFG136" s="149"/>
      <c r="JFH136" s="149"/>
      <c r="JFI136" s="149"/>
      <c r="JFJ136" s="149"/>
      <c r="JFK136" s="149"/>
      <c r="JFL136" s="149"/>
      <c r="JFM136" s="149"/>
      <c r="JFN136" s="149"/>
      <c r="JFO136" s="149"/>
      <c r="JFP136" s="149"/>
      <c r="JFQ136" s="149"/>
      <c r="JFR136" s="149"/>
      <c r="JFS136" s="149"/>
      <c r="JFT136" s="149"/>
      <c r="JFU136" s="149"/>
      <c r="JFV136" s="149"/>
      <c r="JFW136" s="149"/>
      <c r="JFX136" s="149"/>
      <c r="JFY136" s="149"/>
      <c r="JFZ136" s="149"/>
      <c r="JGA136" s="149"/>
      <c r="JGB136" s="149"/>
      <c r="JGC136" s="149"/>
      <c r="JGD136" s="149"/>
      <c r="JGE136" s="149"/>
      <c r="JGF136" s="149"/>
      <c r="JGG136" s="149"/>
      <c r="JGH136" s="149"/>
      <c r="JGI136" s="149"/>
      <c r="JGJ136" s="149"/>
      <c r="JGK136" s="149"/>
      <c r="JGL136" s="149"/>
      <c r="JGM136" s="149"/>
      <c r="JGN136" s="149"/>
      <c r="JGO136" s="149"/>
      <c r="JGP136" s="149"/>
      <c r="JGQ136" s="149"/>
      <c r="JGR136" s="149"/>
      <c r="JGS136" s="149"/>
      <c r="JGT136" s="149"/>
      <c r="JGU136" s="149"/>
      <c r="JGV136" s="149"/>
      <c r="JGW136" s="149"/>
      <c r="JGX136" s="149"/>
      <c r="JGY136" s="149"/>
      <c r="JGZ136" s="149"/>
      <c r="JHA136" s="149"/>
      <c r="JHB136" s="149"/>
      <c r="JHC136" s="149"/>
      <c r="JHD136" s="149"/>
      <c r="JHE136" s="149"/>
      <c r="JHF136" s="149"/>
      <c r="JHG136" s="149"/>
      <c r="JHH136" s="149"/>
      <c r="JHI136" s="149"/>
      <c r="JHJ136" s="149"/>
      <c r="JHK136" s="149"/>
      <c r="JHL136" s="149"/>
      <c r="JHM136" s="149"/>
      <c r="JHN136" s="149"/>
      <c r="JHO136" s="149"/>
      <c r="JHP136" s="149"/>
      <c r="JHQ136" s="149"/>
      <c r="JHR136" s="149"/>
      <c r="JHS136" s="149"/>
      <c r="JHT136" s="149"/>
      <c r="JHU136" s="149"/>
      <c r="JHV136" s="149"/>
      <c r="JHW136" s="149"/>
      <c r="JHX136" s="149"/>
      <c r="JHY136" s="149"/>
      <c r="JHZ136" s="149"/>
      <c r="JIA136" s="149"/>
      <c r="JIB136" s="149"/>
      <c r="JIC136" s="149"/>
      <c r="JID136" s="149"/>
      <c r="JIE136" s="149"/>
      <c r="JIF136" s="149"/>
      <c r="JIG136" s="149"/>
      <c r="JIH136" s="149"/>
      <c r="JII136" s="149"/>
      <c r="JIJ136" s="149"/>
      <c r="JIK136" s="149"/>
      <c r="JIL136" s="149"/>
      <c r="JIM136" s="149"/>
      <c r="JIN136" s="149"/>
      <c r="JIO136" s="149"/>
      <c r="JIP136" s="149"/>
      <c r="JIQ136" s="149"/>
      <c r="JIR136" s="149"/>
      <c r="JIS136" s="149"/>
      <c r="JIT136" s="149"/>
      <c r="JIU136" s="149"/>
      <c r="JIV136" s="149"/>
      <c r="JIW136" s="149"/>
      <c r="JIX136" s="149"/>
      <c r="JIY136" s="149"/>
      <c r="JIZ136" s="149"/>
      <c r="JJA136" s="149"/>
      <c r="JJB136" s="149"/>
      <c r="JJC136" s="149"/>
      <c r="JJD136" s="149"/>
      <c r="JJE136" s="149"/>
      <c r="JJF136" s="149"/>
      <c r="JJG136" s="149"/>
      <c r="JJH136" s="149"/>
      <c r="JJI136" s="149"/>
      <c r="JJJ136" s="149"/>
      <c r="JJK136" s="149"/>
      <c r="JJL136" s="149"/>
      <c r="JJM136" s="149"/>
      <c r="JJN136" s="149"/>
      <c r="JJO136" s="149"/>
      <c r="JJP136" s="149"/>
      <c r="JJQ136" s="149"/>
      <c r="JJR136" s="149"/>
      <c r="JJS136" s="149"/>
      <c r="JJT136" s="149"/>
      <c r="JJU136" s="149"/>
      <c r="JJV136" s="149"/>
      <c r="JJW136" s="149"/>
      <c r="JJX136" s="149"/>
      <c r="JJY136" s="149"/>
      <c r="JJZ136" s="149"/>
      <c r="JKA136" s="149"/>
      <c r="JKB136" s="149"/>
      <c r="JKC136" s="149"/>
      <c r="JKD136" s="149"/>
      <c r="JKE136" s="149"/>
      <c r="JKF136" s="149"/>
      <c r="JKG136" s="149"/>
      <c r="JKH136" s="149"/>
      <c r="JKI136" s="149"/>
      <c r="JKJ136" s="149"/>
      <c r="JKK136" s="149"/>
      <c r="JKL136" s="149"/>
      <c r="JKM136" s="149"/>
      <c r="JKN136" s="149"/>
      <c r="JKO136" s="149"/>
      <c r="JKP136" s="149"/>
      <c r="JKQ136" s="149"/>
      <c r="JKR136" s="149"/>
      <c r="JKS136" s="149"/>
      <c r="JKT136" s="149"/>
      <c r="JKU136" s="149"/>
      <c r="JKV136" s="149"/>
      <c r="JKW136" s="149"/>
      <c r="JKX136" s="149"/>
      <c r="JKY136" s="149"/>
      <c r="JKZ136" s="149"/>
      <c r="JLA136" s="149"/>
      <c r="JLB136" s="149"/>
      <c r="JLC136" s="149"/>
      <c r="JLD136" s="149"/>
      <c r="JLE136" s="149"/>
      <c r="JLF136" s="149"/>
      <c r="JLG136" s="149"/>
      <c r="JLH136" s="149"/>
      <c r="JLI136" s="149"/>
      <c r="JLJ136" s="149"/>
      <c r="JLK136" s="149"/>
      <c r="JLL136" s="149"/>
      <c r="JLM136" s="149"/>
      <c r="JLN136" s="149"/>
      <c r="JLO136" s="149"/>
      <c r="JLP136" s="149"/>
      <c r="JLQ136" s="149"/>
      <c r="JLR136" s="149"/>
      <c r="JLS136" s="149"/>
      <c r="JLT136" s="149"/>
      <c r="JLU136" s="149"/>
      <c r="JLV136" s="149"/>
      <c r="JLW136" s="149"/>
      <c r="JLX136" s="149"/>
      <c r="JLY136" s="149"/>
      <c r="JLZ136" s="149"/>
      <c r="JMA136" s="149"/>
      <c r="JMB136" s="149"/>
      <c r="JMC136" s="149"/>
      <c r="JMD136" s="149"/>
      <c r="JME136" s="149"/>
      <c r="JMF136" s="149"/>
      <c r="JMG136" s="149"/>
      <c r="JMH136" s="149"/>
      <c r="JMI136" s="149"/>
      <c r="JMJ136" s="149"/>
      <c r="JMK136" s="149"/>
      <c r="JML136" s="149"/>
      <c r="JMM136" s="149"/>
      <c r="JMN136" s="149"/>
      <c r="JMO136" s="149"/>
      <c r="JMP136" s="149"/>
      <c r="JMQ136" s="149"/>
      <c r="JMR136" s="149"/>
      <c r="JMS136" s="149"/>
      <c r="JMT136" s="149"/>
      <c r="JMU136" s="149"/>
      <c r="JMV136" s="149"/>
      <c r="JMW136" s="149"/>
      <c r="JMX136" s="149"/>
      <c r="JMY136" s="149"/>
      <c r="JMZ136" s="149"/>
      <c r="JNA136" s="149"/>
      <c r="JNB136" s="149"/>
      <c r="JNC136" s="149"/>
      <c r="JND136" s="149"/>
      <c r="JNE136" s="149"/>
      <c r="JNF136" s="149"/>
      <c r="JNG136" s="149"/>
      <c r="JNH136" s="149"/>
      <c r="JNI136" s="149"/>
      <c r="JNJ136" s="149"/>
      <c r="JNK136" s="149"/>
      <c r="JNL136" s="149"/>
      <c r="JNM136" s="149"/>
      <c r="JNN136" s="149"/>
      <c r="JNO136" s="149"/>
      <c r="JNP136" s="149"/>
      <c r="JNQ136" s="149"/>
      <c r="JNR136" s="149"/>
      <c r="JNS136" s="149"/>
      <c r="JNT136" s="149"/>
      <c r="JNU136" s="149"/>
      <c r="JNV136" s="149"/>
      <c r="JNW136" s="149"/>
      <c r="JNX136" s="149"/>
      <c r="JNY136" s="149"/>
      <c r="JNZ136" s="149"/>
      <c r="JOA136" s="149"/>
      <c r="JOB136" s="149"/>
      <c r="JOC136" s="149"/>
      <c r="JOD136" s="149"/>
      <c r="JOE136" s="149"/>
      <c r="JOF136" s="149"/>
      <c r="JOG136" s="149"/>
      <c r="JOH136" s="149"/>
      <c r="JOI136" s="149"/>
      <c r="JOJ136" s="149"/>
      <c r="JOK136" s="149"/>
      <c r="JOL136" s="149"/>
      <c r="JOM136" s="149"/>
      <c r="JON136" s="149"/>
      <c r="JOO136" s="149"/>
      <c r="JOP136" s="149"/>
      <c r="JOQ136" s="149"/>
      <c r="JOR136" s="149"/>
      <c r="JOS136" s="149"/>
      <c r="JOT136" s="149"/>
      <c r="JOU136" s="149"/>
      <c r="JOV136" s="149"/>
      <c r="JOW136" s="149"/>
      <c r="JOX136" s="149"/>
      <c r="JOY136" s="149"/>
      <c r="JOZ136" s="149"/>
      <c r="JPA136" s="149"/>
      <c r="JPB136" s="149"/>
      <c r="JPC136" s="149"/>
      <c r="JPD136" s="149"/>
      <c r="JPE136" s="149"/>
      <c r="JPF136" s="149"/>
      <c r="JPG136" s="149"/>
      <c r="JPH136" s="149"/>
      <c r="JPI136" s="149"/>
      <c r="JPJ136" s="149"/>
      <c r="JPK136" s="149"/>
      <c r="JPL136" s="149"/>
      <c r="JPM136" s="149"/>
      <c r="JPN136" s="149"/>
      <c r="JPO136" s="149"/>
      <c r="JPP136" s="149"/>
      <c r="JPQ136" s="149"/>
      <c r="JPR136" s="149"/>
      <c r="JPS136" s="149"/>
      <c r="JPT136" s="149"/>
      <c r="JPU136" s="149"/>
      <c r="JPV136" s="149"/>
      <c r="JPW136" s="149"/>
      <c r="JPX136" s="149"/>
      <c r="JPY136" s="149"/>
      <c r="JPZ136" s="149"/>
      <c r="JQA136" s="149"/>
      <c r="JQB136" s="149"/>
      <c r="JQC136" s="149"/>
      <c r="JQD136" s="149"/>
      <c r="JQE136" s="149"/>
      <c r="JQF136" s="149"/>
      <c r="JQG136" s="149"/>
      <c r="JQH136" s="149"/>
      <c r="JQI136" s="149"/>
      <c r="JQJ136" s="149"/>
      <c r="JQK136" s="149"/>
      <c r="JQL136" s="149"/>
      <c r="JQM136" s="149"/>
      <c r="JQN136" s="149"/>
      <c r="JQO136" s="149"/>
      <c r="JQP136" s="149"/>
      <c r="JQQ136" s="149"/>
      <c r="JQR136" s="149"/>
      <c r="JQS136" s="149"/>
      <c r="JQT136" s="149"/>
      <c r="JQU136" s="149"/>
      <c r="JQV136" s="149"/>
      <c r="JQW136" s="149"/>
      <c r="JQX136" s="149"/>
      <c r="JQY136" s="149"/>
      <c r="JQZ136" s="149"/>
      <c r="JRA136" s="149"/>
      <c r="JRB136" s="149"/>
      <c r="JRC136" s="149"/>
      <c r="JRD136" s="149"/>
      <c r="JRE136" s="149"/>
      <c r="JRF136" s="149"/>
      <c r="JRG136" s="149"/>
      <c r="JRH136" s="149"/>
      <c r="JRI136" s="149"/>
      <c r="JRJ136" s="149"/>
      <c r="JRK136" s="149"/>
      <c r="JRL136" s="149"/>
      <c r="JRM136" s="149"/>
      <c r="JRN136" s="149"/>
      <c r="JRO136" s="149"/>
      <c r="JRP136" s="149"/>
      <c r="JRQ136" s="149"/>
      <c r="JRR136" s="149"/>
      <c r="JRS136" s="149"/>
      <c r="JRT136" s="149"/>
      <c r="JRU136" s="149"/>
      <c r="JRV136" s="149"/>
      <c r="JRW136" s="149"/>
      <c r="JRX136" s="149"/>
      <c r="JRY136" s="149"/>
      <c r="JRZ136" s="149"/>
      <c r="JSA136" s="149"/>
      <c r="JSB136" s="149"/>
      <c r="JSC136" s="149"/>
      <c r="JSD136" s="149"/>
      <c r="JSE136" s="149"/>
      <c r="JSF136" s="149"/>
      <c r="JSG136" s="149"/>
      <c r="JSH136" s="149"/>
      <c r="JSI136" s="149"/>
      <c r="JSJ136" s="149"/>
      <c r="JSK136" s="149"/>
      <c r="JSL136" s="149"/>
      <c r="JSM136" s="149"/>
      <c r="JSN136" s="149"/>
      <c r="JSO136" s="149"/>
      <c r="JSP136" s="149"/>
      <c r="JSQ136" s="149"/>
      <c r="JSR136" s="149"/>
      <c r="JSS136" s="149"/>
      <c r="JST136" s="149"/>
      <c r="JSU136" s="149"/>
      <c r="JSV136" s="149"/>
      <c r="JSW136" s="149"/>
      <c r="JSX136" s="149"/>
      <c r="JSY136" s="149"/>
      <c r="JSZ136" s="149"/>
      <c r="JTA136" s="149"/>
      <c r="JTB136" s="149"/>
      <c r="JTC136" s="149"/>
      <c r="JTD136" s="149"/>
      <c r="JTE136" s="149"/>
      <c r="JTF136" s="149"/>
      <c r="JTG136" s="149"/>
      <c r="JTH136" s="149"/>
      <c r="JTI136" s="149"/>
      <c r="JTJ136" s="149"/>
      <c r="JTK136" s="149"/>
      <c r="JTL136" s="149"/>
      <c r="JTM136" s="149"/>
      <c r="JTN136" s="149"/>
      <c r="JTO136" s="149"/>
      <c r="JTP136" s="149"/>
      <c r="JTQ136" s="149"/>
      <c r="JTR136" s="149"/>
      <c r="JTS136" s="149"/>
      <c r="JTT136" s="149"/>
      <c r="JTU136" s="149"/>
      <c r="JTV136" s="149"/>
      <c r="JTW136" s="149"/>
      <c r="JTX136" s="149"/>
      <c r="JTY136" s="149"/>
      <c r="JTZ136" s="149"/>
      <c r="JUA136" s="149"/>
      <c r="JUB136" s="149"/>
      <c r="JUC136" s="149"/>
      <c r="JUD136" s="149"/>
      <c r="JUE136" s="149"/>
      <c r="JUF136" s="149"/>
      <c r="JUG136" s="149"/>
      <c r="JUH136" s="149"/>
      <c r="JUI136" s="149"/>
      <c r="JUJ136" s="149"/>
      <c r="JUK136" s="149"/>
      <c r="JUL136" s="149"/>
      <c r="JUM136" s="149"/>
      <c r="JUN136" s="149"/>
      <c r="JUO136" s="149"/>
      <c r="JUP136" s="149"/>
      <c r="JUQ136" s="149"/>
      <c r="JUR136" s="149"/>
      <c r="JUS136" s="149"/>
      <c r="JUT136" s="149"/>
      <c r="JUU136" s="149"/>
      <c r="JUV136" s="149"/>
      <c r="JUW136" s="149"/>
      <c r="JUX136" s="149"/>
      <c r="JUY136" s="149"/>
      <c r="JUZ136" s="149"/>
      <c r="JVA136" s="149"/>
      <c r="JVB136" s="149"/>
      <c r="JVC136" s="149"/>
      <c r="JVD136" s="149"/>
      <c r="JVE136" s="149"/>
      <c r="JVF136" s="149"/>
      <c r="JVG136" s="149"/>
      <c r="JVH136" s="149"/>
      <c r="JVI136" s="149"/>
      <c r="JVJ136" s="149"/>
      <c r="JVK136" s="149"/>
      <c r="JVL136" s="149"/>
      <c r="JVM136" s="149"/>
      <c r="JVN136" s="149"/>
      <c r="JVO136" s="149"/>
      <c r="JVP136" s="149"/>
      <c r="JVQ136" s="149"/>
      <c r="JVR136" s="149"/>
      <c r="JVS136" s="149"/>
      <c r="JVT136" s="149"/>
      <c r="JVU136" s="149"/>
      <c r="JVV136" s="149"/>
      <c r="JVW136" s="149"/>
      <c r="JVX136" s="149"/>
      <c r="JVY136" s="149"/>
      <c r="JVZ136" s="149"/>
      <c r="JWA136" s="149"/>
      <c r="JWB136" s="149"/>
      <c r="JWC136" s="149"/>
      <c r="JWD136" s="149"/>
      <c r="JWE136" s="149"/>
      <c r="JWF136" s="149"/>
      <c r="JWG136" s="149"/>
      <c r="JWH136" s="149"/>
      <c r="JWI136" s="149"/>
      <c r="JWJ136" s="149"/>
      <c r="JWK136" s="149"/>
      <c r="JWL136" s="149"/>
      <c r="JWM136" s="149"/>
      <c r="JWN136" s="149"/>
      <c r="JWO136" s="149"/>
      <c r="JWP136" s="149"/>
      <c r="JWQ136" s="149"/>
      <c r="JWR136" s="149"/>
      <c r="JWS136" s="149"/>
      <c r="JWT136" s="149"/>
      <c r="JWU136" s="149"/>
      <c r="JWV136" s="149"/>
      <c r="JWW136" s="149"/>
      <c r="JWX136" s="149"/>
      <c r="JWY136" s="149"/>
      <c r="JWZ136" s="149"/>
      <c r="JXA136" s="149"/>
      <c r="JXB136" s="149"/>
      <c r="JXC136" s="149"/>
      <c r="JXD136" s="149"/>
      <c r="JXE136" s="149"/>
      <c r="JXF136" s="149"/>
      <c r="JXG136" s="149"/>
      <c r="JXH136" s="149"/>
      <c r="JXI136" s="149"/>
      <c r="JXJ136" s="149"/>
      <c r="JXK136" s="149"/>
      <c r="JXL136" s="149"/>
      <c r="JXM136" s="149"/>
      <c r="JXN136" s="149"/>
      <c r="JXO136" s="149"/>
      <c r="JXP136" s="149"/>
      <c r="JXQ136" s="149"/>
      <c r="JXR136" s="149"/>
      <c r="JXS136" s="149"/>
      <c r="JXT136" s="149"/>
      <c r="JXU136" s="149"/>
      <c r="JXV136" s="149"/>
      <c r="JXW136" s="149"/>
      <c r="JXX136" s="149"/>
      <c r="JXY136" s="149"/>
      <c r="JXZ136" s="149"/>
      <c r="JYA136" s="149"/>
      <c r="JYB136" s="149"/>
      <c r="JYC136" s="149"/>
      <c r="JYD136" s="149"/>
      <c r="JYE136" s="149"/>
      <c r="JYF136" s="149"/>
      <c r="JYG136" s="149"/>
      <c r="JYH136" s="149"/>
      <c r="JYI136" s="149"/>
      <c r="JYJ136" s="149"/>
      <c r="JYK136" s="149"/>
      <c r="JYL136" s="149"/>
      <c r="JYM136" s="149"/>
      <c r="JYN136" s="149"/>
      <c r="JYO136" s="149"/>
      <c r="JYP136" s="149"/>
      <c r="JYQ136" s="149"/>
      <c r="JYR136" s="149"/>
      <c r="JYS136" s="149"/>
      <c r="JYT136" s="149"/>
      <c r="JYU136" s="149"/>
      <c r="JYV136" s="149"/>
      <c r="JYW136" s="149"/>
      <c r="JYX136" s="149"/>
      <c r="JYY136" s="149"/>
      <c r="JYZ136" s="149"/>
      <c r="JZA136" s="149"/>
      <c r="JZB136" s="149"/>
      <c r="JZC136" s="149"/>
      <c r="JZD136" s="149"/>
      <c r="JZE136" s="149"/>
      <c r="JZF136" s="149"/>
      <c r="JZG136" s="149"/>
      <c r="JZH136" s="149"/>
      <c r="JZI136" s="149"/>
      <c r="JZJ136" s="149"/>
      <c r="JZK136" s="149"/>
      <c r="JZL136" s="149"/>
      <c r="JZM136" s="149"/>
      <c r="JZN136" s="149"/>
      <c r="JZO136" s="149"/>
      <c r="JZP136" s="149"/>
      <c r="JZQ136" s="149"/>
      <c r="JZR136" s="149"/>
      <c r="JZS136" s="149"/>
      <c r="JZT136" s="149"/>
      <c r="JZU136" s="149"/>
      <c r="JZV136" s="149"/>
      <c r="JZW136" s="149"/>
      <c r="JZX136" s="149"/>
      <c r="JZY136" s="149"/>
      <c r="JZZ136" s="149"/>
      <c r="KAA136" s="149"/>
      <c r="KAB136" s="149"/>
      <c r="KAC136" s="149"/>
      <c r="KAD136" s="149"/>
      <c r="KAE136" s="149"/>
      <c r="KAF136" s="149"/>
      <c r="KAG136" s="149"/>
      <c r="KAH136" s="149"/>
      <c r="KAI136" s="149"/>
      <c r="KAJ136" s="149"/>
      <c r="KAK136" s="149"/>
      <c r="KAL136" s="149"/>
      <c r="KAM136" s="149"/>
      <c r="KAN136" s="149"/>
      <c r="KAO136" s="149"/>
      <c r="KAP136" s="149"/>
      <c r="KAQ136" s="149"/>
      <c r="KAR136" s="149"/>
      <c r="KAS136" s="149"/>
      <c r="KAT136" s="149"/>
      <c r="KAU136" s="149"/>
      <c r="KAV136" s="149"/>
      <c r="KAW136" s="149"/>
      <c r="KAX136" s="149"/>
      <c r="KAY136" s="149"/>
      <c r="KAZ136" s="149"/>
      <c r="KBA136" s="149"/>
      <c r="KBB136" s="149"/>
      <c r="KBC136" s="149"/>
      <c r="KBD136" s="149"/>
      <c r="KBE136" s="149"/>
      <c r="KBF136" s="149"/>
      <c r="KBG136" s="149"/>
      <c r="KBH136" s="149"/>
      <c r="KBI136" s="149"/>
      <c r="KBJ136" s="149"/>
      <c r="KBK136" s="149"/>
      <c r="KBL136" s="149"/>
      <c r="KBM136" s="149"/>
      <c r="KBN136" s="149"/>
      <c r="KBO136" s="149"/>
      <c r="KBP136" s="149"/>
      <c r="KBQ136" s="149"/>
      <c r="KBR136" s="149"/>
      <c r="KBS136" s="149"/>
      <c r="KBT136" s="149"/>
      <c r="KBU136" s="149"/>
      <c r="KBV136" s="149"/>
      <c r="KBW136" s="149"/>
      <c r="KBX136" s="149"/>
      <c r="KBY136" s="149"/>
      <c r="KBZ136" s="149"/>
      <c r="KCA136" s="149"/>
      <c r="KCB136" s="149"/>
      <c r="KCC136" s="149"/>
      <c r="KCD136" s="149"/>
      <c r="KCE136" s="149"/>
      <c r="KCF136" s="149"/>
      <c r="KCG136" s="149"/>
      <c r="KCH136" s="149"/>
      <c r="KCI136" s="149"/>
      <c r="KCJ136" s="149"/>
      <c r="KCK136" s="149"/>
      <c r="KCL136" s="149"/>
      <c r="KCM136" s="149"/>
      <c r="KCN136" s="149"/>
      <c r="KCO136" s="149"/>
      <c r="KCP136" s="149"/>
      <c r="KCQ136" s="149"/>
      <c r="KCR136" s="149"/>
      <c r="KCS136" s="149"/>
      <c r="KCT136" s="149"/>
      <c r="KCU136" s="149"/>
      <c r="KCV136" s="149"/>
      <c r="KCW136" s="149"/>
      <c r="KCX136" s="149"/>
      <c r="KCY136" s="149"/>
      <c r="KCZ136" s="149"/>
      <c r="KDA136" s="149"/>
      <c r="KDB136" s="149"/>
      <c r="KDC136" s="149"/>
      <c r="KDD136" s="149"/>
      <c r="KDE136" s="149"/>
      <c r="KDF136" s="149"/>
      <c r="KDG136" s="149"/>
      <c r="KDH136" s="149"/>
      <c r="KDI136" s="149"/>
      <c r="KDJ136" s="149"/>
      <c r="KDK136" s="149"/>
      <c r="KDL136" s="149"/>
      <c r="KDM136" s="149"/>
      <c r="KDN136" s="149"/>
      <c r="KDO136" s="149"/>
      <c r="KDP136" s="149"/>
      <c r="KDQ136" s="149"/>
      <c r="KDR136" s="149"/>
      <c r="KDS136" s="149"/>
      <c r="KDT136" s="149"/>
      <c r="KDU136" s="149"/>
      <c r="KDV136" s="149"/>
      <c r="KDW136" s="149"/>
      <c r="KDX136" s="149"/>
      <c r="KDY136" s="149"/>
      <c r="KDZ136" s="149"/>
      <c r="KEA136" s="149"/>
      <c r="KEB136" s="149"/>
      <c r="KEC136" s="149"/>
      <c r="KED136" s="149"/>
      <c r="KEE136" s="149"/>
      <c r="KEF136" s="149"/>
      <c r="KEG136" s="149"/>
      <c r="KEH136" s="149"/>
      <c r="KEI136" s="149"/>
      <c r="KEJ136" s="149"/>
      <c r="KEK136" s="149"/>
      <c r="KEL136" s="149"/>
      <c r="KEM136" s="149"/>
      <c r="KEN136" s="149"/>
      <c r="KEO136" s="149"/>
      <c r="KEP136" s="149"/>
      <c r="KEQ136" s="149"/>
      <c r="KER136" s="149"/>
      <c r="KES136" s="149"/>
      <c r="KET136" s="149"/>
      <c r="KEU136" s="149"/>
      <c r="KEV136" s="149"/>
      <c r="KEW136" s="149"/>
      <c r="KEX136" s="149"/>
      <c r="KEY136" s="149"/>
      <c r="KEZ136" s="149"/>
      <c r="KFA136" s="149"/>
      <c r="KFB136" s="149"/>
      <c r="KFC136" s="149"/>
      <c r="KFD136" s="149"/>
      <c r="KFE136" s="149"/>
      <c r="KFF136" s="149"/>
      <c r="KFG136" s="149"/>
      <c r="KFH136" s="149"/>
      <c r="KFI136" s="149"/>
      <c r="KFJ136" s="149"/>
      <c r="KFK136" s="149"/>
      <c r="KFL136" s="149"/>
      <c r="KFM136" s="149"/>
      <c r="KFN136" s="149"/>
      <c r="KFO136" s="149"/>
      <c r="KFP136" s="149"/>
      <c r="KFQ136" s="149"/>
      <c r="KFR136" s="149"/>
      <c r="KFS136" s="149"/>
      <c r="KFT136" s="149"/>
      <c r="KFU136" s="149"/>
      <c r="KFV136" s="149"/>
      <c r="KFW136" s="149"/>
      <c r="KFX136" s="149"/>
      <c r="KFY136" s="149"/>
      <c r="KFZ136" s="149"/>
      <c r="KGA136" s="149"/>
      <c r="KGB136" s="149"/>
      <c r="KGC136" s="149"/>
      <c r="KGD136" s="149"/>
      <c r="KGE136" s="149"/>
      <c r="KGF136" s="149"/>
      <c r="KGG136" s="149"/>
      <c r="KGH136" s="149"/>
      <c r="KGI136" s="149"/>
      <c r="KGJ136" s="149"/>
      <c r="KGK136" s="149"/>
      <c r="KGL136" s="149"/>
      <c r="KGM136" s="149"/>
      <c r="KGN136" s="149"/>
      <c r="KGO136" s="149"/>
      <c r="KGP136" s="149"/>
      <c r="KGQ136" s="149"/>
      <c r="KGR136" s="149"/>
      <c r="KGS136" s="149"/>
      <c r="KGT136" s="149"/>
      <c r="KGU136" s="149"/>
      <c r="KGV136" s="149"/>
      <c r="KGW136" s="149"/>
      <c r="KGX136" s="149"/>
      <c r="KGY136" s="149"/>
      <c r="KGZ136" s="149"/>
      <c r="KHA136" s="149"/>
      <c r="KHB136" s="149"/>
      <c r="KHC136" s="149"/>
      <c r="KHD136" s="149"/>
      <c r="KHE136" s="149"/>
      <c r="KHF136" s="149"/>
      <c r="KHG136" s="149"/>
      <c r="KHH136" s="149"/>
      <c r="KHI136" s="149"/>
      <c r="KHJ136" s="149"/>
      <c r="KHK136" s="149"/>
      <c r="KHL136" s="149"/>
      <c r="KHM136" s="149"/>
      <c r="KHN136" s="149"/>
      <c r="KHO136" s="149"/>
      <c r="KHP136" s="149"/>
      <c r="KHQ136" s="149"/>
      <c r="KHR136" s="149"/>
      <c r="KHS136" s="149"/>
      <c r="KHT136" s="149"/>
      <c r="KHU136" s="149"/>
      <c r="KHV136" s="149"/>
      <c r="KHW136" s="149"/>
      <c r="KHX136" s="149"/>
      <c r="KHY136" s="149"/>
      <c r="KHZ136" s="149"/>
      <c r="KIA136" s="149"/>
      <c r="KIB136" s="149"/>
      <c r="KIC136" s="149"/>
      <c r="KID136" s="149"/>
      <c r="KIE136" s="149"/>
      <c r="KIF136" s="149"/>
      <c r="KIG136" s="149"/>
      <c r="KIH136" s="149"/>
      <c r="KII136" s="149"/>
      <c r="KIJ136" s="149"/>
      <c r="KIK136" s="149"/>
      <c r="KIL136" s="149"/>
      <c r="KIM136" s="149"/>
      <c r="KIN136" s="149"/>
      <c r="KIO136" s="149"/>
      <c r="KIP136" s="149"/>
      <c r="KIQ136" s="149"/>
      <c r="KIR136" s="149"/>
      <c r="KIS136" s="149"/>
      <c r="KIT136" s="149"/>
      <c r="KIU136" s="149"/>
      <c r="KIV136" s="149"/>
      <c r="KIW136" s="149"/>
      <c r="KIX136" s="149"/>
      <c r="KIY136" s="149"/>
      <c r="KIZ136" s="149"/>
      <c r="KJA136" s="149"/>
      <c r="KJB136" s="149"/>
      <c r="KJC136" s="149"/>
      <c r="KJD136" s="149"/>
      <c r="KJE136" s="149"/>
      <c r="KJF136" s="149"/>
      <c r="KJG136" s="149"/>
      <c r="KJH136" s="149"/>
      <c r="KJI136" s="149"/>
      <c r="KJJ136" s="149"/>
      <c r="KJK136" s="149"/>
      <c r="KJL136" s="149"/>
      <c r="KJM136" s="149"/>
      <c r="KJN136" s="149"/>
      <c r="KJO136" s="149"/>
      <c r="KJP136" s="149"/>
      <c r="KJQ136" s="149"/>
      <c r="KJR136" s="149"/>
      <c r="KJS136" s="149"/>
      <c r="KJT136" s="149"/>
      <c r="KJU136" s="149"/>
      <c r="KJV136" s="149"/>
      <c r="KJW136" s="149"/>
      <c r="KJX136" s="149"/>
      <c r="KJY136" s="149"/>
      <c r="KJZ136" s="149"/>
      <c r="KKA136" s="149"/>
      <c r="KKB136" s="149"/>
      <c r="KKC136" s="149"/>
      <c r="KKD136" s="149"/>
      <c r="KKE136" s="149"/>
      <c r="KKF136" s="149"/>
      <c r="KKG136" s="149"/>
      <c r="KKH136" s="149"/>
      <c r="KKI136" s="149"/>
      <c r="KKJ136" s="149"/>
      <c r="KKK136" s="149"/>
      <c r="KKL136" s="149"/>
      <c r="KKM136" s="149"/>
      <c r="KKN136" s="149"/>
      <c r="KKO136" s="149"/>
      <c r="KKP136" s="149"/>
      <c r="KKQ136" s="149"/>
      <c r="KKR136" s="149"/>
      <c r="KKS136" s="149"/>
      <c r="KKT136" s="149"/>
      <c r="KKU136" s="149"/>
      <c r="KKV136" s="149"/>
      <c r="KKW136" s="149"/>
      <c r="KKX136" s="149"/>
      <c r="KKY136" s="149"/>
      <c r="KKZ136" s="149"/>
      <c r="KLA136" s="149"/>
      <c r="KLB136" s="149"/>
      <c r="KLC136" s="149"/>
      <c r="KLD136" s="149"/>
      <c r="KLE136" s="149"/>
      <c r="KLF136" s="149"/>
      <c r="KLG136" s="149"/>
      <c r="KLH136" s="149"/>
      <c r="KLI136" s="149"/>
      <c r="KLJ136" s="149"/>
      <c r="KLK136" s="149"/>
      <c r="KLL136" s="149"/>
      <c r="KLM136" s="149"/>
      <c r="KLN136" s="149"/>
      <c r="KLO136" s="149"/>
      <c r="KLP136" s="149"/>
      <c r="KLQ136" s="149"/>
      <c r="KLR136" s="149"/>
      <c r="KLS136" s="149"/>
      <c r="KLT136" s="149"/>
      <c r="KLU136" s="149"/>
      <c r="KLV136" s="149"/>
      <c r="KLW136" s="149"/>
      <c r="KLX136" s="149"/>
      <c r="KLY136" s="149"/>
      <c r="KLZ136" s="149"/>
      <c r="KMA136" s="149"/>
      <c r="KMB136" s="149"/>
      <c r="KMC136" s="149"/>
      <c r="KMD136" s="149"/>
      <c r="KME136" s="149"/>
      <c r="KMF136" s="149"/>
      <c r="KMG136" s="149"/>
      <c r="KMH136" s="149"/>
      <c r="KMI136" s="149"/>
      <c r="KMJ136" s="149"/>
      <c r="KMK136" s="149"/>
      <c r="KML136" s="149"/>
      <c r="KMM136" s="149"/>
      <c r="KMN136" s="149"/>
      <c r="KMO136" s="149"/>
      <c r="KMP136" s="149"/>
      <c r="KMQ136" s="149"/>
      <c r="KMR136" s="149"/>
      <c r="KMS136" s="149"/>
      <c r="KMT136" s="149"/>
      <c r="KMU136" s="149"/>
      <c r="KMV136" s="149"/>
      <c r="KMW136" s="149"/>
      <c r="KMX136" s="149"/>
      <c r="KMY136" s="149"/>
      <c r="KMZ136" s="149"/>
      <c r="KNA136" s="149"/>
      <c r="KNB136" s="149"/>
      <c r="KNC136" s="149"/>
      <c r="KND136" s="149"/>
      <c r="KNE136" s="149"/>
      <c r="KNF136" s="149"/>
      <c r="KNG136" s="149"/>
      <c r="KNH136" s="149"/>
      <c r="KNI136" s="149"/>
      <c r="KNJ136" s="149"/>
      <c r="KNK136" s="149"/>
      <c r="KNL136" s="149"/>
      <c r="KNM136" s="149"/>
      <c r="KNN136" s="149"/>
      <c r="KNO136" s="149"/>
      <c r="KNP136" s="149"/>
      <c r="KNQ136" s="149"/>
      <c r="KNR136" s="149"/>
      <c r="KNS136" s="149"/>
      <c r="KNT136" s="149"/>
      <c r="KNU136" s="149"/>
      <c r="KNV136" s="149"/>
      <c r="KNW136" s="149"/>
      <c r="KNX136" s="149"/>
      <c r="KNY136" s="149"/>
      <c r="KNZ136" s="149"/>
      <c r="KOA136" s="149"/>
      <c r="KOB136" s="149"/>
      <c r="KOC136" s="149"/>
      <c r="KOD136" s="149"/>
      <c r="KOE136" s="149"/>
      <c r="KOF136" s="149"/>
      <c r="KOG136" s="149"/>
      <c r="KOH136" s="149"/>
      <c r="KOI136" s="149"/>
      <c r="KOJ136" s="149"/>
      <c r="KOK136" s="149"/>
      <c r="KOL136" s="149"/>
      <c r="KOM136" s="149"/>
      <c r="KON136" s="149"/>
      <c r="KOO136" s="149"/>
      <c r="KOP136" s="149"/>
      <c r="KOQ136" s="149"/>
      <c r="KOR136" s="149"/>
      <c r="KOS136" s="149"/>
      <c r="KOT136" s="149"/>
      <c r="KOU136" s="149"/>
      <c r="KOV136" s="149"/>
      <c r="KOW136" s="149"/>
      <c r="KOX136" s="149"/>
      <c r="KOY136" s="149"/>
      <c r="KOZ136" s="149"/>
      <c r="KPA136" s="149"/>
      <c r="KPB136" s="149"/>
      <c r="KPC136" s="149"/>
      <c r="KPD136" s="149"/>
      <c r="KPE136" s="149"/>
      <c r="KPF136" s="149"/>
      <c r="KPG136" s="149"/>
      <c r="KPH136" s="149"/>
      <c r="KPI136" s="149"/>
      <c r="KPJ136" s="149"/>
      <c r="KPK136" s="149"/>
      <c r="KPL136" s="149"/>
      <c r="KPM136" s="149"/>
      <c r="KPN136" s="149"/>
      <c r="KPO136" s="149"/>
      <c r="KPP136" s="149"/>
      <c r="KPQ136" s="149"/>
      <c r="KPR136" s="149"/>
      <c r="KPS136" s="149"/>
      <c r="KPT136" s="149"/>
      <c r="KPU136" s="149"/>
      <c r="KPV136" s="149"/>
      <c r="KPW136" s="149"/>
      <c r="KPX136" s="149"/>
      <c r="KPY136" s="149"/>
      <c r="KPZ136" s="149"/>
      <c r="KQA136" s="149"/>
      <c r="KQB136" s="149"/>
      <c r="KQC136" s="149"/>
      <c r="KQD136" s="149"/>
      <c r="KQE136" s="149"/>
      <c r="KQF136" s="149"/>
      <c r="KQG136" s="149"/>
      <c r="KQH136" s="149"/>
      <c r="KQI136" s="149"/>
      <c r="KQJ136" s="149"/>
      <c r="KQK136" s="149"/>
      <c r="KQL136" s="149"/>
      <c r="KQM136" s="149"/>
      <c r="KQN136" s="149"/>
      <c r="KQO136" s="149"/>
      <c r="KQP136" s="149"/>
      <c r="KQQ136" s="149"/>
      <c r="KQR136" s="149"/>
      <c r="KQS136" s="149"/>
      <c r="KQT136" s="149"/>
      <c r="KQU136" s="149"/>
      <c r="KQV136" s="149"/>
      <c r="KQW136" s="149"/>
      <c r="KQX136" s="149"/>
      <c r="KQY136" s="149"/>
      <c r="KQZ136" s="149"/>
      <c r="KRA136" s="149"/>
      <c r="KRB136" s="149"/>
      <c r="KRC136" s="149"/>
      <c r="KRD136" s="149"/>
      <c r="KRE136" s="149"/>
      <c r="KRF136" s="149"/>
      <c r="KRG136" s="149"/>
      <c r="KRH136" s="149"/>
      <c r="KRI136" s="149"/>
      <c r="KRJ136" s="149"/>
      <c r="KRK136" s="149"/>
      <c r="KRL136" s="149"/>
      <c r="KRM136" s="149"/>
      <c r="KRN136" s="149"/>
      <c r="KRO136" s="149"/>
      <c r="KRP136" s="149"/>
      <c r="KRQ136" s="149"/>
      <c r="KRR136" s="149"/>
      <c r="KRS136" s="149"/>
      <c r="KRT136" s="149"/>
      <c r="KRU136" s="149"/>
      <c r="KRV136" s="149"/>
      <c r="KRW136" s="149"/>
      <c r="KRX136" s="149"/>
      <c r="KRY136" s="149"/>
      <c r="KRZ136" s="149"/>
      <c r="KSA136" s="149"/>
      <c r="KSB136" s="149"/>
      <c r="KSC136" s="149"/>
      <c r="KSD136" s="149"/>
      <c r="KSE136" s="149"/>
      <c r="KSF136" s="149"/>
      <c r="KSG136" s="149"/>
      <c r="KSH136" s="149"/>
      <c r="KSI136" s="149"/>
      <c r="KSJ136" s="149"/>
      <c r="KSK136" s="149"/>
      <c r="KSL136" s="149"/>
      <c r="KSM136" s="149"/>
      <c r="KSN136" s="149"/>
      <c r="KSO136" s="149"/>
      <c r="KSP136" s="149"/>
      <c r="KSQ136" s="149"/>
      <c r="KSR136" s="149"/>
      <c r="KSS136" s="149"/>
      <c r="KST136" s="149"/>
      <c r="KSU136" s="149"/>
      <c r="KSV136" s="149"/>
      <c r="KSW136" s="149"/>
      <c r="KSX136" s="149"/>
      <c r="KSY136" s="149"/>
      <c r="KSZ136" s="149"/>
      <c r="KTA136" s="149"/>
      <c r="KTB136" s="149"/>
      <c r="KTC136" s="149"/>
      <c r="KTD136" s="149"/>
      <c r="KTE136" s="149"/>
      <c r="KTF136" s="149"/>
      <c r="KTG136" s="149"/>
      <c r="KTH136" s="149"/>
      <c r="KTI136" s="149"/>
      <c r="KTJ136" s="149"/>
      <c r="KTK136" s="149"/>
      <c r="KTL136" s="149"/>
      <c r="KTM136" s="149"/>
      <c r="KTN136" s="149"/>
      <c r="KTO136" s="149"/>
      <c r="KTP136" s="149"/>
      <c r="KTQ136" s="149"/>
      <c r="KTR136" s="149"/>
      <c r="KTS136" s="149"/>
      <c r="KTT136" s="149"/>
      <c r="KTU136" s="149"/>
      <c r="KTV136" s="149"/>
      <c r="KTW136" s="149"/>
      <c r="KTX136" s="149"/>
      <c r="KTY136" s="149"/>
      <c r="KTZ136" s="149"/>
      <c r="KUA136" s="149"/>
      <c r="KUB136" s="149"/>
      <c r="KUC136" s="149"/>
      <c r="KUD136" s="149"/>
      <c r="KUE136" s="149"/>
      <c r="KUF136" s="149"/>
      <c r="KUG136" s="149"/>
      <c r="KUH136" s="149"/>
      <c r="KUI136" s="149"/>
      <c r="KUJ136" s="149"/>
      <c r="KUK136" s="149"/>
      <c r="KUL136" s="149"/>
      <c r="KUM136" s="149"/>
      <c r="KUN136" s="149"/>
      <c r="KUO136" s="149"/>
      <c r="KUP136" s="149"/>
      <c r="KUQ136" s="149"/>
      <c r="KUR136" s="149"/>
      <c r="KUS136" s="149"/>
      <c r="KUT136" s="149"/>
      <c r="KUU136" s="149"/>
      <c r="KUV136" s="149"/>
      <c r="KUW136" s="149"/>
      <c r="KUX136" s="149"/>
      <c r="KUY136" s="149"/>
      <c r="KUZ136" s="149"/>
      <c r="KVA136" s="149"/>
      <c r="KVB136" s="149"/>
      <c r="KVC136" s="149"/>
      <c r="KVD136" s="149"/>
      <c r="KVE136" s="149"/>
      <c r="KVF136" s="149"/>
      <c r="KVG136" s="149"/>
      <c r="KVH136" s="149"/>
      <c r="KVI136" s="149"/>
      <c r="KVJ136" s="149"/>
      <c r="KVK136" s="149"/>
      <c r="KVL136" s="149"/>
      <c r="KVM136" s="149"/>
      <c r="KVN136" s="149"/>
      <c r="KVO136" s="149"/>
      <c r="KVP136" s="149"/>
      <c r="KVQ136" s="149"/>
      <c r="KVR136" s="149"/>
      <c r="KVS136" s="149"/>
      <c r="KVT136" s="149"/>
      <c r="KVU136" s="149"/>
      <c r="KVV136" s="149"/>
      <c r="KVW136" s="149"/>
      <c r="KVX136" s="149"/>
      <c r="KVY136" s="149"/>
      <c r="KVZ136" s="149"/>
      <c r="KWA136" s="149"/>
      <c r="KWB136" s="149"/>
      <c r="KWC136" s="149"/>
      <c r="KWD136" s="149"/>
      <c r="KWE136" s="149"/>
      <c r="KWF136" s="149"/>
      <c r="KWG136" s="149"/>
      <c r="KWH136" s="149"/>
      <c r="KWI136" s="149"/>
      <c r="KWJ136" s="149"/>
      <c r="KWK136" s="149"/>
      <c r="KWL136" s="149"/>
      <c r="KWM136" s="149"/>
      <c r="KWN136" s="149"/>
      <c r="KWO136" s="149"/>
      <c r="KWP136" s="149"/>
      <c r="KWQ136" s="149"/>
      <c r="KWR136" s="149"/>
      <c r="KWS136" s="149"/>
      <c r="KWT136" s="149"/>
      <c r="KWU136" s="149"/>
      <c r="KWV136" s="149"/>
      <c r="KWW136" s="149"/>
      <c r="KWX136" s="149"/>
      <c r="KWY136" s="149"/>
      <c r="KWZ136" s="149"/>
      <c r="KXA136" s="149"/>
      <c r="KXB136" s="149"/>
      <c r="KXC136" s="149"/>
      <c r="KXD136" s="149"/>
      <c r="KXE136" s="149"/>
      <c r="KXF136" s="149"/>
      <c r="KXG136" s="149"/>
      <c r="KXH136" s="149"/>
      <c r="KXI136" s="149"/>
      <c r="KXJ136" s="149"/>
      <c r="KXK136" s="149"/>
      <c r="KXL136" s="149"/>
      <c r="KXM136" s="149"/>
      <c r="KXN136" s="149"/>
      <c r="KXO136" s="149"/>
      <c r="KXP136" s="149"/>
      <c r="KXQ136" s="149"/>
      <c r="KXR136" s="149"/>
      <c r="KXS136" s="149"/>
      <c r="KXT136" s="149"/>
      <c r="KXU136" s="149"/>
      <c r="KXV136" s="149"/>
      <c r="KXW136" s="149"/>
      <c r="KXX136" s="149"/>
      <c r="KXY136" s="149"/>
      <c r="KXZ136" s="149"/>
      <c r="KYA136" s="149"/>
      <c r="KYB136" s="149"/>
      <c r="KYC136" s="149"/>
      <c r="KYD136" s="149"/>
      <c r="KYE136" s="149"/>
      <c r="KYF136" s="149"/>
      <c r="KYG136" s="149"/>
      <c r="KYH136" s="149"/>
      <c r="KYI136" s="149"/>
      <c r="KYJ136" s="149"/>
      <c r="KYK136" s="149"/>
      <c r="KYL136" s="149"/>
      <c r="KYM136" s="149"/>
      <c r="KYN136" s="149"/>
      <c r="KYO136" s="149"/>
      <c r="KYP136" s="149"/>
      <c r="KYQ136" s="149"/>
      <c r="KYR136" s="149"/>
      <c r="KYS136" s="149"/>
      <c r="KYT136" s="149"/>
      <c r="KYU136" s="149"/>
      <c r="KYV136" s="149"/>
      <c r="KYW136" s="149"/>
      <c r="KYX136" s="149"/>
      <c r="KYY136" s="149"/>
      <c r="KYZ136" s="149"/>
      <c r="KZA136" s="149"/>
      <c r="KZB136" s="149"/>
      <c r="KZC136" s="149"/>
      <c r="KZD136" s="149"/>
      <c r="KZE136" s="149"/>
      <c r="KZF136" s="149"/>
      <c r="KZG136" s="149"/>
      <c r="KZH136" s="149"/>
      <c r="KZI136" s="149"/>
      <c r="KZJ136" s="149"/>
      <c r="KZK136" s="149"/>
      <c r="KZL136" s="149"/>
      <c r="KZM136" s="149"/>
      <c r="KZN136" s="149"/>
      <c r="KZO136" s="149"/>
      <c r="KZP136" s="149"/>
      <c r="KZQ136" s="149"/>
      <c r="KZR136" s="149"/>
      <c r="KZS136" s="149"/>
      <c r="KZT136" s="149"/>
      <c r="KZU136" s="149"/>
      <c r="KZV136" s="149"/>
      <c r="KZW136" s="149"/>
      <c r="KZX136" s="149"/>
      <c r="KZY136" s="149"/>
      <c r="KZZ136" s="149"/>
      <c r="LAA136" s="149"/>
      <c r="LAB136" s="149"/>
      <c r="LAC136" s="149"/>
      <c r="LAD136" s="149"/>
      <c r="LAE136" s="149"/>
      <c r="LAF136" s="149"/>
      <c r="LAG136" s="149"/>
      <c r="LAH136" s="149"/>
      <c r="LAI136" s="149"/>
      <c r="LAJ136" s="149"/>
      <c r="LAK136" s="149"/>
      <c r="LAL136" s="149"/>
      <c r="LAM136" s="149"/>
      <c r="LAN136" s="149"/>
      <c r="LAO136" s="149"/>
      <c r="LAP136" s="149"/>
      <c r="LAQ136" s="149"/>
      <c r="LAR136" s="149"/>
      <c r="LAS136" s="149"/>
      <c r="LAT136" s="149"/>
      <c r="LAU136" s="149"/>
      <c r="LAV136" s="149"/>
      <c r="LAW136" s="149"/>
      <c r="LAX136" s="149"/>
      <c r="LAY136" s="149"/>
      <c r="LAZ136" s="149"/>
      <c r="LBA136" s="149"/>
      <c r="LBB136" s="149"/>
      <c r="LBC136" s="149"/>
      <c r="LBD136" s="149"/>
      <c r="LBE136" s="149"/>
      <c r="LBF136" s="149"/>
      <c r="LBG136" s="149"/>
      <c r="LBH136" s="149"/>
      <c r="LBI136" s="149"/>
      <c r="LBJ136" s="149"/>
      <c r="LBK136" s="149"/>
      <c r="LBL136" s="149"/>
      <c r="LBM136" s="149"/>
      <c r="LBN136" s="149"/>
      <c r="LBO136" s="149"/>
      <c r="LBP136" s="149"/>
      <c r="LBQ136" s="149"/>
      <c r="LBR136" s="149"/>
      <c r="LBS136" s="149"/>
      <c r="LBT136" s="149"/>
      <c r="LBU136" s="149"/>
      <c r="LBV136" s="149"/>
      <c r="LBW136" s="149"/>
      <c r="LBX136" s="149"/>
      <c r="LBY136" s="149"/>
      <c r="LBZ136" s="149"/>
      <c r="LCA136" s="149"/>
      <c r="LCB136" s="149"/>
      <c r="LCC136" s="149"/>
      <c r="LCD136" s="149"/>
      <c r="LCE136" s="149"/>
      <c r="LCF136" s="149"/>
      <c r="LCG136" s="149"/>
      <c r="LCH136" s="149"/>
      <c r="LCI136" s="149"/>
      <c r="LCJ136" s="149"/>
      <c r="LCK136" s="149"/>
      <c r="LCL136" s="149"/>
      <c r="LCM136" s="149"/>
      <c r="LCN136" s="149"/>
      <c r="LCO136" s="149"/>
      <c r="LCP136" s="149"/>
      <c r="LCQ136" s="149"/>
      <c r="LCR136" s="149"/>
      <c r="LCS136" s="149"/>
      <c r="LCT136" s="149"/>
      <c r="LCU136" s="149"/>
      <c r="LCV136" s="149"/>
      <c r="LCW136" s="149"/>
      <c r="LCX136" s="149"/>
      <c r="LCY136" s="149"/>
      <c r="LCZ136" s="149"/>
      <c r="LDA136" s="149"/>
      <c r="LDB136" s="149"/>
      <c r="LDC136" s="149"/>
      <c r="LDD136" s="149"/>
      <c r="LDE136" s="149"/>
      <c r="LDF136" s="149"/>
      <c r="LDG136" s="149"/>
      <c r="LDH136" s="149"/>
      <c r="LDI136" s="149"/>
      <c r="LDJ136" s="149"/>
      <c r="LDK136" s="149"/>
      <c r="LDL136" s="149"/>
      <c r="LDM136" s="149"/>
      <c r="LDN136" s="149"/>
      <c r="LDO136" s="149"/>
      <c r="LDP136" s="149"/>
      <c r="LDQ136" s="149"/>
      <c r="LDR136" s="149"/>
      <c r="LDS136" s="149"/>
      <c r="LDT136" s="149"/>
      <c r="LDU136" s="149"/>
      <c r="LDV136" s="149"/>
      <c r="LDW136" s="149"/>
      <c r="LDX136" s="149"/>
      <c r="LDY136" s="149"/>
      <c r="LDZ136" s="149"/>
      <c r="LEA136" s="149"/>
      <c r="LEB136" s="149"/>
      <c r="LEC136" s="149"/>
      <c r="LED136" s="149"/>
      <c r="LEE136" s="149"/>
      <c r="LEF136" s="149"/>
      <c r="LEG136" s="149"/>
      <c r="LEH136" s="149"/>
      <c r="LEI136" s="149"/>
      <c r="LEJ136" s="149"/>
      <c r="LEK136" s="149"/>
      <c r="LEL136" s="149"/>
      <c r="LEM136" s="149"/>
      <c r="LEN136" s="149"/>
      <c r="LEO136" s="149"/>
      <c r="LEP136" s="149"/>
      <c r="LEQ136" s="149"/>
      <c r="LER136" s="149"/>
      <c r="LES136" s="149"/>
      <c r="LET136" s="149"/>
      <c r="LEU136" s="149"/>
      <c r="LEV136" s="149"/>
      <c r="LEW136" s="149"/>
      <c r="LEX136" s="149"/>
      <c r="LEY136" s="149"/>
      <c r="LEZ136" s="149"/>
      <c r="LFA136" s="149"/>
      <c r="LFB136" s="149"/>
      <c r="LFC136" s="149"/>
      <c r="LFD136" s="149"/>
      <c r="LFE136" s="149"/>
      <c r="LFF136" s="149"/>
      <c r="LFG136" s="149"/>
      <c r="LFH136" s="149"/>
      <c r="LFI136" s="149"/>
      <c r="LFJ136" s="149"/>
      <c r="LFK136" s="149"/>
      <c r="LFL136" s="149"/>
      <c r="LFM136" s="149"/>
      <c r="LFN136" s="149"/>
      <c r="LFO136" s="149"/>
      <c r="LFP136" s="149"/>
      <c r="LFQ136" s="149"/>
      <c r="LFR136" s="149"/>
      <c r="LFS136" s="149"/>
      <c r="LFT136" s="149"/>
      <c r="LFU136" s="149"/>
      <c r="LFV136" s="149"/>
      <c r="LFW136" s="149"/>
      <c r="LFX136" s="149"/>
      <c r="LFY136" s="149"/>
      <c r="LFZ136" s="149"/>
      <c r="LGA136" s="149"/>
      <c r="LGB136" s="149"/>
      <c r="LGC136" s="149"/>
      <c r="LGD136" s="149"/>
      <c r="LGE136" s="149"/>
      <c r="LGF136" s="149"/>
      <c r="LGG136" s="149"/>
      <c r="LGH136" s="149"/>
      <c r="LGI136" s="149"/>
      <c r="LGJ136" s="149"/>
      <c r="LGK136" s="149"/>
      <c r="LGL136" s="149"/>
      <c r="LGM136" s="149"/>
      <c r="LGN136" s="149"/>
      <c r="LGO136" s="149"/>
      <c r="LGP136" s="149"/>
      <c r="LGQ136" s="149"/>
      <c r="LGR136" s="149"/>
      <c r="LGS136" s="149"/>
      <c r="LGT136" s="149"/>
      <c r="LGU136" s="149"/>
      <c r="LGV136" s="149"/>
      <c r="LGW136" s="149"/>
      <c r="LGX136" s="149"/>
      <c r="LGY136" s="149"/>
      <c r="LGZ136" s="149"/>
      <c r="LHA136" s="149"/>
      <c r="LHB136" s="149"/>
      <c r="LHC136" s="149"/>
      <c r="LHD136" s="149"/>
      <c r="LHE136" s="149"/>
      <c r="LHF136" s="149"/>
      <c r="LHG136" s="149"/>
      <c r="LHH136" s="149"/>
      <c r="LHI136" s="149"/>
      <c r="LHJ136" s="149"/>
      <c r="LHK136" s="149"/>
      <c r="LHL136" s="149"/>
      <c r="LHM136" s="149"/>
      <c r="LHN136" s="149"/>
      <c r="LHO136" s="149"/>
      <c r="LHP136" s="149"/>
      <c r="LHQ136" s="149"/>
      <c r="LHR136" s="149"/>
      <c r="LHS136" s="149"/>
      <c r="LHT136" s="149"/>
      <c r="LHU136" s="149"/>
      <c r="LHV136" s="149"/>
      <c r="LHW136" s="149"/>
      <c r="LHX136" s="149"/>
      <c r="LHY136" s="149"/>
      <c r="LHZ136" s="149"/>
      <c r="LIA136" s="149"/>
      <c r="LIB136" s="149"/>
      <c r="LIC136" s="149"/>
      <c r="LID136" s="149"/>
      <c r="LIE136" s="149"/>
      <c r="LIF136" s="149"/>
      <c r="LIG136" s="149"/>
      <c r="LIH136" s="149"/>
      <c r="LII136" s="149"/>
      <c r="LIJ136" s="149"/>
      <c r="LIK136" s="149"/>
      <c r="LIL136" s="149"/>
      <c r="LIM136" s="149"/>
      <c r="LIN136" s="149"/>
      <c r="LIO136" s="149"/>
      <c r="LIP136" s="149"/>
      <c r="LIQ136" s="149"/>
      <c r="LIR136" s="149"/>
      <c r="LIS136" s="149"/>
      <c r="LIT136" s="149"/>
      <c r="LIU136" s="149"/>
      <c r="LIV136" s="149"/>
      <c r="LIW136" s="149"/>
      <c r="LIX136" s="149"/>
      <c r="LIY136" s="149"/>
      <c r="LIZ136" s="149"/>
      <c r="LJA136" s="149"/>
      <c r="LJB136" s="149"/>
      <c r="LJC136" s="149"/>
      <c r="LJD136" s="149"/>
      <c r="LJE136" s="149"/>
      <c r="LJF136" s="149"/>
      <c r="LJG136" s="149"/>
      <c r="LJH136" s="149"/>
      <c r="LJI136" s="149"/>
      <c r="LJJ136" s="149"/>
      <c r="LJK136" s="149"/>
      <c r="LJL136" s="149"/>
      <c r="LJM136" s="149"/>
      <c r="LJN136" s="149"/>
      <c r="LJO136" s="149"/>
      <c r="LJP136" s="149"/>
      <c r="LJQ136" s="149"/>
      <c r="LJR136" s="149"/>
      <c r="LJS136" s="149"/>
      <c r="LJT136" s="149"/>
      <c r="LJU136" s="149"/>
      <c r="LJV136" s="149"/>
      <c r="LJW136" s="149"/>
      <c r="LJX136" s="149"/>
      <c r="LJY136" s="149"/>
      <c r="LJZ136" s="149"/>
      <c r="LKA136" s="149"/>
      <c r="LKB136" s="149"/>
      <c r="LKC136" s="149"/>
      <c r="LKD136" s="149"/>
      <c r="LKE136" s="149"/>
      <c r="LKF136" s="149"/>
      <c r="LKG136" s="149"/>
      <c r="LKH136" s="149"/>
      <c r="LKI136" s="149"/>
      <c r="LKJ136" s="149"/>
      <c r="LKK136" s="149"/>
      <c r="LKL136" s="149"/>
      <c r="LKM136" s="149"/>
      <c r="LKN136" s="149"/>
      <c r="LKO136" s="149"/>
      <c r="LKP136" s="149"/>
      <c r="LKQ136" s="149"/>
      <c r="LKR136" s="149"/>
      <c r="LKS136" s="149"/>
      <c r="LKT136" s="149"/>
      <c r="LKU136" s="149"/>
      <c r="LKV136" s="149"/>
      <c r="LKW136" s="149"/>
      <c r="LKX136" s="149"/>
      <c r="LKY136" s="149"/>
      <c r="LKZ136" s="149"/>
      <c r="LLA136" s="149"/>
      <c r="LLB136" s="149"/>
      <c r="LLC136" s="149"/>
      <c r="LLD136" s="149"/>
      <c r="LLE136" s="149"/>
      <c r="LLF136" s="149"/>
      <c r="LLG136" s="149"/>
      <c r="LLH136" s="149"/>
      <c r="LLI136" s="149"/>
      <c r="LLJ136" s="149"/>
      <c r="LLK136" s="149"/>
      <c r="LLL136" s="149"/>
      <c r="LLM136" s="149"/>
      <c r="LLN136" s="149"/>
      <c r="LLO136" s="149"/>
      <c r="LLP136" s="149"/>
      <c r="LLQ136" s="149"/>
      <c r="LLR136" s="149"/>
      <c r="LLS136" s="149"/>
      <c r="LLT136" s="149"/>
      <c r="LLU136" s="149"/>
      <c r="LLV136" s="149"/>
      <c r="LLW136" s="149"/>
      <c r="LLX136" s="149"/>
      <c r="LLY136" s="149"/>
      <c r="LLZ136" s="149"/>
      <c r="LMA136" s="149"/>
      <c r="LMB136" s="149"/>
      <c r="LMC136" s="149"/>
      <c r="LMD136" s="149"/>
      <c r="LME136" s="149"/>
      <c r="LMF136" s="149"/>
      <c r="LMG136" s="149"/>
      <c r="LMH136" s="149"/>
      <c r="LMI136" s="149"/>
      <c r="LMJ136" s="149"/>
      <c r="LMK136" s="149"/>
      <c r="LML136" s="149"/>
      <c r="LMM136" s="149"/>
      <c r="LMN136" s="149"/>
      <c r="LMO136" s="149"/>
      <c r="LMP136" s="149"/>
      <c r="LMQ136" s="149"/>
      <c r="LMR136" s="149"/>
      <c r="LMS136" s="149"/>
      <c r="LMT136" s="149"/>
      <c r="LMU136" s="149"/>
      <c r="LMV136" s="149"/>
      <c r="LMW136" s="149"/>
      <c r="LMX136" s="149"/>
      <c r="LMY136" s="149"/>
      <c r="LMZ136" s="149"/>
      <c r="LNA136" s="149"/>
      <c r="LNB136" s="149"/>
      <c r="LNC136" s="149"/>
      <c r="LND136" s="149"/>
      <c r="LNE136" s="149"/>
      <c r="LNF136" s="149"/>
      <c r="LNG136" s="149"/>
      <c r="LNH136" s="149"/>
      <c r="LNI136" s="149"/>
      <c r="LNJ136" s="149"/>
      <c r="LNK136" s="149"/>
      <c r="LNL136" s="149"/>
      <c r="LNM136" s="149"/>
      <c r="LNN136" s="149"/>
      <c r="LNO136" s="149"/>
      <c r="LNP136" s="149"/>
      <c r="LNQ136" s="149"/>
      <c r="LNR136" s="149"/>
      <c r="LNS136" s="149"/>
      <c r="LNT136" s="149"/>
      <c r="LNU136" s="149"/>
      <c r="LNV136" s="149"/>
      <c r="LNW136" s="149"/>
      <c r="LNX136" s="149"/>
      <c r="LNY136" s="149"/>
      <c r="LNZ136" s="149"/>
      <c r="LOA136" s="149"/>
      <c r="LOB136" s="149"/>
      <c r="LOC136" s="149"/>
      <c r="LOD136" s="149"/>
      <c r="LOE136" s="149"/>
      <c r="LOF136" s="149"/>
      <c r="LOG136" s="149"/>
      <c r="LOH136" s="149"/>
      <c r="LOI136" s="149"/>
      <c r="LOJ136" s="149"/>
      <c r="LOK136" s="149"/>
      <c r="LOL136" s="149"/>
      <c r="LOM136" s="149"/>
      <c r="LON136" s="149"/>
      <c r="LOO136" s="149"/>
      <c r="LOP136" s="149"/>
      <c r="LOQ136" s="149"/>
      <c r="LOR136" s="149"/>
      <c r="LOS136" s="149"/>
      <c r="LOT136" s="149"/>
      <c r="LOU136" s="149"/>
      <c r="LOV136" s="149"/>
      <c r="LOW136" s="149"/>
      <c r="LOX136" s="149"/>
      <c r="LOY136" s="149"/>
      <c r="LOZ136" s="149"/>
      <c r="LPA136" s="149"/>
      <c r="LPB136" s="149"/>
      <c r="LPC136" s="149"/>
      <c r="LPD136" s="149"/>
      <c r="LPE136" s="149"/>
      <c r="LPF136" s="149"/>
      <c r="LPG136" s="149"/>
      <c r="LPH136" s="149"/>
      <c r="LPI136" s="149"/>
      <c r="LPJ136" s="149"/>
      <c r="LPK136" s="149"/>
      <c r="LPL136" s="149"/>
      <c r="LPM136" s="149"/>
      <c r="LPN136" s="149"/>
      <c r="LPO136" s="149"/>
      <c r="LPP136" s="149"/>
      <c r="LPQ136" s="149"/>
      <c r="LPR136" s="149"/>
      <c r="LPS136" s="149"/>
      <c r="LPT136" s="149"/>
      <c r="LPU136" s="149"/>
      <c r="LPV136" s="149"/>
      <c r="LPW136" s="149"/>
      <c r="LPX136" s="149"/>
      <c r="LPY136" s="149"/>
      <c r="LPZ136" s="149"/>
      <c r="LQA136" s="149"/>
      <c r="LQB136" s="149"/>
      <c r="LQC136" s="149"/>
      <c r="LQD136" s="149"/>
      <c r="LQE136" s="149"/>
      <c r="LQF136" s="149"/>
      <c r="LQG136" s="149"/>
      <c r="LQH136" s="149"/>
      <c r="LQI136" s="149"/>
      <c r="LQJ136" s="149"/>
      <c r="LQK136" s="149"/>
      <c r="LQL136" s="149"/>
      <c r="LQM136" s="149"/>
      <c r="LQN136" s="149"/>
      <c r="LQO136" s="149"/>
      <c r="LQP136" s="149"/>
      <c r="LQQ136" s="149"/>
      <c r="LQR136" s="149"/>
      <c r="LQS136" s="149"/>
      <c r="LQT136" s="149"/>
      <c r="LQU136" s="149"/>
      <c r="LQV136" s="149"/>
      <c r="LQW136" s="149"/>
      <c r="LQX136" s="149"/>
      <c r="LQY136" s="149"/>
      <c r="LQZ136" s="149"/>
      <c r="LRA136" s="149"/>
      <c r="LRB136" s="149"/>
      <c r="LRC136" s="149"/>
      <c r="LRD136" s="149"/>
      <c r="LRE136" s="149"/>
      <c r="LRF136" s="149"/>
      <c r="LRG136" s="149"/>
      <c r="LRH136" s="149"/>
      <c r="LRI136" s="149"/>
      <c r="LRJ136" s="149"/>
      <c r="LRK136" s="149"/>
      <c r="LRL136" s="149"/>
      <c r="LRM136" s="149"/>
      <c r="LRN136" s="149"/>
      <c r="LRO136" s="149"/>
      <c r="LRP136" s="149"/>
      <c r="LRQ136" s="149"/>
      <c r="LRR136" s="149"/>
      <c r="LRS136" s="149"/>
      <c r="LRT136" s="149"/>
      <c r="LRU136" s="149"/>
      <c r="LRV136" s="149"/>
      <c r="LRW136" s="149"/>
      <c r="LRX136" s="149"/>
      <c r="LRY136" s="149"/>
      <c r="LRZ136" s="149"/>
      <c r="LSA136" s="149"/>
      <c r="LSB136" s="149"/>
      <c r="LSC136" s="149"/>
      <c r="LSD136" s="149"/>
      <c r="LSE136" s="149"/>
      <c r="LSF136" s="149"/>
      <c r="LSG136" s="149"/>
      <c r="LSH136" s="149"/>
      <c r="LSI136" s="149"/>
      <c r="LSJ136" s="149"/>
      <c r="LSK136" s="149"/>
      <c r="LSL136" s="149"/>
      <c r="LSM136" s="149"/>
      <c r="LSN136" s="149"/>
      <c r="LSO136" s="149"/>
      <c r="LSP136" s="149"/>
      <c r="LSQ136" s="149"/>
      <c r="LSR136" s="149"/>
      <c r="LSS136" s="149"/>
      <c r="LST136" s="149"/>
      <c r="LSU136" s="149"/>
      <c r="LSV136" s="149"/>
      <c r="LSW136" s="149"/>
      <c r="LSX136" s="149"/>
      <c r="LSY136" s="149"/>
      <c r="LSZ136" s="149"/>
      <c r="LTA136" s="149"/>
      <c r="LTB136" s="149"/>
      <c r="LTC136" s="149"/>
      <c r="LTD136" s="149"/>
      <c r="LTE136" s="149"/>
      <c r="LTF136" s="149"/>
      <c r="LTG136" s="149"/>
      <c r="LTH136" s="149"/>
      <c r="LTI136" s="149"/>
      <c r="LTJ136" s="149"/>
      <c r="LTK136" s="149"/>
      <c r="LTL136" s="149"/>
      <c r="LTM136" s="149"/>
      <c r="LTN136" s="149"/>
      <c r="LTO136" s="149"/>
      <c r="LTP136" s="149"/>
      <c r="LTQ136" s="149"/>
      <c r="LTR136" s="149"/>
      <c r="LTS136" s="149"/>
      <c r="LTT136" s="149"/>
      <c r="LTU136" s="149"/>
      <c r="LTV136" s="149"/>
      <c r="LTW136" s="149"/>
      <c r="LTX136" s="149"/>
      <c r="LTY136" s="149"/>
      <c r="LTZ136" s="149"/>
      <c r="LUA136" s="149"/>
      <c r="LUB136" s="149"/>
      <c r="LUC136" s="149"/>
      <c r="LUD136" s="149"/>
      <c r="LUE136" s="149"/>
      <c r="LUF136" s="149"/>
      <c r="LUG136" s="149"/>
      <c r="LUH136" s="149"/>
      <c r="LUI136" s="149"/>
      <c r="LUJ136" s="149"/>
      <c r="LUK136" s="149"/>
      <c r="LUL136" s="149"/>
      <c r="LUM136" s="149"/>
      <c r="LUN136" s="149"/>
      <c r="LUO136" s="149"/>
      <c r="LUP136" s="149"/>
      <c r="LUQ136" s="149"/>
      <c r="LUR136" s="149"/>
      <c r="LUS136" s="149"/>
      <c r="LUT136" s="149"/>
      <c r="LUU136" s="149"/>
      <c r="LUV136" s="149"/>
      <c r="LUW136" s="149"/>
      <c r="LUX136" s="149"/>
      <c r="LUY136" s="149"/>
      <c r="LUZ136" s="149"/>
      <c r="LVA136" s="149"/>
      <c r="LVB136" s="149"/>
      <c r="LVC136" s="149"/>
      <c r="LVD136" s="149"/>
      <c r="LVE136" s="149"/>
      <c r="LVF136" s="149"/>
      <c r="LVG136" s="149"/>
      <c r="LVH136" s="149"/>
      <c r="LVI136" s="149"/>
      <c r="LVJ136" s="149"/>
      <c r="LVK136" s="149"/>
      <c r="LVL136" s="149"/>
      <c r="LVM136" s="149"/>
      <c r="LVN136" s="149"/>
      <c r="LVO136" s="149"/>
      <c r="LVP136" s="149"/>
      <c r="LVQ136" s="149"/>
      <c r="LVR136" s="149"/>
      <c r="LVS136" s="149"/>
      <c r="LVT136" s="149"/>
      <c r="LVU136" s="149"/>
      <c r="LVV136" s="149"/>
      <c r="LVW136" s="149"/>
      <c r="LVX136" s="149"/>
      <c r="LVY136" s="149"/>
      <c r="LVZ136" s="149"/>
      <c r="LWA136" s="149"/>
      <c r="LWB136" s="149"/>
      <c r="LWC136" s="149"/>
      <c r="LWD136" s="149"/>
      <c r="LWE136" s="149"/>
      <c r="LWF136" s="149"/>
      <c r="LWG136" s="149"/>
      <c r="LWH136" s="149"/>
      <c r="LWI136" s="149"/>
      <c r="LWJ136" s="149"/>
      <c r="LWK136" s="149"/>
      <c r="LWL136" s="149"/>
      <c r="LWM136" s="149"/>
      <c r="LWN136" s="149"/>
      <c r="LWO136" s="149"/>
      <c r="LWP136" s="149"/>
      <c r="LWQ136" s="149"/>
      <c r="LWR136" s="149"/>
      <c r="LWS136" s="149"/>
      <c r="LWT136" s="149"/>
      <c r="LWU136" s="149"/>
      <c r="LWV136" s="149"/>
      <c r="LWW136" s="149"/>
      <c r="LWX136" s="149"/>
      <c r="LWY136" s="149"/>
      <c r="LWZ136" s="149"/>
      <c r="LXA136" s="149"/>
      <c r="LXB136" s="149"/>
      <c r="LXC136" s="149"/>
      <c r="LXD136" s="149"/>
      <c r="LXE136" s="149"/>
      <c r="LXF136" s="149"/>
      <c r="LXG136" s="149"/>
      <c r="LXH136" s="149"/>
      <c r="LXI136" s="149"/>
      <c r="LXJ136" s="149"/>
      <c r="LXK136" s="149"/>
      <c r="LXL136" s="149"/>
      <c r="LXM136" s="149"/>
      <c r="LXN136" s="149"/>
      <c r="LXO136" s="149"/>
      <c r="LXP136" s="149"/>
      <c r="LXQ136" s="149"/>
      <c r="LXR136" s="149"/>
      <c r="LXS136" s="149"/>
      <c r="LXT136" s="149"/>
      <c r="LXU136" s="149"/>
      <c r="LXV136" s="149"/>
      <c r="LXW136" s="149"/>
      <c r="LXX136" s="149"/>
      <c r="LXY136" s="149"/>
      <c r="LXZ136" s="149"/>
      <c r="LYA136" s="149"/>
      <c r="LYB136" s="149"/>
      <c r="LYC136" s="149"/>
      <c r="LYD136" s="149"/>
      <c r="LYE136" s="149"/>
      <c r="LYF136" s="149"/>
      <c r="LYG136" s="149"/>
      <c r="LYH136" s="149"/>
      <c r="LYI136" s="149"/>
      <c r="LYJ136" s="149"/>
      <c r="LYK136" s="149"/>
      <c r="LYL136" s="149"/>
      <c r="LYM136" s="149"/>
      <c r="LYN136" s="149"/>
      <c r="LYO136" s="149"/>
      <c r="LYP136" s="149"/>
      <c r="LYQ136" s="149"/>
      <c r="LYR136" s="149"/>
      <c r="LYS136" s="149"/>
      <c r="LYT136" s="149"/>
      <c r="LYU136" s="149"/>
      <c r="LYV136" s="149"/>
      <c r="LYW136" s="149"/>
      <c r="LYX136" s="149"/>
      <c r="LYY136" s="149"/>
      <c r="LYZ136" s="149"/>
      <c r="LZA136" s="149"/>
      <c r="LZB136" s="149"/>
      <c r="LZC136" s="149"/>
      <c r="LZD136" s="149"/>
      <c r="LZE136" s="149"/>
      <c r="LZF136" s="149"/>
      <c r="LZG136" s="149"/>
      <c r="LZH136" s="149"/>
      <c r="LZI136" s="149"/>
      <c r="LZJ136" s="149"/>
      <c r="LZK136" s="149"/>
      <c r="LZL136" s="149"/>
      <c r="LZM136" s="149"/>
      <c r="LZN136" s="149"/>
      <c r="LZO136" s="149"/>
      <c r="LZP136" s="149"/>
      <c r="LZQ136" s="149"/>
      <c r="LZR136" s="149"/>
      <c r="LZS136" s="149"/>
      <c r="LZT136" s="149"/>
      <c r="LZU136" s="149"/>
      <c r="LZV136" s="149"/>
      <c r="LZW136" s="149"/>
      <c r="LZX136" s="149"/>
      <c r="LZY136" s="149"/>
      <c r="LZZ136" s="149"/>
      <c r="MAA136" s="149"/>
      <c r="MAB136" s="149"/>
      <c r="MAC136" s="149"/>
      <c r="MAD136" s="149"/>
      <c r="MAE136" s="149"/>
      <c r="MAF136" s="149"/>
      <c r="MAG136" s="149"/>
      <c r="MAH136" s="149"/>
      <c r="MAI136" s="149"/>
      <c r="MAJ136" s="149"/>
      <c r="MAK136" s="149"/>
      <c r="MAL136" s="149"/>
      <c r="MAM136" s="149"/>
      <c r="MAN136" s="149"/>
      <c r="MAO136" s="149"/>
      <c r="MAP136" s="149"/>
      <c r="MAQ136" s="149"/>
      <c r="MAR136" s="149"/>
      <c r="MAS136" s="149"/>
      <c r="MAT136" s="149"/>
      <c r="MAU136" s="149"/>
      <c r="MAV136" s="149"/>
      <c r="MAW136" s="149"/>
      <c r="MAX136" s="149"/>
      <c r="MAY136" s="149"/>
      <c r="MAZ136" s="149"/>
      <c r="MBA136" s="149"/>
      <c r="MBB136" s="149"/>
      <c r="MBC136" s="149"/>
      <c r="MBD136" s="149"/>
      <c r="MBE136" s="149"/>
      <c r="MBF136" s="149"/>
      <c r="MBG136" s="149"/>
      <c r="MBH136" s="149"/>
      <c r="MBI136" s="149"/>
      <c r="MBJ136" s="149"/>
      <c r="MBK136" s="149"/>
      <c r="MBL136" s="149"/>
      <c r="MBM136" s="149"/>
      <c r="MBN136" s="149"/>
      <c r="MBO136" s="149"/>
      <c r="MBP136" s="149"/>
      <c r="MBQ136" s="149"/>
      <c r="MBR136" s="149"/>
      <c r="MBS136" s="149"/>
      <c r="MBT136" s="149"/>
      <c r="MBU136" s="149"/>
      <c r="MBV136" s="149"/>
      <c r="MBW136" s="149"/>
      <c r="MBX136" s="149"/>
      <c r="MBY136" s="149"/>
      <c r="MBZ136" s="149"/>
      <c r="MCA136" s="149"/>
      <c r="MCB136" s="149"/>
      <c r="MCC136" s="149"/>
      <c r="MCD136" s="149"/>
      <c r="MCE136" s="149"/>
      <c r="MCF136" s="149"/>
      <c r="MCG136" s="149"/>
      <c r="MCH136" s="149"/>
      <c r="MCI136" s="149"/>
      <c r="MCJ136" s="149"/>
      <c r="MCK136" s="149"/>
      <c r="MCL136" s="149"/>
      <c r="MCM136" s="149"/>
      <c r="MCN136" s="149"/>
      <c r="MCO136" s="149"/>
      <c r="MCP136" s="149"/>
      <c r="MCQ136" s="149"/>
      <c r="MCR136" s="149"/>
      <c r="MCS136" s="149"/>
      <c r="MCT136" s="149"/>
      <c r="MCU136" s="149"/>
      <c r="MCV136" s="149"/>
      <c r="MCW136" s="149"/>
      <c r="MCX136" s="149"/>
      <c r="MCY136" s="149"/>
      <c r="MCZ136" s="149"/>
      <c r="MDA136" s="149"/>
      <c r="MDB136" s="149"/>
      <c r="MDC136" s="149"/>
      <c r="MDD136" s="149"/>
      <c r="MDE136" s="149"/>
      <c r="MDF136" s="149"/>
      <c r="MDG136" s="149"/>
      <c r="MDH136" s="149"/>
      <c r="MDI136" s="149"/>
      <c r="MDJ136" s="149"/>
      <c r="MDK136" s="149"/>
      <c r="MDL136" s="149"/>
      <c r="MDM136" s="149"/>
      <c r="MDN136" s="149"/>
      <c r="MDO136" s="149"/>
      <c r="MDP136" s="149"/>
      <c r="MDQ136" s="149"/>
      <c r="MDR136" s="149"/>
      <c r="MDS136" s="149"/>
      <c r="MDT136" s="149"/>
      <c r="MDU136" s="149"/>
      <c r="MDV136" s="149"/>
      <c r="MDW136" s="149"/>
      <c r="MDX136" s="149"/>
      <c r="MDY136" s="149"/>
      <c r="MDZ136" s="149"/>
      <c r="MEA136" s="149"/>
      <c r="MEB136" s="149"/>
      <c r="MEC136" s="149"/>
      <c r="MED136" s="149"/>
      <c r="MEE136" s="149"/>
      <c r="MEF136" s="149"/>
      <c r="MEG136" s="149"/>
      <c r="MEH136" s="149"/>
      <c r="MEI136" s="149"/>
      <c r="MEJ136" s="149"/>
      <c r="MEK136" s="149"/>
      <c r="MEL136" s="149"/>
      <c r="MEM136" s="149"/>
      <c r="MEN136" s="149"/>
      <c r="MEO136" s="149"/>
      <c r="MEP136" s="149"/>
      <c r="MEQ136" s="149"/>
      <c r="MER136" s="149"/>
      <c r="MES136" s="149"/>
      <c r="MET136" s="149"/>
      <c r="MEU136" s="149"/>
      <c r="MEV136" s="149"/>
      <c r="MEW136" s="149"/>
      <c r="MEX136" s="149"/>
      <c r="MEY136" s="149"/>
      <c r="MEZ136" s="149"/>
      <c r="MFA136" s="149"/>
      <c r="MFB136" s="149"/>
      <c r="MFC136" s="149"/>
      <c r="MFD136" s="149"/>
      <c r="MFE136" s="149"/>
      <c r="MFF136" s="149"/>
      <c r="MFG136" s="149"/>
      <c r="MFH136" s="149"/>
      <c r="MFI136" s="149"/>
      <c r="MFJ136" s="149"/>
      <c r="MFK136" s="149"/>
      <c r="MFL136" s="149"/>
      <c r="MFM136" s="149"/>
      <c r="MFN136" s="149"/>
      <c r="MFO136" s="149"/>
      <c r="MFP136" s="149"/>
      <c r="MFQ136" s="149"/>
      <c r="MFR136" s="149"/>
      <c r="MFS136" s="149"/>
      <c r="MFT136" s="149"/>
      <c r="MFU136" s="149"/>
      <c r="MFV136" s="149"/>
      <c r="MFW136" s="149"/>
      <c r="MFX136" s="149"/>
      <c r="MFY136" s="149"/>
      <c r="MFZ136" s="149"/>
      <c r="MGA136" s="149"/>
      <c r="MGB136" s="149"/>
      <c r="MGC136" s="149"/>
      <c r="MGD136" s="149"/>
      <c r="MGE136" s="149"/>
      <c r="MGF136" s="149"/>
      <c r="MGG136" s="149"/>
      <c r="MGH136" s="149"/>
      <c r="MGI136" s="149"/>
      <c r="MGJ136" s="149"/>
      <c r="MGK136" s="149"/>
      <c r="MGL136" s="149"/>
      <c r="MGM136" s="149"/>
      <c r="MGN136" s="149"/>
      <c r="MGO136" s="149"/>
      <c r="MGP136" s="149"/>
      <c r="MGQ136" s="149"/>
      <c r="MGR136" s="149"/>
      <c r="MGS136" s="149"/>
      <c r="MGT136" s="149"/>
      <c r="MGU136" s="149"/>
      <c r="MGV136" s="149"/>
      <c r="MGW136" s="149"/>
      <c r="MGX136" s="149"/>
      <c r="MGY136" s="149"/>
      <c r="MGZ136" s="149"/>
      <c r="MHA136" s="149"/>
      <c r="MHB136" s="149"/>
      <c r="MHC136" s="149"/>
      <c r="MHD136" s="149"/>
      <c r="MHE136" s="149"/>
      <c r="MHF136" s="149"/>
      <c r="MHG136" s="149"/>
      <c r="MHH136" s="149"/>
      <c r="MHI136" s="149"/>
      <c r="MHJ136" s="149"/>
      <c r="MHK136" s="149"/>
      <c r="MHL136" s="149"/>
      <c r="MHM136" s="149"/>
      <c r="MHN136" s="149"/>
      <c r="MHO136" s="149"/>
      <c r="MHP136" s="149"/>
      <c r="MHQ136" s="149"/>
      <c r="MHR136" s="149"/>
      <c r="MHS136" s="149"/>
      <c r="MHT136" s="149"/>
      <c r="MHU136" s="149"/>
      <c r="MHV136" s="149"/>
      <c r="MHW136" s="149"/>
      <c r="MHX136" s="149"/>
      <c r="MHY136" s="149"/>
      <c r="MHZ136" s="149"/>
      <c r="MIA136" s="149"/>
      <c r="MIB136" s="149"/>
      <c r="MIC136" s="149"/>
      <c r="MID136" s="149"/>
      <c r="MIE136" s="149"/>
      <c r="MIF136" s="149"/>
      <c r="MIG136" s="149"/>
      <c r="MIH136" s="149"/>
      <c r="MII136" s="149"/>
      <c r="MIJ136" s="149"/>
      <c r="MIK136" s="149"/>
      <c r="MIL136" s="149"/>
      <c r="MIM136" s="149"/>
      <c r="MIN136" s="149"/>
      <c r="MIO136" s="149"/>
      <c r="MIP136" s="149"/>
      <c r="MIQ136" s="149"/>
      <c r="MIR136" s="149"/>
      <c r="MIS136" s="149"/>
      <c r="MIT136" s="149"/>
      <c r="MIU136" s="149"/>
      <c r="MIV136" s="149"/>
      <c r="MIW136" s="149"/>
      <c r="MIX136" s="149"/>
      <c r="MIY136" s="149"/>
      <c r="MIZ136" s="149"/>
      <c r="MJA136" s="149"/>
      <c r="MJB136" s="149"/>
      <c r="MJC136" s="149"/>
      <c r="MJD136" s="149"/>
      <c r="MJE136" s="149"/>
      <c r="MJF136" s="149"/>
      <c r="MJG136" s="149"/>
      <c r="MJH136" s="149"/>
      <c r="MJI136" s="149"/>
      <c r="MJJ136" s="149"/>
      <c r="MJK136" s="149"/>
      <c r="MJL136" s="149"/>
      <c r="MJM136" s="149"/>
      <c r="MJN136" s="149"/>
      <c r="MJO136" s="149"/>
      <c r="MJP136" s="149"/>
      <c r="MJQ136" s="149"/>
      <c r="MJR136" s="149"/>
      <c r="MJS136" s="149"/>
      <c r="MJT136" s="149"/>
      <c r="MJU136" s="149"/>
      <c r="MJV136" s="149"/>
      <c r="MJW136" s="149"/>
      <c r="MJX136" s="149"/>
      <c r="MJY136" s="149"/>
      <c r="MJZ136" s="149"/>
      <c r="MKA136" s="149"/>
      <c r="MKB136" s="149"/>
      <c r="MKC136" s="149"/>
      <c r="MKD136" s="149"/>
      <c r="MKE136" s="149"/>
      <c r="MKF136" s="149"/>
      <c r="MKG136" s="149"/>
      <c r="MKH136" s="149"/>
      <c r="MKI136" s="149"/>
      <c r="MKJ136" s="149"/>
      <c r="MKK136" s="149"/>
      <c r="MKL136" s="149"/>
      <c r="MKM136" s="149"/>
      <c r="MKN136" s="149"/>
      <c r="MKO136" s="149"/>
      <c r="MKP136" s="149"/>
      <c r="MKQ136" s="149"/>
      <c r="MKR136" s="149"/>
      <c r="MKS136" s="149"/>
      <c r="MKT136" s="149"/>
      <c r="MKU136" s="149"/>
      <c r="MKV136" s="149"/>
      <c r="MKW136" s="149"/>
      <c r="MKX136" s="149"/>
      <c r="MKY136" s="149"/>
      <c r="MKZ136" s="149"/>
      <c r="MLA136" s="149"/>
      <c r="MLB136" s="149"/>
      <c r="MLC136" s="149"/>
      <c r="MLD136" s="149"/>
      <c r="MLE136" s="149"/>
      <c r="MLF136" s="149"/>
      <c r="MLG136" s="149"/>
      <c r="MLH136" s="149"/>
      <c r="MLI136" s="149"/>
      <c r="MLJ136" s="149"/>
      <c r="MLK136" s="149"/>
      <c r="MLL136" s="149"/>
      <c r="MLM136" s="149"/>
      <c r="MLN136" s="149"/>
      <c r="MLO136" s="149"/>
      <c r="MLP136" s="149"/>
      <c r="MLQ136" s="149"/>
      <c r="MLR136" s="149"/>
      <c r="MLS136" s="149"/>
      <c r="MLT136" s="149"/>
      <c r="MLU136" s="149"/>
      <c r="MLV136" s="149"/>
      <c r="MLW136" s="149"/>
      <c r="MLX136" s="149"/>
      <c r="MLY136" s="149"/>
      <c r="MLZ136" s="149"/>
      <c r="MMA136" s="149"/>
      <c r="MMB136" s="149"/>
      <c r="MMC136" s="149"/>
      <c r="MMD136" s="149"/>
      <c r="MME136" s="149"/>
      <c r="MMF136" s="149"/>
      <c r="MMG136" s="149"/>
      <c r="MMH136" s="149"/>
      <c r="MMI136" s="149"/>
      <c r="MMJ136" s="149"/>
      <c r="MMK136" s="149"/>
      <c r="MML136" s="149"/>
      <c r="MMM136" s="149"/>
      <c r="MMN136" s="149"/>
      <c r="MMO136" s="149"/>
      <c r="MMP136" s="149"/>
      <c r="MMQ136" s="149"/>
      <c r="MMR136" s="149"/>
      <c r="MMS136" s="149"/>
      <c r="MMT136" s="149"/>
      <c r="MMU136" s="149"/>
      <c r="MMV136" s="149"/>
      <c r="MMW136" s="149"/>
      <c r="MMX136" s="149"/>
      <c r="MMY136" s="149"/>
      <c r="MMZ136" s="149"/>
      <c r="MNA136" s="149"/>
      <c r="MNB136" s="149"/>
      <c r="MNC136" s="149"/>
      <c r="MND136" s="149"/>
      <c r="MNE136" s="149"/>
      <c r="MNF136" s="149"/>
      <c r="MNG136" s="149"/>
      <c r="MNH136" s="149"/>
      <c r="MNI136" s="149"/>
      <c r="MNJ136" s="149"/>
      <c r="MNK136" s="149"/>
      <c r="MNL136" s="149"/>
      <c r="MNM136" s="149"/>
      <c r="MNN136" s="149"/>
      <c r="MNO136" s="149"/>
      <c r="MNP136" s="149"/>
      <c r="MNQ136" s="149"/>
      <c r="MNR136" s="149"/>
      <c r="MNS136" s="149"/>
      <c r="MNT136" s="149"/>
      <c r="MNU136" s="149"/>
      <c r="MNV136" s="149"/>
      <c r="MNW136" s="149"/>
      <c r="MNX136" s="149"/>
      <c r="MNY136" s="149"/>
      <c r="MNZ136" s="149"/>
      <c r="MOA136" s="149"/>
      <c r="MOB136" s="149"/>
      <c r="MOC136" s="149"/>
      <c r="MOD136" s="149"/>
      <c r="MOE136" s="149"/>
      <c r="MOF136" s="149"/>
      <c r="MOG136" s="149"/>
      <c r="MOH136" s="149"/>
      <c r="MOI136" s="149"/>
      <c r="MOJ136" s="149"/>
      <c r="MOK136" s="149"/>
      <c r="MOL136" s="149"/>
      <c r="MOM136" s="149"/>
      <c r="MON136" s="149"/>
      <c r="MOO136" s="149"/>
      <c r="MOP136" s="149"/>
      <c r="MOQ136" s="149"/>
      <c r="MOR136" s="149"/>
      <c r="MOS136" s="149"/>
      <c r="MOT136" s="149"/>
      <c r="MOU136" s="149"/>
      <c r="MOV136" s="149"/>
      <c r="MOW136" s="149"/>
      <c r="MOX136" s="149"/>
      <c r="MOY136" s="149"/>
      <c r="MOZ136" s="149"/>
      <c r="MPA136" s="149"/>
      <c r="MPB136" s="149"/>
      <c r="MPC136" s="149"/>
      <c r="MPD136" s="149"/>
      <c r="MPE136" s="149"/>
      <c r="MPF136" s="149"/>
      <c r="MPG136" s="149"/>
      <c r="MPH136" s="149"/>
      <c r="MPI136" s="149"/>
      <c r="MPJ136" s="149"/>
      <c r="MPK136" s="149"/>
      <c r="MPL136" s="149"/>
      <c r="MPM136" s="149"/>
      <c r="MPN136" s="149"/>
      <c r="MPO136" s="149"/>
      <c r="MPP136" s="149"/>
      <c r="MPQ136" s="149"/>
      <c r="MPR136" s="149"/>
      <c r="MPS136" s="149"/>
      <c r="MPT136" s="149"/>
      <c r="MPU136" s="149"/>
      <c r="MPV136" s="149"/>
      <c r="MPW136" s="149"/>
      <c r="MPX136" s="149"/>
      <c r="MPY136" s="149"/>
      <c r="MPZ136" s="149"/>
      <c r="MQA136" s="149"/>
      <c r="MQB136" s="149"/>
      <c r="MQC136" s="149"/>
      <c r="MQD136" s="149"/>
      <c r="MQE136" s="149"/>
      <c r="MQF136" s="149"/>
      <c r="MQG136" s="149"/>
      <c r="MQH136" s="149"/>
      <c r="MQI136" s="149"/>
      <c r="MQJ136" s="149"/>
      <c r="MQK136" s="149"/>
      <c r="MQL136" s="149"/>
      <c r="MQM136" s="149"/>
      <c r="MQN136" s="149"/>
      <c r="MQO136" s="149"/>
      <c r="MQP136" s="149"/>
      <c r="MQQ136" s="149"/>
      <c r="MQR136" s="149"/>
      <c r="MQS136" s="149"/>
      <c r="MQT136" s="149"/>
      <c r="MQU136" s="149"/>
      <c r="MQV136" s="149"/>
      <c r="MQW136" s="149"/>
      <c r="MQX136" s="149"/>
      <c r="MQY136" s="149"/>
      <c r="MQZ136" s="149"/>
      <c r="MRA136" s="149"/>
      <c r="MRB136" s="149"/>
      <c r="MRC136" s="149"/>
      <c r="MRD136" s="149"/>
      <c r="MRE136" s="149"/>
      <c r="MRF136" s="149"/>
      <c r="MRG136" s="149"/>
      <c r="MRH136" s="149"/>
      <c r="MRI136" s="149"/>
      <c r="MRJ136" s="149"/>
      <c r="MRK136" s="149"/>
      <c r="MRL136" s="149"/>
      <c r="MRM136" s="149"/>
      <c r="MRN136" s="149"/>
      <c r="MRO136" s="149"/>
      <c r="MRP136" s="149"/>
      <c r="MRQ136" s="149"/>
      <c r="MRR136" s="149"/>
      <c r="MRS136" s="149"/>
      <c r="MRT136" s="149"/>
      <c r="MRU136" s="149"/>
      <c r="MRV136" s="149"/>
      <c r="MRW136" s="149"/>
      <c r="MRX136" s="149"/>
      <c r="MRY136" s="149"/>
      <c r="MRZ136" s="149"/>
      <c r="MSA136" s="149"/>
      <c r="MSB136" s="149"/>
      <c r="MSC136" s="149"/>
      <c r="MSD136" s="149"/>
      <c r="MSE136" s="149"/>
      <c r="MSF136" s="149"/>
      <c r="MSG136" s="149"/>
      <c r="MSH136" s="149"/>
      <c r="MSI136" s="149"/>
      <c r="MSJ136" s="149"/>
      <c r="MSK136" s="149"/>
      <c r="MSL136" s="149"/>
      <c r="MSM136" s="149"/>
      <c r="MSN136" s="149"/>
      <c r="MSO136" s="149"/>
      <c r="MSP136" s="149"/>
      <c r="MSQ136" s="149"/>
      <c r="MSR136" s="149"/>
      <c r="MSS136" s="149"/>
      <c r="MST136" s="149"/>
      <c r="MSU136" s="149"/>
      <c r="MSV136" s="149"/>
      <c r="MSW136" s="149"/>
      <c r="MSX136" s="149"/>
      <c r="MSY136" s="149"/>
      <c r="MSZ136" s="149"/>
      <c r="MTA136" s="149"/>
      <c r="MTB136" s="149"/>
      <c r="MTC136" s="149"/>
      <c r="MTD136" s="149"/>
      <c r="MTE136" s="149"/>
      <c r="MTF136" s="149"/>
      <c r="MTG136" s="149"/>
      <c r="MTH136" s="149"/>
      <c r="MTI136" s="149"/>
      <c r="MTJ136" s="149"/>
      <c r="MTK136" s="149"/>
      <c r="MTL136" s="149"/>
      <c r="MTM136" s="149"/>
      <c r="MTN136" s="149"/>
      <c r="MTO136" s="149"/>
      <c r="MTP136" s="149"/>
      <c r="MTQ136" s="149"/>
      <c r="MTR136" s="149"/>
      <c r="MTS136" s="149"/>
      <c r="MTT136" s="149"/>
      <c r="MTU136" s="149"/>
      <c r="MTV136" s="149"/>
      <c r="MTW136" s="149"/>
      <c r="MTX136" s="149"/>
      <c r="MTY136" s="149"/>
      <c r="MTZ136" s="149"/>
      <c r="MUA136" s="149"/>
      <c r="MUB136" s="149"/>
      <c r="MUC136" s="149"/>
      <c r="MUD136" s="149"/>
      <c r="MUE136" s="149"/>
      <c r="MUF136" s="149"/>
      <c r="MUG136" s="149"/>
      <c r="MUH136" s="149"/>
      <c r="MUI136" s="149"/>
      <c r="MUJ136" s="149"/>
      <c r="MUK136" s="149"/>
      <c r="MUL136" s="149"/>
      <c r="MUM136" s="149"/>
      <c r="MUN136" s="149"/>
      <c r="MUO136" s="149"/>
      <c r="MUP136" s="149"/>
      <c r="MUQ136" s="149"/>
      <c r="MUR136" s="149"/>
      <c r="MUS136" s="149"/>
      <c r="MUT136" s="149"/>
      <c r="MUU136" s="149"/>
      <c r="MUV136" s="149"/>
      <c r="MUW136" s="149"/>
      <c r="MUX136" s="149"/>
      <c r="MUY136" s="149"/>
      <c r="MUZ136" s="149"/>
      <c r="MVA136" s="149"/>
      <c r="MVB136" s="149"/>
      <c r="MVC136" s="149"/>
      <c r="MVD136" s="149"/>
      <c r="MVE136" s="149"/>
      <c r="MVF136" s="149"/>
      <c r="MVG136" s="149"/>
      <c r="MVH136" s="149"/>
      <c r="MVI136" s="149"/>
      <c r="MVJ136" s="149"/>
      <c r="MVK136" s="149"/>
      <c r="MVL136" s="149"/>
      <c r="MVM136" s="149"/>
      <c r="MVN136" s="149"/>
      <c r="MVO136" s="149"/>
      <c r="MVP136" s="149"/>
      <c r="MVQ136" s="149"/>
      <c r="MVR136" s="149"/>
      <c r="MVS136" s="149"/>
      <c r="MVT136" s="149"/>
      <c r="MVU136" s="149"/>
      <c r="MVV136" s="149"/>
      <c r="MVW136" s="149"/>
      <c r="MVX136" s="149"/>
      <c r="MVY136" s="149"/>
      <c r="MVZ136" s="149"/>
      <c r="MWA136" s="149"/>
      <c r="MWB136" s="149"/>
      <c r="MWC136" s="149"/>
      <c r="MWD136" s="149"/>
      <c r="MWE136" s="149"/>
      <c r="MWF136" s="149"/>
      <c r="MWG136" s="149"/>
      <c r="MWH136" s="149"/>
      <c r="MWI136" s="149"/>
      <c r="MWJ136" s="149"/>
      <c r="MWK136" s="149"/>
      <c r="MWL136" s="149"/>
      <c r="MWM136" s="149"/>
      <c r="MWN136" s="149"/>
      <c r="MWO136" s="149"/>
      <c r="MWP136" s="149"/>
      <c r="MWQ136" s="149"/>
      <c r="MWR136" s="149"/>
      <c r="MWS136" s="149"/>
      <c r="MWT136" s="149"/>
      <c r="MWU136" s="149"/>
      <c r="MWV136" s="149"/>
      <c r="MWW136" s="149"/>
      <c r="MWX136" s="149"/>
      <c r="MWY136" s="149"/>
      <c r="MWZ136" s="149"/>
      <c r="MXA136" s="149"/>
      <c r="MXB136" s="149"/>
      <c r="MXC136" s="149"/>
      <c r="MXD136" s="149"/>
      <c r="MXE136" s="149"/>
      <c r="MXF136" s="149"/>
      <c r="MXG136" s="149"/>
      <c r="MXH136" s="149"/>
      <c r="MXI136" s="149"/>
      <c r="MXJ136" s="149"/>
      <c r="MXK136" s="149"/>
      <c r="MXL136" s="149"/>
      <c r="MXM136" s="149"/>
      <c r="MXN136" s="149"/>
      <c r="MXO136" s="149"/>
      <c r="MXP136" s="149"/>
      <c r="MXQ136" s="149"/>
      <c r="MXR136" s="149"/>
      <c r="MXS136" s="149"/>
      <c r="MXT136" s="149"/>
      <c r="MXU136" s="149"/>
      <c r="MXV136" s="149"/>
      <c r="MXW136" s="149"/>
      <c r="MXX136" s="149"/>
      <c r="MXY136" s="149"/>
      <c r="MXZ136" s="149"/>
      <c r="MYA136" s="149"/>
      <c r="MYB136" s="149"/>
      <c r="MYC136" s="149"/>
      <c r="MYD136" s="149"/>
      <c r="MYE136" s="149"/>
      <c r="MYF136" s="149"/>
      <c r="MYG136" s="149"/>
      <c r="MYH136" s="149"/>
      <c r="MYI136" s="149"/>
      <c r="MYJ136" s="149"/>
      <c r="MYK136" s="149"/>
      <c r="MYL136" s="149"/>
      <c r="MYM136" s="149"/>
      <c r="MYN136" s="149"/>
      <c r="MYO136" s="149"/>
      <c r="MYP136" s="149"/>
      <c r="MYQ136" s="149"/>
      <c r="MYR136" s="149"/>
      <c r="MYS136" s="149"/>
      <c r="MYT136" s="149"/>
      <c r="MYU136" s="149"/>
      <c r="MYV136" s="149"/>
      <c r="MYW136" s="149"/>
      <c r="MYX136" s="149"/>
      <c r="MYY136" s="149"/>
      <c r="MYZ136" s="149"/>
      <c r="MZA136" s="149"/>
      <c r="MZB136" s="149"/>
      <c r="MZC136" s="149"/>
      <c r="MZD136" s="149"/>
      <c r="MZE136" s="149"/>
      <c r="MZF136" s="149"/>
      <c r="MZG136" s="149"/>
      <c r="MZH136" s="149"/>
      <c r="MZI136" s="149"/>
      <c r="MZJ136" s="149"/>
      <c r="MZK136" s="149"/>
      <c r="MZL136" s="149"/>
      <c r="MZM136" s="149"/>
      <c r="MZN136" s="149"/>
      <c r="MZO136" s="149"/>
      <c r="MZP136" s="149"/>
      <c r="MZQ136" s="149"/>
      <c r="MZR136" s="149"/>
      <c r="MZS136" s="149"/>
      <c r="MZT136" s="149"/>
      <c r="MZU136" s="149"/>
      <c r="MZV136" s="149"/>
      <c r="MZW136" s="149"/>
      <c r="MZX136" s="149"/>
      <c r="MZY136" s="149"/>
      <c r="MZZ136" s="149"/>
      <c r="NAA136" s="149"/>
      <c r="NAB136" s="149"/>
      <c r="NAC136" s="149"/>
      <c r="NAD136" s="149"/>
      <c r="NAE136" s="149"/>
      <c r="NAF136" s="149"/>
      <c r="NAG136" s="149"/>
      <c r="NAH136" s="149"/>
      <c r="NAI136" s="149"/>
      <c r="NAJ136" s="149"/>
      <c r="NAK136" s="149"/>
      <c r="NAL136" s="149"/>
      <c r="NAM136" s="149"/>
      <c r="NAN136" s="149"/>
      <c r="NAO136" s="149"/>
      <c r="NAP136" s="149"/>
      <c r="NAQ136" s="149"/>
      <c r="NAR136" s="149"/>
      <c r="NAS136" s="149"/>
      <c r="NAT136" s="149"/>
      <c r="NAU136" s="149"/>
      <c r="NAV136" s="149"/>
      <c r="NAW136" s="149"/>
      <c r="NAX136" s="149"/>
      <c r="NAY136" s="149"/>
      <c r="NAZ136" s="149"/>
      <c r="NBA136" s="149"/>
      <c r="NBB136" s="149"/>
      <c r="NBC136" s="149"/>
      <c r="NBD136" s="149"/>
      <c r="NBE136" s="149"/>
      <c r="NBF136" s="149"/>
      <c r="NBG136" s="149"/>
      <c r="NBH136" s="149"/>
      <c r="NBI136" s="149"/>
      <c r="NBJ136" s="149"/>
      <c r="NBK136" s="149"/>
      <c r="NBL136" s="149"/>
      <c r="NBM136" s="149"/>
      <c r="NBN136" s="149"/>
      <c r="NBO136" s="149"/>
      <c r="NBP136" s="149"/>
      <c r="NBQ136" s="149"/>
      <c r="NBR136" s="149"/>
      <c r="NBS136" s="149"/>
      <c r="NBT136" s="149"/>
      <c r="NBU136" s="149"/>
      <c r="NBV136" s="149"/>
      <c r="NBW136" s="149"/>
      <c r="NBX136" s="149"/>
      <c r="NBY136" s="149"/>
      <c r="NBZ136" s="149"/>
      <c r="NCA136" s="149"/>
      <c r="NCB136" s="149"/>
      <c r="NCC136" s="149"/>
      <c r="NCD136" s="149"/>
      <c r="NCE136" s="149"/>
      <c r="NCF136" s="149"/>
      <c r="NCG136" s="149"/>
      <c r="NCH136" s="149"/>
      <c r="NCI136" s="149"/>
      <c r="NCJ136" s="149"/>
      <c r="NCK136" s="149"/>
      <c r="NCL136" s="149"/>
      <c r="NCM136" s="149"/>
      <c r="NCN136" s="149"/>
      <c r="NCO136" s="149"/>
      <c r="NCP136" s="149"/>
      <c r="NCQ136" s="149"/>
      <c r="NCR136" s="149"/>
      <c r="NCS136" s="149"/>
      <c r="NCT136" s="149"/>
      <c r="NCU136" s="149"/>
      <c r="NCV136" s="149"/>
      <c r="NCW136" s="149"/>
      <c r="NCX136" s="149"/>
      <c r="NCY136" s="149"/>
      <c r="NCZ136" s="149"/>
      <c r="NDA136" s="149"/>
      <c r="NDB136" s="149"/>
      <c r="NDC136" s="149"/>
      <c r="NDD136" s="149"/>
      <c r="NDE136" s="149"/>
      <c r="NDF136" s="149"/>
      <c r="NDG136" s="149"/>
      <c r="NDH136" s="149"/>
      <c r="NDI136" s="149"/>
      <c r="NDJ136" s="149"/>
      <c r="NDK136" s="149"/>
      <c r="NDL136" s="149"/>
      <c r="NDM136" s="149"/>
      <c r="NDN136" s="149"/>
      <c r="NDO136" s="149"/>
      <c r="NDP136" s="149"/>
      <c r="NDQ136" s="149"/>
      <c r="NDR136" s="149"/>
      <c r="NDS136" s="149"/>
      <c r="NDT136" s="149"/>
      <c r="NDU136" s="149"/>
      <c r="NDV136" s="149"/>
      <c r="NDW136" s="149"/>
      <c r="NDX136" s="149"/>
      <c r="NDY136" s="149"/>
      <c r="NDZ136" s="149"/>
      <c r="NEA136" s="149"/>
      <c r="NEB136" s="149"/>
      <c r="NEC136" s="149"/>
      <c r="NED136" s="149"/>
      <c r="NEE136" s="149"/>
      <c r="NEF136" s="149"/>
      <c r="NEG136" s="149"/>
      <c r="NEH136" s="149"/>
      <c r="NEI136" s="149"/>
      <c r="NEJ136" s="149"/>
      <c r="NEK136" s="149"/>
      <c r="NEL136" s="149"/>
      <c r="NEM136" s="149"/>
      <c r="NEN136" s="149"/>
      <c r="NEO136" s="149"/>
      <c r="NEP136" s="149"/>
      <c r="NEQ136" s="149"/>
      <c r="NER136" s="149"/>
      <c r="NES136" s="149"/>
      <c r="NET136" s="149"/>
      <c r="NEU136" s="149"/>
      <c r="NEV136" s="149"/>
      <c r="NEW136" s="149"/>
      <c r="NEX136" s="149"/>
      <c r="NEY136" s="149"/>
      <c r="NEZ136" s="149"/>
      <c r="NFA136" s="149"/>
      <c r="NFB136" s="149"/>
      <c r="NFC136" s="149"/>
      <c r="NFD136" s="149"/>
      <c r="NFE136" s="149"/>
      <c r="NFF136" s="149"/>
      <c r="NFG136" s="149"/>
      <c r="NFH136" s="149"/>
      <c r="NFI136" s="149"/>
      <c r="NFJ136" s="149"/>
      <c r="NFK136" s="149"/>
      <c r="NFL136" s="149"/>
      <c r="NFM136" s="149"/>
      <c r="NFN136" s="149"/>
      <c r="NFO136" s="149"/>
      <c r="NFP136" s="149"/>
      <c r="NFQ136" s="149"/>
      <c r="NFR136" s="149"/>
      <c r="NFS136" s="149"/>
      <c r="NFT136" s="149"/>
      <c r="NFU136" s="149"/>
      <c r="NFV136" s="149"/>
      <c r="NFW136" s="149"/>
      <c r="NFX136" s="149"/>
      <c r="NFY136" s="149"/>
      <c r="NFZ136" s="149"/>
      <c r="NGA136" s="149"/>
      <c r="NGB136" s="149"/>
      <c r="NGC136" s="149"/>
      <c r="NGD136" s="149"/>
      <c r="NGE136" s="149"/>
      <c r="NGF136" s="149"/>
      <c r="NGG136" s="149"/>
      <c r="NGH136" s="149"/>
      <c r="NGI136" s="149"/>
      <c r="NGJ136" s="149"/>
      <c r="NGK136" s="149"/>
      <c r="NGL136" s="149"/>
      <c r="NGM136" s="149"/>
      <c r="NGN136" s="149"/>
      <c r="NGO136" s="149"/>
      <c r="NGP136" s="149"/>
      <c r="NGQ136" s="149"/>
      <c r="NGR136" s="149"/>
      <c r="NGS136" s="149"/>
      <c r="NGT136" s="149"/>
      <c r="NGU136" s="149"/>
      <c r="NGV136" s="149"/>
      <c r="NGW136" s="149"/>
      <c r="NGX136" s="149"/>
      <c r="NGY136" s="149"/>
      <c r="NGZ136" s="149"/>
      <c r="NHA136" s="149"/>
      <c r="NHB136" s="149"/>
      <c r="NHC136" s="149"/>
      <c r="NHD136" s="149"/>
      <c r="NHE136" s="149"/>
      <c r="NHF136" s="149"/>
      <c r="NHG136" s="149"/>
      <c r="NHH136" s="149"/>
      <c r="NHI136" s="149"/>
      <c r="NHJ136" s="149"/>
      <c r="NHK136" s="149"/>
      <c r="NHL136" s="149"/>
      <c r="NHM136" s="149"/>
      <c r="NHN136" s="149"/>
      <c r="NHO136" s="149"/>
      <c r="NHP136" s="149"/>
      <c r="NHQ136" s="149"/>
      <c r="NHR136" s="149"/>
      <c r="NHS136" s="149"/>
      <c r="NHT136" s="149"/>
      <c r="NHU136" s="149"/>
      <c r="NHV136" s="149"/>
      <c r="NHW136" s="149"/>
      <c r="NHX136" s="149"/>
      <c r="NHY136" s="149"/>
      <c r="NHZ136" s="149"/>
      <c r="NIA136" s="149"/>
      <c r="NIB136" s="149"/>
      <c r="NIC136" s="149"/>
      <c r="NID136" s="149"/>
      <c r="NIE136" s="149"/>
      <c r="NIF136" s="149"/>
      <c r="NIG136" s="149"/>
      <c r="NIH136" s="149"/>
      <c r="NII136" s="149"/>
      <c r="NIJ136" s="149"/>
      <c r="NIK136" s="149"/>
      <c r="NIL136" s="149"/>
      <c r="NIM136" s="149"/>
      <c r="NIN136" s="149"/>
      <c r="NIO136" s="149"/>
      <c r="NIP136" s="149"/>
      <c r="NIQ136" s="149"/>
      <c r="NIR136" s="149"/>
      <c r="NIS136" s="149"/>
      <c r="NIT136" s="149"/>
      <c r="NIU136" s="149"/>
      <c r="NIV136" s="149"/>
      <c r="NIW136" s="149"/>
      <c r="NIX136" s="149"/>
      <c r="NIY136" s="149"/>
      <c r="NIZ136" s="149"/>
      <c r="NJA136" s="149"/>
      <c r="NJB136" s="149"/>
      <c r="NJC136" s="149"/>
      <c r="NJD136" s="149"/>
      <c r="NJE136" s="149"/>
      <c r="NJF136" s="149"/>
      <c r="NJG136" s="149"/>
      <c r="NJH136" s="149"/>
      <c r="NJI136" s="149"/>
      <c r="NJJ136" s="149"/>
      <c r="NJK136" s="149"/>
      <c r="NJL136" s="149"/>
      <c r="NJM136" s="149"/>
      <c r="NJN136" s="149"/>
      <c r="NJO136" s="149"/>
      <c r="NJP136" s="149"/>
      <c r="NJQ136" s="149"/>
      <c r="NJR136" s="149"/>
      <c r="NJS136" s="149"/>
      <c r="NJT136" s="149"/>
      <c r="NJU136" s="149"/>
      <c r="NJV136" s="149"/>
      <c r="NJW136" s="149"/>
      <c r="NJX136" s="149"/>
      <c r="NJY136" s="149"/>
      <c r="NJZ136" s="149"/>
      <c r="NKA136" s="149"/>
      <c r="NKB136" s="149"/>
      <c r="NKC136" s="149"/>
      <c r="NKD136" s="149"/>
      <c r="NKE136" s="149"/>
      <c r="NKF136" s="149"/>
      <c r="NKG136" s="149"/>
      <c r="NKH136" s="149"/>
      <c r="NKI136" s="149"/>
      <c r="NKJ136" s="149"/>
      <c r="NKK136" s="149"/>
      <c r="NKL136" s="149"/>
      <c r="NKM136" s="149"/>
      <c r="NKN136" s="149"/>
      <c r="NKO136" s="149"/>
      <c r="NKP136" s="149"/>
      <c r="NKQ136" s="149"/>
      <c r="NKR136" s="149"/>
      <c r="NKS136" s="149"/>
      <c r="NKT136" s="149"/>
      <c r="NKU136" s="149"/>
      <c r="NKV136" s="149"/>
      <c r="NKW136" s="149"/>
      <c r="NKX136" s="149"/>
      <c r="NKY136" s="149"/>
      <c r="NKZ136" s="149"/>
      <c r="NLA136" s="149"/>
      <c r="NLB136" s="149"/>
      <c r="NLC136" s="149"/>
      <c r="NLD136" s="149"/>
      <c r="NLE136" s="149"/>
      <c r="NLF136" s="149"/>
      <c r="NLG136" s="149"/>
      <c r="NLH136" s="149"/>
      <c r="NLI136" s="149"/>
      <c r="NLJ136" s="149"/>
      <c r="NLK136" s="149"/>
      <c r="NLL136" s="149"/>
      <c r="NLM136" s="149"/>
      <c r="NLN136" s="149"/>
      <c r="NLO136" s="149"/>
      <c r="NLP136" s="149"/>
      <c r="NLQ136" s="149"/>
      <c r="NLR136" s="149"/>
      <c r="NLS136" s="149"/>
      <c r="NLT136" s="149"/>
      <c r="NLU136" s="149"/>
      <c r="NLV136" s="149"/>
      <c r="NLW136" s="149"/>
      <c r="NLX136" s="149"/>
      <c r="NLY136" s="149"/>
      <c r="NLZ136" s="149"/>
      <c r="NMA136" s="149"/>
      <c r="NMB136" s="149"/>
      <c r="NMC136" s="149"/>
      <c r="NMD136" s="149"/>
      <c r="NME136" s="149"/>
      <c r="NMF136" s="149"/>
      <c r="NMG136" s="149"/>
      <c r="NMH136" s="149"/>
      <c r="NMI136" s="149"/>
      <c r="NMJ136" s="149"/>
      <c r="NMK136" s="149"/>
      <c r="NML136" s="149"/>
      <c r="NMM136" s="149"/>
      <c r="NMN136" s="149"/>
      <c r="NMO136" s="149"/>
      <c r="NMP136" s="149"/>
      <c r="NMQ136" s="149"/>
      <c r="NMR136" s="149"/>
      <c r="NMS136" s="149"/>
      <c r="NMT136" s="149"/>
      <c r="NMU136" s="149"/>
      <c r="NMV136" s="149"/>
      <c r="NMW136" s="149"/>
      <c r="NMX136" s="149"/>
      <c r="NMY136" s="149"/>
      <c r="NMZ136" s="149"/>
      <c r="NNA136" s="149"/>
      <c r="NNB136" s="149"/>
      <c r="NNC136" s="149"/>
      <c r="NND136" s="149"/>
      <c r="NNE136" s="149"/>
      <c r="NNF136" s="149"/>
      <c r="NNG136" s="149"/>
      <c r="NNH136" s="149"/>
      <c r="NNI136" s="149"/>
      <c r="NNJ136" s="149"/>
      <c r="NNK136" s="149"/>
      <c r="NNL136" s="149"/>
      <c r="NNM136" s="149"/>
      <c r="NNN136" s="149"/>
      <c r="NNO136" s="149"/>
      <c r="NNP136" s="149"/>
      <c r="NNQ136" s="149"/>
      <c r="NNR136" s="149"/>
      <c r="NNS136" s="149"/>
      <c r="NNT136" s="149"/>
      <c r="NNU136" s="149"/>
      <c r="NNV136" s="149"/>
      <c r="NNW136" s="149"/>
      <c r="NNX136" s="149"/>
      <c r="NNY136" s="149"/>
      <c r="NNZ136" s="149"/>
      <c r="NOA136" s="149"/>
      <c r="NOB136" s="149"/>
      <c r="NOC136" s="149"/>
      <c r="NOD136" s="149"/>
      <c r="NOE136" s="149"/>
      <c r="NOF136" s="149"/>
      <c r="NOG136" s="149"/>
      <c r="NOH136" s="149"/>
      <c r="NOI136" s="149"/>
      <c r="NOJ136" s="149"/>
      <c r="NOK136" s="149"/>
      <c r="NOL136" s="149"/>
      <c r="NOM136" s="149"/>
      <c r="NON136" s="149"/>
      <c r="NOO136" s="149"/>
      <c r="NOP136" s="149"/>
      <c r="NOQ136" s="149"/>
      <c r="NOR136" s="149"/>
      <c r="NOS136" s="149"/>
      <c r="NOT136" s="149"/>
      <c r="NOU136" s="149"/>
      <c r="NOV136" s="149"/>
      <c r="NOW136" s="149"/>
      <c r="NOX136" s="149"/>
      <c r="NOY136" s="149"/>
      <c r="NOZ136" s="149"/>
      <c r="NPA136" s="149"/>
      <c r="NPB136" s="149"/>
      <c r="NPC136" s="149"/>
      <c r="NPD136" s="149"/>
      <c r="NPE136" s="149"/>
      <c r="NPF136" s="149"/>
      <c r="NPG136" s="149"/>
      <c r="NPH136" s="149"/>
      <c r="NPI136" s="149"/>
      <c r="NPJ136" s="149"/>
      <c r="NPK136" s="149"/>
      <c r="NPL136" s="149"/>
      <c r="NPM136" s="149"/>
      <c r="NPN136" s="149"/>
      <c r="NPO136" s="149"/>
      <c r="NPP136" s="149"/>
      <c r="NPQ136" s="149"/>
      <c r="NPR136" s="149"/>
      <c r="NPS136" s="149"/>
      <c r="NPT136" s="149"/>
      <c r="NPU136" s="149"/>
      <c r="NPV136" s="149"/>
      <c r="NPW136" s="149"/>
      <c r="NPX136" s="149"/>
      <c r="NPY136" s="149"/>
      <c r="NPZ136" s="149"/>
      <c r="NQA136" s="149"/>
      <c r="NQB136" s="149"/>
      <c r="NQC136" s="149"/>
      <c r="NQD136" s="149"/>
      <c r="NQE136" s="149"/>
      <c r="NQF136" s="149"/>
      <c r="NQG136" s="149"/>
      <c r="NQH136" s="149"/>
      <c r="NQI136" s="149"/>
      <c r="NQJ136" s="149"/>
      <c r="NQK136" s="149"/>
      <c r="NQL136" s="149"/>
      <c r="NQM136" s="149"/>
      <c r="NQN136" s="149"/>
      <c r="NQO136" s="149"/>
      <c r="NQP136" s="149"/>
      <c r="NQQ136" s="149"/>
      <c r="NQR136" s="149"/>
      <c r="NQS136" s="149"/>
      <c r="NQT136" s="149"/>
      <c r="NQU136" s="149"/>
      <c r="NQV136" s="149"/>
      <c r="NQW136" s="149"/>
      <c r="NQX136" s="149"/>
      <c r="NQY136" s="149"/>
      <c r="NQZ136" s="149"/>
      <c r="NRA136" s="149"/>
      <c r="NRB136" s="149"/>
      <c r="NRC136" s="149"/>
      <c r="NRD136" s="149"/>
      <c r="NRE136" s="149"/>
      <c r="NRF136" s="149"/>
      <c r="NRG136" s="149"/>
      <c r="NRH136" s="149"/>
      <c r="NRI136" s="149"/>
      <c r="NRJ136" s="149"/>
      <c r="NRK136" s="149"/>
      <c r="NRL136" s="149"/>
      <c r="NRM136" s="149"/>
      <c r="NRN136" s="149"/>
      <c r="NRO136" s="149"/>
      <c r="NRP136" s="149"/>
      <c r="NRQ136" s="149"/>
      <c r="NRR136" s="149"/>
      <c r="NRS136" s="149"/>
      <c r="NRT136" s="149"/>
      <c r="NRU136" s="149"/>
      <c r="NRV136" s="149"/>
      <c r="NRW136" s="149"/>
      <c r="NRX136" s="149"/>
      <c r="NRY136" s="149"/>
      <c r="NRZ136" s="149"/>
      <c r="NSA136" s="149"/>
      <c r="NSB136" s="149"/>
      <c r="NSC136" s="149"/>
      <c r="NSD136" s="149"/>
      <c r="NSE136" s="149"/>
      <c r="NSF136" s="149"/>
      <c r="NSG136" s="149"/>
      <c r="NSH136" s="149"/>
      <c r="NSI136" s="149"/>
      <c r="NSJ136" s="149"/>
      <c r="NSK136" s="149"/>
      <c r="NSL136" s="149"/>
      <c r="NSM136" s="149"/>
      <c r="NSN136" s="149"/>
      <c r="NSO136" s="149"/>
      <c r="NSP136" s="149"/>
      <c r="NSQ136" s="149"/>
      <c r="NSR136" s="149"/>
      <c r="NSS136" s="149"/>
      <c r="NST136" s="149"/>
      <c r="NSU136" s="149"/>
      <c r="NSV136" s="149"/>
      <c r="NSW136" s="149"/>
      <c r="NSX136" s="149"/>
      <c r="NSY136" s="149"/>
      <c r="NSZ136" s="149"/>
      <c r="NTA136" s="149"/>
      <c r="NTB136" s="149"/>
      <c r="NTC136" s="149"/>
      <c r="NTD136" s="149"/>
      <c r="NTE136" s="149"/>
      <c r="NTF136" s="149"/>
      <c r="NTG136" s="149"/>
      <c r="NTH136" s="149"/>
      <c r="NTI136" s="149"/>
      <c r="NTJ136" s="149"/>
      <c r="NTK136" s="149"/>
      <c r="NTL136" s="149"/>
      <c r="NTM136" s="149"/>
      <c r="NTN136" s="149"/>
      <c r="NTO136" s="149"/>
      <c r="NTP136" s="149"/>
      <c r="NTQ136" s="149"/>
      <c r="NTR136" s="149"/>
      <c r="NTS136" s="149"/>
      <c r="NTT136" s="149"/>
      <c r="NTU136" s="149"/>
      <c r="NTV136" s="149"/>
      <c r="NTW136" s="149"/>
      <c r="NTX136" s="149"/>
      <c r="NTY136" s="149"/>
      <c r="NTZ136" s="149"/>
      <c r="NUA136" s="149"/>
      <c r="NUB136" s="149"/>
      <c r="NUC136" s="149"/>
      <c r="NUD136" s="149"/>
      <c r="NUE136" s="149"/>
      <c r="NUF136" s="149"/>
      <c r="NUG136" s="149"/>
      <c r="NUH136" s="149"/>
      <c r="NUI136" s="149"/>
      <c r="NUJ136" s="149"/>
      <c r="NUK136" s="149"/>
      <c r="NUL136" s="149"/>
      <c r="NUM136" s="149"/>
      <c r="NUN136" s="149"/>
      <c r="NUO136" s="149"/>
      <c r="NUP136" s="149"/>
      <c r="NUQ136" s="149"/>
      <c r="NUR136" s="149"/>
      <c r="NUS136" s="149"/>
      <c r="NUT136" s="149"/>
      <c r="NUU136" s="149"/>
      <c r="NUV136" s="149"/>
      <c r="NUW136" s="149"/>
      <c r="NUX136" s="149"/>
      <c r="NUY136" s="149"/>
      <c r="NUZ136" s="149"/>
      <c r="NVA136" s="149"/>
      <c r="NVB136" s="149"/>
      <c r="NVC136" s="149"/>
      <c r="NVD136" s="149"/>
      <c r="NVE136" s="149"/>
      <c r="NVF136" s="149"/>
      <c r="NVG136" s="149"/>
      <c r="NVH136" s="149"/>
      <c r="NVI136" s="149"/>
      <c r="NVJ136" s="149"/>
      <c r="NVK136" s="149"/>
      <c r="NVL136" s="149"/>
      <c r="NVM136" s="149"/>
      <c r="NVN136" s="149"/>
      <c r="NVO136" s="149"/>
      <c r="NVP136" s="149"/>
      <c r="NVQ136" s="149"/>
      <c r="NVR136" s="149"/>
      <c r="NVS136" s="149"/>
      <c r="NVT136" s="149"/>
      <c r="NVU136" s="149"/>
      <c r="NVV136" s="149"/>
      <c r="NVW136" s="149"/>
      <c r="NVX136" s="149"/>
      <c r="NVY136" s="149"/>
      <c r="NVZ136" s="149"/>
      <c r="NWA136" s="149"/>
      <c r="NWB136" s="149"/>
      <c r="NWC136" s="149"/>
      <c r="NWD136" s="149"/>
      <c r="NWE136" s="149"/>
      <c r="NWF136" s="149"/>
      <c r="NWG136" s="149"/>
      <c r="NWH136" s="149"/>
      <c r="NWI136" s="149"/>
      <c r="NWJ136" s="149"/>
      <c r="NWK136" s="149"/>
      <c r="NWL136" s="149"/>
      <c r="NWM136" s="149"/>
      <c r="NWN136" s="149"/>
      <c r="NWO136" s="149"/>
      <c r="NWP136" s="149"/>
      <c r="NWQ136" s="149"/>
      <c r="NWR136" s="149"/>
      <c r="NWS136" s="149"/>
      <c r="NWT136" s="149"/>
      <c r="NWU136" s="149"/>
      <c r="NWV136" s="149"/>
      <c r="NWW136" s="149"/>
      <c r="NWX136" s="149"/>
      <c r="NWY136" s="149"/>
      <c r="NWZ136" s="149"/>
      <c r="NXA136" s="149"/>
      <c r="NXB136" s="149"/>
      <c r="NXC136" s="149"/>
      <c r="NXD136" s="149"/>
      <c r="NXE136" s="149"/>
      <c r="NXF136" s="149"/>
      <c r="NXG136" s="149"/>
      <c r="NXH136" s="149"/>
      <c r="NXI136" s="149"/>
      <c r="NXJ136" s="149"/>
      <c r="NXK136" s="149"/>
      <c r="NXL136" s="149"/>
      <c r="NXM136" s="149"/>
      <c r="NXN136" s="149"/>
      <c r="NXO136" s="149"/>
      <c r="NXP136" s="149"/>
      <c r="NXQ136" s="149"/>
      <c r="NXR136" s="149"/>
      <c r="NXS136" s="149"/>
      <c r="NXT136" s="149"/>
      <c r="NXU136" s="149"/>
      <c r="NXV136" s="149"/>
      <c r="NXW136" s="149"/>
      <c r="NXX136" s="149"/>
      <c r="NXY136" s="149"/>
      <c r="NXZ136" s="149"/>
      <c r="NYA136" s="149"/>
      <c r="NYB136" s="149"/>
      <c r="NYC136" s="149"/>
      <c r="NYD136" s="149"/>
      <c r="NYE136" s="149"/>
      <c r="NYF136" s="149"/>
      <c r="NYG136" s="149"/>
      <c r="NYH136" s="149"/>
      <c r="NYI136" s="149"/>
      <c r="NYJ136" s="149"/>
      <c r="NYK136" s="149"/>
      <c r="NYL136" s="149"/>
      <c r="NYM136" s="149"/>
      <c r="NYN136" s="149"/>
      <c r="NYO136" s="149"/>
      <c r="NYP136" s="149"/>
      <c r="NYQ136" s="149"/>
      <c r="NYR136" s="149"/>
      <c r="NYS136" s="149"/>
      <c r="NYT136" s="149"/>
      <c r="NYU136" s="149"/>
      <c r="NYV136" s="149"/>
      <c r="NYW136" s="149"/>
      <c r="NYX136" s="149"/>
      <c r="NYY136" s="149"/>
      <c r="NYZ136" s="149"/>
      <c r="NZA136" s="149"/>
      <c r="NZB136" s="149"/>
      <c r="NZC136" s="149"/>
      <c r="NZD136" s="149"/>
      <c r="NZE136" s="149"/>
      <c r="NZF136" s="149"/>
      <c r="NZG136" s="149"/>
      <c r="NZH136" s="149"/>
      <c r="NZI136" s="149"/>
      <c r="NZJ136" s="149"/>
      <c r="NZK136" s="149"/>
      <c r="NZL136" s="149"/>
      <c r="NZM136" s="149"/>
      <c r="NZN136" s="149"/>
      <c r="NZO136" s="149"/>
      <c r="NZP136" s="149"/>
      <c r="NZQ136" s="149"/>
      <c r="NZR136" s="149"/>
      <c r="NZS136" s="149"/>
      <c r="NZT136" s="149"/>
      <c r="NZU136" s="149"/>
      <c r="NZV136" s="149"/>
      <c r="NZW136" s="149"/>
      <c r="NZX136" s="149"/>
      <c r="NZY136" s="149"/>
      <c r="NZZ136" s="149"/>
      <c r="OAA136" s="149"/>
      <c r="OAB136" s="149"/>
      <c r="OAC136" s="149"/>
      <c r="OAD136" s="149"/>
      <c r="OAE136" s="149"/>
      <c r="OAF136" s="149"/>
      <c r="OAG136" s="149"/>
      <c r="OAH136" s="149"/>
      <c r="OAI136" s="149"/>
      <c r="OAJ136" s="149"/>
      <c r="OAK136" s="149"/>
      <c r="OAL136" s="149"/>
      <c r="OAM136" s="149"/>
      <c r="OAN136" s="149"/>
      <c r="OAO136" s="149"/>
      <c r="OAP136" s="149"/>
      <c r="OAQ136" s="149"/>
      <c r="OAR136" s="149"/>
      <c r="OAS136" s="149"/>
      <c r="OAT136" s="149"/>
      <c r="OAU136" s="149"/>
      <c r="OAV136" s="149"/>
      <c r="OAW136" s="149"/>
      <c r="OAX136" s="149"/>
      <c r="OAY136" s="149"/>
      <c r="OAZ136" s="149"/>
      <c r="OBA136" s="149"/>
      <c r="OBB136" s="149"/>
      <c r="OBC136" s="149"/>
      <c r="OBD136" s="149"/>
      <c r="OBE136" s="149"/>
      <c r="OBF136" s="149"/>
      <c r="OBG136" s="149"/>
      <c r="OBH136" s="149"/>
      <c r="OBI136" s="149"/>
      <c r="OBJ136" s="149"/>
      <c r="OBK136" s="149"/>
      <c r="OBL136" s="149"/>
      <c r="OBM136" s="149"/>
      <c r="OBN136" s="149"/>
      <c r="OBO136" s="149"/>
      <c r="OBP136" s="149"/>
      <c r="OBQ136" s="149"/>
      <c r="OBR136" s="149"/>
      <c r="OBS136" s="149"/>
      <c r="OBT136" s="149"/>
      <c r="OBU136" s="149"/>
      <c r="OBV136" s="149"/>
      <c r="OBW136" s="149"/>
      <c r="OBX136" s="149"/>
      <c r="OBY136" s="149"/>
      <c r="OBZ136" s="149"/>
      <c r="OCA136" s="149"/>
      <c r="OCB136" s="149"/>
      <c r="OCC136" s="149"/>
      <c r="OCD136" s="149"/>
      <c r="OCE136" s="149"/>
      <c r="OCF136" s="149"/>
      <c r="OCG136" s="149"/>
      <c r="OCH136" s="149"/>
      <c r="OCI136" s="149"/>
      <c r="OCJ136" s="149"/>
      <c r="OCK136" s="149"/>
      <c r="OCL136" s="149"/>
      <c r="OCM136" s="149"/>
      <c r="OCN136" s="149"/>
      <c r="OCO136" s="149"/>
      <c r="OCP136" s="149"/>
      <c r="OCQ136" s="149"/>
      <c r="OCR136" s="149"/>
      <c r="OCS136" s="149"/>
      <c r="OCT136" s="149"/>
      <c r="OCU136" s="149"/>
      <c r="OCV136" s="149"/>
      <c r="OCW136" s="149"/>
      <c r="OCX136" s="149"/>
      <c r="OCY136" s="149"/>
      <c r="OCZ136" s="149"/>
      <c r="ODA136" s="149"/>
      <c r="ODB136" s="149"/>
      <c r="ODC136" s="149"/>
      <c r="ODD136" s="149"/>
      <c r="ODE136" s="149"/>
      <c r="ODF136" s="149"/>
      <c r="ODG136" s="149"/>
      <c r="ODH136" s="149"/>
      <c r="ODI136" s="149"/>
      <c r="ODJ136" s="149"/>
      <c r="ODK136" s="149"/>
      <c r="ODL136" s="149"/>
      <c r="ODM136" s="149"/>
      <c r="ODN136" s="149"/>
      <c r="ODO136" s="149"/>
      <c r="ODP136" s="149"/>
      <c r="ODQ136" s="149"/>
      <c r="ODR136" s="149"/>
      <c r="ODS136" s="149"/>
      <c r="ODT136" s="149"/>
      <c r="ODU136" s="149"/>
      <c r="ODV136" s="149"/>
      <c r="ODW136" s="149"/>
      <c r="ODX136" s="149"/>
      <c r="ODY136" s="149"/>
      <c r="ODZ136" s="149"/>
      <c r="OEA136" s="149"/>
      <c r="OEB136" s="149"/>
      <c r="OEC136" s="149"/>
      <c r="OED136" s="149"/>
      <c r="OEE136" s="149"/>
      <c r="OEF136" s="149"/>
      <c r="OEG136" s="149"/>
      <c r="OEH136" s="149"/>
      <c r="OEI136" s="149"/>
      <c r="OEJ136" s="149"/>
      <c r="OEK136" s="149"/>
      <c r="OEL136" s="149"/>
      <c r="OEM136" s="149"/>
      <c r="OEN136" s="149"/>
      <c r="OEO136" s="149"/>
      <c r="OEP136" s="149"/>
      <c r="OEQ136" s="149"/>
      <c r="OER136" s="149"/>
      <c r="OES136" s="149"/>
      <c r="OET136" s="149"/>
      <c r="OEU136" s="149"/>
      <c r="OEV136" s="149"/>
      <c r="OEW136" s="149"/>
      <c r="OEX136" s="149"/>
      <c r="OEY136" s="149"/>
      <c r="OEZ136" s="149"/>
      <c r="OFA136" s="149"/>
      <c r="OFB136" s="149"/>
      <c r="OFC136" s="149"/>
      <c r="OFD136" s="149"/>
      <c r="OFE136" s="149"/>
      <c r="OFF136" s="149"/>
      <c r="OFG136" s="149"/>
      <c r="OFH136" s="149"/>
      <c r="OFI136" s="149"/>
      <c r="OFJ136" s="149"/>
      <c r="OFK136" s="149"/>
      <c r="OFL136" s="149"/>
      <c r="OFM136" s="149"/>
      <c r="OFN136" s="149"/>
      <c r="OFO136" s="149"/>
      <c r="OFP136" s="149"/>
      <c r="OFQ136" s="149"/>
      <c r="OFR136" s="149"/>
      <c r="OFS136" s="149"/>
      <c r="OFT136" s="149"/>
      <c r="OFU136" s="149"/>
      <c r="OFV136" s="149"/>
      <c r="OFW136" s="149"/>
      <c r="OFX136" s="149"/>
      <c r="OFY136" s="149"/>
      <c r="OFZ136" s="149"/>
      <c r="OGA136" s="149"/>
      <c r="OGB136" s="149"/>
      <c r="OGC136" s="149"/>
      <c r="OGD136" s="149"/>
      <c r="OGE136" s="149"/>
      <c r="OGF136" s="149"/>
      <c r="OGG136" s="149"/>
      <c r="OGH136" s="149"/>
      <c r="OGI136" s="149"/>
      <c r="OGJ136" s="149"/>
      <c r="OGK136" s="149"/>
      <c r="OGL136" s="149"/>
      <c r="OGM136" s="149"/>
      <c r="OGN136" s="149"/>
      <c r="OGO136" s="149"/>
      <c r="OGP136" s="149"/>
      <c r="OGQ136" s="149"/>
      <c r="OGR136" s="149"/>
      <c r="OGS136" s="149"/>
      <c r="OGT136" s="149"/>
      <c r="OGU136" s="149"/>
      <c r="OGV136" s="149"/>
      <c r="OGW136" s="149"/>
      <c r="OGX136" s="149"/>
      <c r="OGY136" s="149"/>
      <c r="OGZ136" s="149"/>
      <c r="OHA136" s="149"/>
      <c r="OHB136" s="149"/>
      <c r="OHC136" s="149"/>
      <c r="OHD136" s="149"/>
      <c r="OHE136" s="149"/>
      <c r="OHF136" s="149"/>
      <c r="OHG136" s="149"/>
      <c r="OHH136" s="149"/>
      <c r="OHI136" s="149"/>
      <c r="OHJ136" s="149"/>
      <c r="OHK136" s="149"/>
      <c r="OHL136" s="149"/>
      <c r="OHM136" s="149"/>
      <c r="OHN136" s="149"/>
      <c r="OHO136" s="149"/>
      <c r="OHP136" s="149"/>
      <c r="OHQ136" s="149"/>
      <c r="OHR136" s="149"/>
      <c r="OHS136" s="149"/>
      <c r="OHT136" s="149"/>
      <c r="OHU136" s="149"/>
      <c r="OHV136" s="149"/>
      <c r="OHW136" s="149"/>
      <c r="OHX136" s="149"/>
      <c r="OHY136" s="149"/>
      <c r="OHZ136" s="149"/>
      <c r="OIA136" s="149"/>
      <c r="OIB136" s="149"/>
      <c r="OIC136" s="149"/>
      <c r="OID136" s="149"/>
      <c r="OIE136" s="149"/>
      <c r="OIF136" s="149"/>
      <c r="OIG136" s="149"/>
      <c r="OIH136" s="149"/>
      <c r="OII136" s="149"/>
      <c r="OIJ136" s="149"/>
      <c r="OIK136" s="149"/>
      <c r="OIL136" s="149"/>
      <c r="OIM136" s="149"/>
      <c r="OIN136" s="149"/>
      <c r="OIO136" s="149"/>
      <c r="OIP136" s="149"/>
      <c r="OIQ136" s="149"/>
      <c r="OIR136" s="149"/>
      <c r="OIS136" s="149"/>
      <c r="OIT136" s="149"/>
      <c r="OIU136" s="149"/>
      <c r="OIV136" s="149"/>
      <c r="OIW136" s="149"/>
      <c r="OIX136" s="149"/>
      <c r="OIY136" s="149"/>
      <c r="OIZ136" s="149"/>
      <c r="OJA136" s="149"/>
      <c r="OJB136" s="149"/>
      <c r="OJC136" s="149"/>
      <c r="OJD136" s="149"/>
      <c r="OJE136" s="149"/>
      <c r="OJF136" s="149"/>
      <c r="OJG136" s="149"/>
      <c r="OJH136" s="149"/>
      <c r="OJI136" s="149"/>
      <c r="OJJ136" s="149"/>
      <c r="OJK136" s="149"/>
      <c r="OJL136" s="149"/>
      <c r="OJM136" s="149"/>
      <c r="OJN136" s="149"/>
      <c r="OJO136" s="149"/>
      <c r="OJP136" s="149"/>
      <c r="OJQ136" s="149"/>
      <c r="OJR136" s="149"/>
      <c r="OJS136" s="149"/>
      <c r="OJT136" s="149"/>
      <c r="OJU136" s="149"/>
      <c r="OJV136" s="149"/>
      <c r="OJW136" s="149"/>
      <c r="OJX136" s="149"/>
      <c r="OJY136" s="149"/>
      <c r="OJZ136" s="149"/>
      <c r="OKA136" s="149"/>
      <c r="OKB136" s="149"/>
      <c r="OKC136" s="149"/>
      <c r="OKD136" s="149"/>
      <c r="OKE136" s="149"/>
      <c r="OKF136" s="149"/>
      <c r="OKG136" s="149"/>
      <c r="OKH136" s="149"/>
      <c r="OKI136" s="149"/>
      <c r="OKJ136" s="149"/>
      <c r="OKK136" s="149"/>
      <c r="OKL136" s="149"/>
      <c r="OKM136" s="149"/>
      <c r="OKN136" s="149"/>
      <c r="OKO136" s="149"/>
      <c r="OKP136" s="149"/>
      <c r="OKQ136" s="149"/>
      <c r="OKR136" s="149"/>
      <c r="OKS136" s="149"/>
      <c r="OKT136" s="149"/>
      <c r="OKU136" s="149"/>
      <c r="OKV136" s="149"/>
      <c r="OKW136" s="149"/>
      <c r="OKX136" s="149"/>
      <c r="OKY136" s="149"/>
      <c r="OKZ136" s="149"/>
      <c r="OLA136" s="149"/>
      <c r="OLB136" s="149"/>
      <c r="OLC136" s="149"/>
      <c r="OLD136" s="149"/>
      <c r="OLE136" s="149"/>
      <c r="OLF136" s="149"/>
      <c r="OLG136" s="149"/>
      <c r="OLH136" s="149"/>
      <c r="OLI136" s="149"/>
      <c r="OLJ136" s="149"/>
      <c r="OLK136" s="149"/>
      <c r="OLL136" s="149"/>
      <c r="OLM136" s="149"/>
      <c r="OLN136" s="149"/>
      <c r="OLO136" s="149"/>
      <c r="OLP136" s="149"/>
      <c r="OLQ136" s="149"/>
      <c r="OLR136" s="149"/>
      <c r="OLS136" s="149"/>
      <c r="OLT136" s="149"/>
      <c r="OLU136" s="149"/>
      <c r="OLV136" s="149"/>
      <c r="OLW136" s="149"/>
      <c r="OLX136" s="149"/>
      <c r="OLY136" s="149"/>
      <c r="OLZ136" s="149"/>
      <c r="OMA136" s="149"/>
      <c r="OMB136" s="149"/>
      <c r="OMC136" s="149"/>
      <c r="OMD136" s="149"/>
      <c r="OME136" s="149"/>
      <c r="OMF136" s="149"/>
      <c r="OMG136" s="149"/>
      <c r="OMH136" s="149"/>
      <c r="OMI136" s="149"/>
      <c r="OMJ136" s="149"/>
      <c r="OMK136" s="149"/>
      <c r="OML136" s="149"/>
      <c r="OMM136" s="149"/>
      <c r="OMN136" s="149"/>
      <c r="OMO136" s="149"/>
      <c r="OMP136" s="149"/>
      <c r="OMQ136" s="149"/>
      <c r="OMR136" s="149"/>
      <c r="OMS136" s="149"/>
      <c r="OMT136" s="149"/>
      <c r="OMU136" s="149"/>
      <c r="OMV136" s="149"/>
      <c r="OMW136" s="149"/>
      <c r="OMX136" s="149"/>
      <c r="OMY136" s="149"/>
      <c r="OMZ136" s="149"/>
      <c r="ONA136" s="149"/>
      <c r="ONB136" s="149"/>
      <c r="ONC136" s="149"/>
      <c r="OND136" s="149"/>
      <c r="ONE136" s="149"/>
      <c r="ONF136" s="149"/>
      <c r="ONG136" s="149"/>
      <c r="ONH136" s="149"/>
      <c r="ONI136" s="149"/>
      <c r="ONJ136" s="149"/>
      <c r="ONK136" s="149"/>
      <c r="ONL136" s="149"/>
      <c r="ONM136" s="149"/>
      <c r="ONN136" s="149"/>
      <c r="ONO136" s="149"/>
      <c r="ONP136" s="149"/>
      <c r="ONQ136" s="149"/>
      <c r="ONR136" s="149"/>
      <c r="ONS136" s="149"/>
      <c r="ONT136" s="149"/>
      <c r="ONU136" s="149"/>
      <c r="ONV136" s="149"/>
      <c r="ONW136" s="149"/>
      <c r="ONX136" s="149"/>
      <c r="ONY136" s="149"/>
      <c r="ONZ136" s="149"/>
      <c r="OOA136" s="149"/>
      <c r="OOB136" s="149"/>
      <c r="OOC136" s="149"/>
      <c r="OOD136" s="149"/>
      <c r="OOE136" s="149"/>
      <c r="OOF136" s="149"/>
      <c r="OOG136" s="149"/>
      <c r="OOH136" s="149"/>
      <c r="OOI136" s="149"/>
      <c r="OOJ136" s="149"/>
      <c r="OOK136" s="149"/>
      <c r="OOL136" s="149"/>
      <c r="OOM136" s="149"/>
      <c r="OON136" s="149"/>
      <c r="OOO136" s="149"/>
      <c r="OOP136" s="149"/>
      <c r="OOQ136" s="149"/>
      <c r="OOR136" s="149"/>
      <c r="OOS136" s="149"/>
      <c r="OOT136" s="149"/>
      <c r="OOU136" s="149"/>
      <c r="OOV136" s="149"/>
      <c r="OOW136" s="149"/>
      <c r="OOX136" s="149"/>
      <c r="OOY136" s="149"/>
      <c r="OOZ136" s="149"/>
      <c r="OPA136" s="149"/>
      <c r="OPB136" s="149"/>
      <c r="OPC136" s="149"/>
      <c r="OPD136" s="149"/>
      <c r="OPE136" s="149"/>
      <c r="OPF136" s="149"/>
      <c r="OPG136" s="149"/>
      <c r="OPH136" s="149"/>
      <c r="OPI136" s="149"/>
      <c r="OPJ136" s="149"/>
      <c r="OPK136" s="149"/>
      <c r="OPL136" s="149"/>
      <c r="OPM136" s="149"/>
      <c r="OPN136" s="149"/>
      <c r="OPO136" s="149"/>
      <c r="OPP136" s="149"/>
      <c r="OPQ136" s="149"/>
      <c r="OPR136" s="149"/>
      <c r="OPS136" s="149"/>
      <c r="OPT136" s="149"/>
      <c r="OPU136" s="149"/>
      <c r="OPV136" s="149"/>
      <c r="OPW136" s="149"/>
      <c r="OPX136" s="149"/>
      <c r="OPY136" s="149"/>
      <c r="OPZ136" s="149"/>
      <c r="OQA136" s="149"/>
      <c r="OQB136" s="149"/>
      <c r="OQC136" s="149"/>
      <c r="OQD136" s="149"/>
      <c r="OQE136" s="149"/>
      <c r="OQF136" s="149"/>
      <c r="OQG136" s="149"/>
      <c r="OQH136" s="149"/>
      <c r="OQI136" s="149"/>
      <c r="OQJ136" s="149"/>
      <c r="OQK136" s="149"/>
      <c r="OQL136" s="149"/>
      <c r="OQM136" s="149"/>
      <c r="OQN136" s="149"/>
      <c r="OQO136" s="149"/>
      <c r="OQP136" s="149"/>
      <c r="OQQ136" s="149"/>
      <c r="OQR136" s="149"/>
      <c r="OQS136" s="149"/>
      <c r="OQT136" s="149"/>
      <c r="OQU136" s="149"/>
      <c r="OQV136" s="149"/>
      <c r="OQW136" s="149"/>
      <c r="OQX136" s="149"/>
      <c r="OQY136" s="149"/>
      <c r="OQZ136" s="149"/>
      <c r="ORA136" s="149"/>
      <c r="ORB136" s="149"/>
      <c r="ORC136" s="149"/>
      <c r="ORD136" s="149"/>
      <c r="ORE136" s="149"/>
      <c r="ORF136" s="149"/>
      <c r="ORG136" s="149"/>
      <c r="ORH136" s="149"/>
      <c r="ORI136" s="149"/>
      <c r="ORJ136" s="149"/>
      <c r="ORK136" s="149"/>
      <c r="ORL136" s="149"/>
      <c r="ORM136" s="149"/>
      <c r="ORN136" s="149"/>
      <c r="ORO136" s="149"/>
      <c r="ORP136" s="149"/>
      <c r="ORQ136" s="149"/>
      <c r="ORR136" s="149"/>
      <c r="ORS136" s="149"/>
      <c r="ORT136" s="149"/>
      <c r="ORU136" s="149"/>
      <c r="ORV136" s="149"/>
      <c r="ORW136" s="149"/>
      <c r="ORX136" s="149"/>
      <c r="ORY136" s="149"/>
      <c r="ORZ136" s="149"/>
      <c r="OSA136" s="149"/>
      <c r="OSB136" s="149"/>
      <c r="OSC136" s="149"/>
      <c r="OSD136" s="149"/>
      <c r="OSE136" s="149"/>
      <c r="OSF136" s="149"/>
      <c r="OSG136" s="149"/>
      <c r="OSH136" s="149"/>
      <c r="OSI136" s="149"/>
      <c r="OSJ136" s="149"/>
      <c r="OSK136" s="149"/>
      <c r="OSL136" s="149"/>
      <c r="OSM136" s="149"/>
      <c r="OSN136" s="149"/>
      <c r="OSO136" s="149"/>
      <c r="OSP136" s="149"/>
      <c r="OSQ136" s="149"/>
      <c r="OSR136" s="149"/>
      <c r="OSS136" s="149"/>
      <c r="OST136" s="149"/>
      <c r="OSU136" s="149"/>
      <c r="OSV136" s="149"/>
      <c r="OSW136" s="149"/>
      <c r="OSX136" s="149"/>
      <c r="OSY136" s="149"/>
      <c r="OSZ136" s="149"/>
      <c r="OTA136" s="149"/>
      <c r="OTB136" s="149"/>
      <c r="OTC136" s="149"/>
      <c r="OTD136" s="149"/>
      <c r="OTE136" s="149"/>
      <c r="OTF136" s="149"/>
      <c r="OTG136" s="149"/>
      <c r="OTH136" s="149"/>
      <c r="OTI136" s="149"/>
      <c r="OTJ136" s="149"/>
      <c r="OTK136" s="149"/>
      <c r="OTL136" s="149"/>
      <c r="OTM136" s="149"/>
      <c r="OTN136" s="149"/>
      <c r="OTO136" s="149"/>
      <c r="OTP136" s="149"/>
      <c r="OTQ136" s="149"/>
      <c r="OTR136" s="149"/>
      <c r="OTS136" s="149"/>
      <c r="OTT136" s="149"/>
      <c r="OTU136" s="149"/>
      <c r="OTV136" s="149"/>
      <c r="OTW136" s="149"/>
      <c r="OTX136" s="149"/>
      <c r="OTY136" s="149"/>
      <c r="OTZ136" s="149"/>
      <c r="OUA136" s="149"/>
      <c r="OUB136" s="149"/>
      <c r="OUC136" s="149"/>
      <c r="OUD136" s="149"/>
      <c r="OUE136" s="149"/>
      <c r="OUF136" s="149"/>
      <c r="OUG136" s="149"/>
      <c r="OUH136" s="149"/>
      <c r="OUI136" s="149"/>
      <c r="OUJ136" s="149"/>
      <c r="OUK136" s="149"/>
      <c r="OUL136" s="149"/>
      <c r="OUM136" s="149"/>
      <c r="OUN136" s="149"/>
      <c r="OUO136" s="149"/>
      <c r="OUP136" s="149"/>
      <c r="OUQ136" s="149"/>
      <c r="OUR136" s="149"/>
      <c r="OUS136" s="149"/>
      <c r="OUT136" s="149"/>
      <c r="OUU136" s="149"/>
      <c r="OUV136" s="149"/>
      <c r="OUW136" s="149"/>
      <c r="OUX136" s="149"/>
      <c r="OUY136" s="149"/>
      <c r="OUZ136" s="149"/>
      <c r="OVA136" s="149"/>
      <c r="OVB136" s="149"/>
      <c r="OVC136" s="149"/>
      <c r="OVD136" s="149"/>
      <c r="OVE136" s="149"/>
      <c r="OVF136" s="149"/>
      <c r="OVG136" s="149"/>
      <c r="OVH136" s="149"/>
      <c r="OVI136" s="149"/>
      <c r="OVJ136" s="149"/>
      <c r="OVK136" s="149"/>
      <c r="OVL136" s="149"/>
      <c r="OVM136" s="149"/>
      <c r="OVN136" s="149"/>
      <c r="OVO136" s="149"/>
      <c r="OVP136" s="149"/>
      <c r="OVQ136" s="149"/>
      <c r="OVR136" s="149"/>
      <c r="OVS136" s="149"/>
      <c r="OVT136" s="149"/>
      <c r="OVU136" s="149"/>
      <c r="OVV136" s="149"/>
      <c r="OVW136" s="149"/>
      <c r="OVX136" s="149"/>
      <c r="OVY136" s="149"/>
      <c r="OVZ136" s="149"/>
      <c r="OWA136" s="149"/>
      <c r="OWB136" s="149"/>
      <c r="OWC136" s="149"/>
      <c r="OWD136" s="149"/>
      <c r="OWE136" s="149"/>
      <c r="OWF136" s="149"/>
      <c r="OWG136" s="149"/>
      <c r="OWH136" s="149"/>
      <c r="OWI136" s="149"/>
      <c r="OWJ136" s="149"/>
      <c r="OWK136" s="149"/>
      <c r="OWL136" s="149"/>
      <c r="OWM136" s="149"/>
      <c r="OWN136" s="149"/>
      <c r="OWO136" s="149"/>
      <c r="OWP136" s="149"/>
      <c r="OWQ136" s="149"/>
      <c r="OWR136" s="149"/>
      <c r="OWS136" s="149"/>
      <c r="OWT136" s="149"/>
      <c r="OWU136" s="149"/>
      <c r="OWV136" s="149"/>
      <c r="OWW136" s="149"/>
      <c r="OWX136" s="149"/>
      <c r="OWY136" s="149"/>
      <c r="OWZ136" s="149"/>
      <c r="OXA136" s="149"/>
      <c r="OXB136" s="149"/>
      <c r="OXC136" s="149"/>
      <c r="OXD136" s="149"/>
      <c r="OXE136" s="149"/>
      <c r="OXF136" s="149"/>
      <c r="OXG136" s="149"/>
      <c r="OXH136" s="149"/>
      <c r="OXI136" s="149"/>
      <c r="OXJ136" s="149"/>
      <c r="OXK136" s="149"/>
      <c r="OXL136" s="149"/>
      <c r="OXM136" s="149"/>
      <c r="OXN136" s="149"/>
      <c r="OXO136" s="149"/>
      <c r="OXP136" s="149"/>
      <c r="OXQ136" s="149"/>
      <c r="OXR136" s="149"/>
      <c r="OXS136" s="149"/>
      <c r="OXT136" s="149"/>
      <c r="OXU136" s="149"/>
      <c r="OXV136" s="149"/>
      <c r="OXW136" s="149"/>
      <c r="OXX136" s="149"/>
      <c r="OXY136" s="149"/>
      <c r="OXZ136" s="149"/>
      <c r="OYA136" s="149"/>
      <c r="OYB136" s="149"/>
      <c r="OYC136" s="149"/>
      <c r="OYD136" s="149"/>
      <c r="OYE136" s="149"/>
      <c r="OYF136" s="149"/>
      <c r="OYG136" s="149"/>
      <c r="OYH136" s="149"/>
      <c r="OYI136" s="149"/>
      <c r="OYJ136" s="149"/>
      <c r="OYK136" s="149"/>
      <c r="OYL136" s="149"/>
      <c r="OYM136" s="149"/>
      <c r="OYN136" s="149"/>
      <c r="OYO136" s="149"/>
      <c r="OYP136" s="149"/>
      <c r="OYQ136" s="149"/>
      <c r="OYR136" s="149"/>
      <c r="OYS136" s="149"/>
      <c r="OYT136" s="149"/>
      <c r="OYU136" s="149"/>
      <c r="OYV136" s="149"/>
      <c r="OYW136" s="149"/>
      <c r="OYX136" s="149"/>
      <c r="OYY136" s="149"/>
      <c r="OYZ136" s="149"/>
      <c r="OZA136" s="149"/>
      <c r="OZB136" s="149"/>
      <c r="OZC136" s="149"/>
      <c r="OZD136" s="149"/>
      <c r="OZE136" s="149"/>
      <c r="OZF136" s="149"/>
      <c r="OZG136" s="149"/>
      <c r="OZH136" s="149"/>
      <c r="OZI136" s="149"/>
      <c r="OZJ136" s="149"/>
      <c r="OZK136" s="149"/>
      <c r="OZL136" s="149"/>
      <c r="OZM136" s="149"/>
      <c r="OZN136" s="149"/>
      <c r="OZO136" s="149"/>
      <c r="OZP136" s="149"/>
      <c r="OZQ136" s="149"/>
      <c r="OZR136" s="149"/>
      <c r="OZS136" s="149"/>
      <c r="OZT136" s="149"/>
      <c r="OZU136" s="149"/>
      <c r="OZV136" s="149"/>
      <c r="OZW136" s="149"/>
      <c r="OZX136" s="149"/>
      <c r="OZY136" s="149"/>
      <c r="OZZ136" s="149"/>
      <c r="PAA136" s="149"/>
      <c r="PAB136" s="149"/>
      <c r="PAC136" s="149"/>
      <c r="PAD136" s="149"/>
      <c r="PAE136" s="149"/>
      <c r="PAF136" s="149"/>
      <c r="PAG136" s="149"/>
      <c r="PAH136" s="149"/>
      <c r="PAI136" s="149"/>
      <c r="PAJ136" s="149"/>
      <c r="PAK136" s="149"/>
      <c r="PAL136" s="149"/>
      <c r="PAM136" s="149"/>
      <c r="PAN136" s="149"/>
      <c r="PAO136" s="149"/>
      <c r="PAP136" s="149"/>
      <c r="PAQ136" s="149"/>
      <c r="PAR136" s="149"/>
      <c r="PAS136" s="149"/>
      <c r="PAT136" s="149"/>
      <c r="PAU136" s="149"/>
      <c r="PAV136" s="149"/>
      <c r="PAW136" s="149"/>
      <c r="PAX136" s="149"/>
      <c r="PAY136" s="149"/>
      <c r="PAZ136" s="149"/>
      <c r="PBA136" s="149"/>
      <c r="PBB136" s="149"/>
      <c r="PBC136" s="149"/>
      <c r="PBD136" s="149"/>
      <c r="PBE136" s="149"/>
      <c r="PBF136" s="149"/>
      <c r="PBG136" s="149"/>
      <c r="PBH136" s="149"/>
      <c r="PBI136" s="149"/>
      <c r="PBJ136" s="149"/>
      <c r="PBK136" s="149"/>
      <c r="PBL136" s="149"/>
      <c r="PBM136" s="149"/>
      <c r="PBN136" s="149"/>
      <c r="PBO136" s="149"/>
      <c r="PBP136" s="149"/>
      <c r="PBQ136" s="149"/>
      <c r="PBR136" s="149"/>
      <c r="PBS136" s="149"/>
      <c r="PBT136" s="149"/>
      <c r="PBU136" s="149"/>
      <c r="PBV136" s="149"/>
      <c r="PBW136" s="149"/>
      <c r="PBX136" s="149"/>
      <c r="PBY136" s="149"/>
      <c r="PBZ136" s="149"/>
      <c r="PCA136" s="149"/>
      <c r="PCB136" s="149"/>
      <c r="PCC136" s="149"/>
      <c r="PCD136" s="149"/>
      <c r="PCE136" s="149"/>
      <c r="PCF136" s="149"/>
      <c r="PCG136" s="149"/>
      <c r="PCH136" s="149"/>
      <c r="PCI136" s="149"/>
      <c r="PCJ136" s="149"/>
      <c r="PCK136" s="149"/>
      <c r="PCL136" s="149"/>
      <c r="PCM136" s="149"/>
      <c r="PCN136" s="149"/>
      <c r="PCO136" s="149"/>
      <c r="PCP136" s="149"/>
      <c r="PCQ136" s="149"/>
      <c r="PCR136" s="149"/>
      <c r="PCS136" s="149"/>
      <c r="PCT136" s="149"/>
      <c r="PCU136" s="149"/>
      <c r="PCV136" s="149"/>
      <c r="PCW136" s="149"/>
      <c r="PCX136" s="149"/>
      <c r="PCY136" s="149"/>
      <c r="PCZ136" s="149"/>
      <c r="PDA136" s="149"/>
      <c r="PDB136" s="149"/>
      <c r="PDC136" s="149"/>
      <c r="PDD136" s="149"/>
      <c r="PDE136" s="149"/>
      <c r="PDF136" s="149"/>
      <c r="PDG136" s="149"/>
      <c r="PDH136" s="149"/>
      <c r="PDI136" s="149"/>
      <c r="PDJ136" s="149"/>
      <c r="PDK136" s="149"/>
      <c r="PDL136" s="149"/>
      <c r="PDM136" s="149"/>
      <c r="PDN136" s="149"/>
      <c r="PDO136" s="149"/>
      <c r="PDP136" s="149"/>
      <c r="PDQ136" s="149"/>
      <c r="PDR136" s="149"/>
      <c r="PDS136" s="149"/>
      <c r="PDT136" s="149"/>
      <c r="PDU136" s="149"/>
      <c r="PDV136" s="149"/>
      <c r="PDW136" s="149"/>
      <c r="PDX136" s="149"/>
      <c r="PDY136" s="149"/>
      <c r="PDZ136" s="149"/>
      <c r="PEA136" s="149"/>
      <c r="PEB136" s="149"/>
      <c r="PEC136" s="149"/>
      <c r="PED136" s="149"/>
      <c r="PEE136" s="149"/>
      <c r="PEF136" s="149"/>
      <c r="PEG136" s="149"/>
      <c r="PEH136" s="149"/>
      <c r="PEI136" s="149"/>
      <c r="PEJ136" s="149"/>
      <c r="PEK136" s="149"/>
      <c r="PEL136" s="149"/>
      <c r="PEM136" s="149"/>
      <c r="PEN136" s="149"/>
      <c r="PEO136" s="149"/>
      <c r="PEP136" s="149"/>
      <c r="PEQ136" s="149"/>
      <c r="PER136" s="149"/>
      <c r="PES136" s="149"/>
      <c r="PET136" s="149"/>
      <c r="PEU136" s="149"/>
      <c r="PEV136" s="149"/>
      <c r="PEW136" s="149"/>
      <c r="PEX136" s="149"/>
      <c r="PEY136" s="149"/>
      <c r="PEZ136" s="149"/>
      <c r="PFA136" s="149"/>
      <c r="PFB136" s="149"/>
      <c r="PFC136" s="149"/>
      <c r="PFD136" s="149"/>
      <c r="PFE136" s="149"/>
      <c r="PFF136" s="149"/>
      <c r="PFG136" s="149"/>
      <c r="PFH136" s="149"/>
      <c r="PFI136" s="149"/>
      <c r="PFJ136" s="149"/>
      <c r="PFK136" s="149"/>
      <c r="PFL136" s="149"/>
      <c r="PFM136" s="149"/>
      <c r="PFN136" s="149"/>
      <c r="PFO136" s="149"/>
      <c r="PFP136" s="149"/>
      <c r="PFQ136" s="149"/>
      <c r="PFR136" s="149"/>
      <c r="PFS136" s="149"/>
      <c r="PFT136" s="149"/>
      <c r="PFU136" s="149"/>
      <c r="PFV136" s="149"/>
      <c r="PFW136" s="149"/>
      <c r="PFX136" s="149"/>
      <c r="PFY136" s="149"/>
      <c r="PFZ136" s="149"/>
      <c r="PGA136" s="149"/>
      <c r="PGB136" s="149"/>
      <c r="PGC136" s="149"/>
      <c r="PGD136" s="149"/>
      <c r="PGE136" s="149"/>
      <c r="PGF136" s="149"/>
      <c r="PGG136" s="149"/>
      <c r="PGH136" s="149"/>
      <c r="PGI136" s="149"/>
      <c r="PGJ136" s="149"/>
      <c r="PGK136" s="149"/>
      <c r="PGL136" s="149"/>
      <c r="PGM136" s="149"/>
      <c r="PGN136" s="149"/>
      <c r="PGO136" s="149"/>
      <c r="PGP136" s="149"/>
      <c r="PGQ136" s="149"/>
      <c r="PGR136" s="149"/>
      <c r="PGS136" s="149"/>
      <c r="PGT136" s="149"/>
      <c r="PGU136" s="149"/>
      <c r="PGV136" s="149"/>
      <c r="PGW136" s="149"/>
      <c r="PGX136" s="149"/>
      <c r="PGY136" s="149"/>
      <c r="PGZ136" s="149"/>
      <c r="PHA136" s="149"/>
      <c r="PHB136" s="149"/>
      <c r="PHC136" s="149"/>
      <c r="PHD136" s="149"/>
      <c r="PHE136" s="149"/>
      <c r="PHF136" s="149"/>
      <c r="PHG136" s="149"/>
      <c r="PHH136" s="149"/>
      <c r="PHI136" s="149"/>
      <c r="PHJ136" s="149"/>
      <c r="PHK136" s="149"/>
      <c r="PHL136" s="149"/>
      <c r="PHM136" s="149"/>
      <c r="PHN136" s="149"/>
      <c r="PHO136" s="149"/>
      <c r="PHP136" s="149"/>
      <c r="PHQ136" s="149"/>
      <c r="PHR136" s="149"/>
      <c r="PHS136" s="149"/>
      <c r="PHT136" s="149"/>
      <c r="PHU136" s="149"/>
      <c r="PHV136" s="149"/>
      <c r="PHW136" s="149"/>
      <c r="PHX136" s="149"/>
      <c r="PHY136" s="149"/>
      <c r="PHZ136" s="149"/>
      <c r="PIA136" s="149"/>
      <c r="PIB136" s="149"/>
      <c r="PIC136" s="149"/>
      <c r="PID136" s="149"/>
      <c r="PIE136" s="149"/>
      <c r="PIF136" s="149"/>
      <c r="PIG136" s="149"/>
      <c r="PIH136" s="149"/>
      <c r="PII136" s="149"/>
      <c r="PIJ136" s="149"/>
      <c r="PIK136" s="149"/>
      <c r="PIL136" s="149"/>
      <c r="PIM136" s="149"/>
      <c r="PIN136" s="149"/>
      <c r="PIO136" s="149"/>
      <c r="PIP136" s="149"/>
      <c r="PIQ136" s="149"/>
      <c r="PIR136" s="149"/>
      <c r="PIS136" s="149"/>
      <c r="PIT136" s="149"/>
      <c r="PIU136" s="149"/>
      <c r="PIV136" s="149"/>
      <c r="PIW136" s="149"/>
      <c r="PIX136" s="149"/>
      <c r="PIY136" s="149"/>
      <c r="PIZ136" s="149"/>
      <c r="PJA136" s="149"/>
      <c r="PJB136" s="149"/>
      <c r="PJC136" s="149"/>
      <c r="PJD136" s="149"/>
      <c r="PJE136" s="149"/>
      <c r="PJF136" s="149"/>
      <c r="PJG136" s="149"/>
      <c r="PJH136" s="149"/>
      <c r="PJI136" s="149"/>
      <c r="PJJ136" s="149"/>
      <c r="PJK136" s="149"/>
      <c r="PJL136" s="149"/>
      <c r="PJM136" s="149"/>
      <c r="PJN136" s="149"/>
      <c r="PJO136" s="149"/>
      <c r="PJP136" s="149"/>
      <c r="PJQ136" s="149"/>
      <c r="PJR136" s="149"/>
      <c r="PJS136" s="149"/>
      <c r="PJT136" s="149"/>
      <c r="PJU136" s="149"/>
      <c r="PJV136" s="149"/>
      <c r="PJW136" s="149"/>
      <c r="PJX136" s="149"/>
      <c r="PJY136" s="149"/>
      <c r="PJZ136" s="149"/>
      <c r="PKA136" s="149"/>
      <c r="PKB136" s="149"/>
      <c r="PKC136" s="149"/>
      <c r="PKD136" s="149"/>
      <c r="PKE136" s="149"/>
      <c r="PKF136" s="149"/>
      <c r="PKG136" s="149"/>
      <c r="PKH136" s="149"/>
      <c r="PKI136" s="149"/>
      <c r="PKJ136" s="149"/>
      <c r="PKK136" s="149"/>
      <c r="PKL136" s="149"/>
      <c r="PKM136" s="149"/>
      <c r="PKN136" s="149"/>
      <c r="PKO136" s="149"/>
      <c r="PKP136" s="149"/>
      <c r="PKQ136" s="149"/>
      <c r="PKR136" s="149"/>
      <c r="PKS136" s="149"/>
      <c r="PKT136" s="149"/>
      <c r="PKU136" s="149"/>
      <c r="PKV136" s="149"/>
      <c r="PKW136" s="149"/>
      <c r="PKX136" s="149"/>
      <c r="PKY136" s="149"/>
      <c r="PKZ136" s="149"/>
      <c r="PLA136" s="149"/>
      <c r="PLB136" s="149"/>
      <c r="PLC136" s="149"/>
      <c r="PLD136" s="149"/>
      <c r="PLE136" s="149"/>
      <c r="PLF136" s="149"/>
      <c r="PLG136" s="149"/>
      <c r="PLH136" s="149"/>
      <c r="PLI136" s="149"/>
      <c r="PLJ136" s="149"/>
      <c r="PLK136" s="149"/>
      <c r="PLL136" s="149"/>
      <c r="PLM136" s="149"/>
      <c r="PLN136" s="149"/>
      <c r="PLO136" s="149"/>
      <c r="PLP136" s="149"/>
      <c r="PLQ136" s="149"/>
      <c r="PLR136" s="149"/>
      <c r="PLS136" s="149"/>
      <c r="PLT136" s="149"/>
      <c r="PLU136" s="149"/>
      <c r="PLV136" s="149"/>
      <c r="PLW136" s="149"/>
      <c r="PLX136" s="149"/>
      <c r="PLY136" s="149"/>
      <c r="PLZ136" s="149"/>
      <c r="PMA136" s="149"/>
      <c r="PMB136" s="149"/>
      <c r="PMC136" s="149"/>
      <c r="PMD136" s="149"/>
      <c r="PME136" s="149"/>
      <c r="PMF136" s="149"/>
      <c r="PMG136" s="149"/>
      <c r="PMH136" s="149"/>
      <c r="PMI136" s="149"/>
      <c r="PMJ136" s="149"/>
      <c r="PMK136" s="149"/>
      <c r="PML136" s="149"/>
      <c r="PMM136" s="149"/>
      <c r="PMN136" s="149"/>
      <c r="PMO136" s="149"/>
      <c r="PMP136" s="149"/>
      <c r="PMQ136" s="149"/>
      <c r="PMR136" s="149"/>
      <c r="PMS136" s="149"/>
      <c r="PMT136" s="149"/>
      <c r="PMU136" s="149"/>
      <c r="PMV136" s="149"/>
      <c r="PMW136" s="149"/>
      <c r="PMX136" s="149"/>
      <c r="PMY136" s="149"/>
      <c r="PMZ136" s="149"/>
      <c r="PNA136" s="149"/>
      <c r="PNB136" s="149"/>
      <c r="PNC136" s="149"/>
      <c r="PND136" s="149"/>
      <c r="PNE136" s="149"/>
      <c r="PNF136" s="149"/>
      <c r="PNG136" s="149"/>
      <c r="PNH136" s="149"/>
      <c r="PNI136" s="149"/>
      <c r="PNJ136" s="149"/>
      <c r="PNK136" s="149"/>
      <c r="PNL136" s="149"/>
      <c r="PNM136" s="149"/>
      <c r="PNN136" s="149"/>
      <c r="PNO136" s="149"/>
      <c r="PNP136" s="149"/>
      <c r="PNQ136" s="149"/>
      <c r="PNR136" s="149"/>
      <c r="PNS136" s="149"/>
      <c r="PNT136" s="149"/>
      <c r="PNU136" s="149"/>
      <c r="PNV136" s="149"/>
      <c r="PNW136" s="149"/>
      <c r="PNX136" s="149"/>
      <c r="PNY136" s="149"/>
      <c r="PNZ136" s="149"/>
      <c r="POA136" s="149"/>
      <c r="POB136" s="149"/>
      <c r="POC136" s="149"/>
      <c r="POD136" s="149"/>
      <c r="POE136" s="149"/>
      <c r="POF136" s="149"/>
      <c r="POG136" s="149"/>
      <c r="POH136" s="149"/>
      <c r="POI136" s="149"/>
      <c r="POJ136" s="149"/>
      <c r="POK136" s="149"/>
      <c r="POL136" s="149"/>
      <c r="POM136" s="149"/>
      <c r="PON136" s="149"/>
      <c r="POO136" s="149"/>
      <c r="POP136" s="149"/>
      <c r="POQ136" s="149"/>
      <c r="POR136" s="149"/>
      <c r="POS136" s="149"/>
      <c r="POT136" s="149"/>
      <c r="POU136" s="149"/>
      <c r="POV136" s="149"/>
      <c r="POW136" s="149"/>
      <c r="POX136" s="149"/>
      <c r="POY136" s="149"/>
      <c r="POZ136" s="149"/>
      <c r="PPA136" s="149"/>
      <c r="PPB136" s="149"/>
      <c r="PPC136" s="149"/>
      <c r="PPD136" s="149"/>
      <c r="PPE136" s="149"/>
      <c r="PPF136" s="149"/>
      <c r="PPG136" s="149"/>
      <c r="PPH136" s="149"/>
      <c r="PPI136" s="149"/>
      <c r="PPJ136" s="149"/>
      <c r="PPK136" s="149"/>
      <c r="PPL136" s="149"/>
      <c r="PPM136" s="149"/>
      <c r="PPN136" s="149"/>
      <c r="PPO136" s="149"/>
      <c r="PPP136" s="149"/>
      <c r="PPQ136" s="149"/>
      <c r="PPR136" s="149"/>
      <c r="PPS136" s="149"/>
      <c r="PPT136" s="149"/>
      <c r="PPU136" s="149"/>
      <c r="PPV136" s="149"/>
      <c r="PPW136" s="149"/>
      <c r="PPX136" s="149"/>
      <c r="PPY136" s="149"/>
      <c r="PPZ136" s="149"/>
      <c r="PQA136" s="149"/>
      <c r="PQB136" s="149"/>
      <c r="PQC136" s="149"/>
      <c r="PQD136" s="149"/>
      <c r="PQE136" s="149"/>
      <c r="PQF136" s="149"/>
      <c r="PQG136" s="149"/>
      <c r="PQH136" s="149"/>
      <c r="PQI136" s="149"/>
      <c r="PQJ136" s="149"/>
      <c r="PQK136" s="149"/>
      <c r="PQL136" s="149"/>
      <c r="PQM136" s="149"/>
      <c r="PQN136" s="149"/>
      <c r="PQO136" s="149"/>
      <c r="PQP136" s="149"/>
      <c r="PQQ136" s="149"/>
      <c r="PQR136" s="149"/>
      <c r="PQS136" s="149"/>
      <c r="PQT136" s="149"/>
      <c r="PQU136" s="149"/>
      <c r="PQV136" s="149"/>
      <c r="PQW136" s="149"/>
      <c r="PQX136" s="149"/>
      <c r="PQY136" s="149"/>
      <c r="PQZ136" s="149"/>
      <c r="PRA136" s="149"/>
      <c r="PRB136" s="149"/>
      <c r="PRC136" s="149"/>
      <c r="PRD136" s="149"/>
      <c r="PRE136" s="149"/>
      <c r="PRF136" s="149"/>
      <c r="PRG136" s="149"/>
      <c r="PRH136" s="149"/>
      <c r="PRI136" s="149"/>
      <c r="PRJ136" s="149"/>
      <c r="PRK136" s="149"/>
      <c r="PRL136" s="149"/>
      <c r="PRM136" s="149"/>
      <c r="PRN136" s="149"/>
      <c r="PRO136" s="149"/>
      <c r="PRP136" s="149"/>
      <c r="PRQ136" s="149"/>
      <c r="PRR136" s="149"/>
      <c r="PRS136" s="149"/>
      <c r="PRT136" s="149"/>
      <c r="PRU136" s="149"/>
      <c r="PRV136" s="149"/>
      <c r="PRW136" s="149"/>
      <c r="PRX136" s="149"/>
      <c r="PRY136" s="149"/>
      <c r="PRZ136" s="149"/>
      <c r="PSA136" s="149"/>
      <c r="PSB136" s="149"/>
      <c r="PSC136" s="149"/>
      <c r="PSD136" s="149"/>
      <c r="PSE136" s="149"/>
      <c r="PSF136" s="149"/>
      <c r="PSG136" s="149"/>
      <c r="PSH136" s="149"/>
      <c r="PSI136" s="149"/>
      <c r="PSJ136" s="149"/>
      <c r="PSK136" s="149"/>
      <c r="PSL136" s="149"/>
      <c r="PSM136" s="149"/>
      <c r="PSN136" s="149"/>
      <c r="PSO136" s="149"/>
      <c r="PSP136" s="149"/>
      <c r="PSQ136" s="149"/>
      <c r="PSR136" s="149"/>
      <c r="PSS136" s="149"/>
      <c r="PST136" s="149"/>
      <c r="PSU136" s="149"/>
      <c r="PSV136" s="149"/>
      <c r="PSW136" s="149"/>
      <c r="PSX136" s="149"/>
      <c r="PSY136" s="149"/>
      <c r="PSZ136" s="149"/>
      <c r="PTA136" s="149"/>
      <c r="PTB136" s="149"/>
      <c r="PTC136" s="149"/>
      <c r="PTD136" s="149"/>
      <c r="PTE136" s="149"/>
      <c r="PTF136" s="149"/>
      <c r="PTG136" s="149"/>
      <c r="PTH136" s="149"/>
      <c r="PTI136" s="149"/>
      <c r="PTJ136" s="149"/>
      <c r="PTK136" s="149"/>
      <c r="PTL136" s="149"/>
      <c r="PTM136" s="149"/>
      <c r="PTN136" s="149"/>
      <c r="PTO136" s="149"/>
      <c r="PTP136" s="149"/>
      <c r="PTQ136" s="149"/>
      <c r="PTR136" s="149"/>
      <c r="PTS136" s="149"/>
      <c r="PTT136" s="149"/>
      <c r="PTU136" s="149"/>
      <c r="PTV136" s="149"/>
      <c r="PTW136" s="149"/>
      <c r="PTX136" s="149"/>
      <c r="PTY136" s="149"/>
      <c r="PTZ136" s="149"/>
      <c r="PUA136" s="149"/>
      <c r="PUB136" s="149"/>
      <c r="PUC136" s="149"/>
      <c r="PUD136" s="149"/>
      <c r="PUE136" s="149"/>
      <c r="PUF136" s="149"/>
      <c r="PUG136" s="149"/>
      <c r="PUH136" s="149"/>
      <c r="PUI136" s="149"/>
      <c r="PUJ136" s="149"/>
      <c r="PUK136" s="149"/>
      <c r="PUL136" s="149"/>
      <c r="PUM136" s="149"/>
      <c r="PUN136" s="149"/>
      <c r="PUO136" s="149"/>
      <c r="PUP136" s="149"/>
      <c r="PUQ136" s="149"/>
      <c r="PUR136" s="149"/>
      <c r="PUS136" s="149"/>
      <c r="PUT136" s="149"/>
      <c r="PUU136" s="149"/>
      <c r="PUV136" s="149"/>
      <c r="PUW136" s="149"/>
      <c r="PUX136" s="149"/>
      <c r="PUY136" s="149"/>
      <c r="PUZ136" s="149"/>
      <c r="PVA136" s="149"/>
      <c r="PVB136" s="149"/>
      <c r="PVC136" s="149"/>
      <c r="PVD136" s="149"/>
      <c r="PVE136" s="149"/>
      <c r="PVF136" s="149"/>
      <c r="PVG136" s="149"/>
      <c r="PVH136" s="149"/>
      <c r="PVI136" s="149"/>
      <c r="PVJ136" s="149"/>
      <c r="PVK136" s="149"/>
      <c r="PVL136" s="149"/>
      <c r="PVM136" s="149"/>
      <c r="PVN136" s="149"/>
      <c r="PVO136" s="149"/>
      <c r="PVP136" s="149"/>
      <c r="PVQ136" s="149"/>
      <c r="PVR136" s="149"/>
      <c r="PVS136" s="149"/>
      <c r="PVT136" s="149"/>
      <c r="PVU136" s="149"/>
      <c r="PVV136" s="149"/>
      <c r="PVW136" s="149"/>
      <c r="PVX136" s="149"/>
      <c r="PVY136" s="149"/>
      <c r="PVZ136" s="149"/>
      <c r="PWA136" s="149"/>
      <c r="PWB136" s="149"/>
      <c r="PWC136" s="149"/>
      <c r="PWD136" s="149"/>
      <c r="PWE136" s="149"/>
      <c r="PWF136" s="149"/>
      <c r="PWG136" s="149"/>
      <c r="PWH136" s="149"/>
      <c r="PWI136" s="149"/>
      <c r="PWJ136" s="149"/>
      <c r="PWK136" s="149"/>
      <c r="PWL136" s="149"/>
      <c r="PWM136" s="149"/>
      <c r="PWN136" s="149"/>
      <c r="PWO136" s="149"/>
      <c r="PWP136" s="149"/>
      <c r="PWQ136" s="149"/>
      <c r="PWR136" s="149"/>
      <c r="PWS136" s="149"/>
      <c r="PWT136" s="149"/>
      <c r="PWU136" s="149"/>
      <c r="PWV136" s="149"/>
      <c r="PWW136" s="149"/>
      <c r="PWX136" s="149"/>
      <c r="PWY136" s="149"/>
      <c r="PWZ136" s="149"/>
      <c r="PXA136" s="149"/>
      <c r="PXB136" s="149"/>
      <c r="PXC136" s="149"/>
      <c r="PXD136" s="149"/>
      <c r="PXE136" s="149"/>
      <c r="PXF136" s="149"/>
      <c r="PXG136" s="149"/>
      <c r="PXH136" s="149"/>
      <c r="PXI136" s="149"/>
      <c r="PXJ136" s="149"/>
      <c r="PXK136" s="149"/>
      <c r="PXL136" s="149"/>
      <c r="PXM136" s="149"/>
      <c r="PXN136" s="149"/>
      <c r="PXO136" s="149"/>
      <c r="PXP136" s="149"/>
      <c r="PXQ136" s="149"/>
      <c r="PXR136" s="149"/>
      <c r="PXS136" s="149"/>
      <c r="PXT136" s="149"/>
      <c r="PXU136" s="149"/>
      <c r="PXV136" s="149"/>
      <c r="PXW136" s="149"/>
      <c r="PXX136" s="149"/>
      <c r="PXY136" s="149"/>
      <c r="PXZ136" s="149"/>
      <c r="PYA136" s="149"/>
      <c r="PYB136" s="149"/>
      <c r="PYC136" s="149"/>
      <c r="PYD136" s="149"/>
      <c r="PYE136" s="149"/>
      <c r="PYF136" s="149"/>
      <c r="PYG136" s="149"/>
      <c r="PYH136" s="149"/>
      <c r="PYI136" s="149"/>
      <c r="PYJ136" s="149"/>
      <c r="PYK136" s="149"/>
      <c r="PYL136" s="149"/>
      <c r="PYM136" s="149"/>
      <c r="PYN136" s="149"/>
      <c r="PYO136" s="149"/>
      <c r="PYP136" s="149"/>
      <c r="PYQ136" s="149"/>
      <c r="PYR136" s="149"/>
      <c r="PYS136" s="149"/>
      <c r="PYT136" s="149"/>
      <c r="PYU136" s="149"/>
      <c r="PYV136" s="149"/>
      <c r="PYW136" s="149"/>
      <c r="PYX136" s="149"/>
      <c r="PYY136" s="149"/>
      <c r="PYZ136" s="149"/>
      <c r="PZA136" s="149"/>
      <c r="PZB136" s="149"/>
      <c r="PZC136" s="149"/>
      <c r="PZD136" s="149"/>
      <c r="PZE136" s="149"/>
      <c r="PZF136" s="149"/>
      <c r="PZG136" s="149"/>
      <c r="PZH136" s="149"/>
      <c r="PZI136" s="149"/>
      <c r="PZJ136" s="149"/>
      <c r="PZK136" s="149"/>
      <c r="PZL136" s="149"/>
      <c r="PZM136" s="149"/>
      <c r="PZN136" s="149"/>
      <c r="PZO136" s="149"/>
      <c r="PZP136" s="149"/>
      <c r="PZQ136" s="149"/>
      <c r="PZR136" s="149"/>
      <c r="PZS136" s="149"/>
      <c r="PZT136" s="149"/>
      <c r="PZU136" s="149"/>
      <c r="PZV136" s="149"/>
      <c r="PZW136" s="149"/>
      <c r="PZX136" s="149"/>
      <c r="PZY136" s="149"/>
      <c r="PZZ136" s="149"/>
      <c r="QAA136" s="149"/>
      <c r="QAB136" s="149"/>
      <c r="QAC136" s="149"/>
      <c r="QAD136" s="149"/>
      <c r="QAE136" s="149"/>
      <c r="QAF136" s="149"/>
      <c r="QAG136" s="149"/>
      <c r="QAH136" s="149"/>
      <c r="QAI136" s="149"/>
      <c r="QAJ136" s="149"/>
      <c r="QAK136" s="149"/>
      <c r="QAL136" s="149"/>
      <c r="QAM136" s="149"/>
      <c r="QAN136" s="149"/>
      <c r="QAO136" s="149"/>
      <c r="QAP136" s="149"/>
      <c r="QAQ136" s="149"/>
      <c r="QAR136" s="149"/>
      <c r="QAS136" s="149"/>
      <c r="QAT136" s="149"/>
      <c r="QAU136" s="149"/>
      <c r="QAV136" s="149"/>
      <c r="QAW136" s="149"/>
      <c r="QAX136" s="149"/>
      <c r="QAY136" s="149"/>
      <c r="QAZ136" s="149"/>
      <c r="QBA136" s="149"/>
      <c r="QBB136" s="149"/>
      <c r="QBC136" s="149"/>
      <c r="QBD136" s="149"/>
      <c r="QBE136" s="149"/>
      <c r="QBF136" s="149"/>
      <c r="QBG136" s="149"/>
      <c r="QBH136" s="149"/>
      <c r="QBI136" s="149"/>
      <c r="QBJ136" s="149"/>
      <c r="QBK136" s="149"/>
      <c r="QBL136" s="149"/>
      <c r="QBM136" s="149"/>
      <c r="QBN136" s="149"/>
      <c r="QBO136" s="149"/>
      <c r="QBP136" s="149"/>
      <c r="QBQ136" s="149"/>
      <c r="QBR136" s="149"/>
      <c r="QBS136" s="149"/>
      <c r="QBT136" s="149"/>
      <c r="QBU136" s="149"/>
      <c r="QBV136" s="149"/>
      <c r="QBW136" s="149"/>
      <c r="QBX136" s="149"/>
      <c r="QBY136" s="149"/>
      <c r="QBZ136" s="149"/>
      <c r="QCA136" s="149"/>
      <c r="QCB136" s="149"/>
      <c r="QCC136" s="149"/>
      <c r="QCD136" s="149"/>
      <c r="QCE136" s="149"/>
      <c r="QCF136" s="149"/>
      <c r="QCG136" s="149"/>
      <c r="QCH136" s="149"/>
      <c r="QCI136" s="149"/>
      <c r="QCJ136" s="149"/>
      <c r="QCK136" s="149"/>
      <c r="QCL136" s="149"/>
      <c r="QCM136" s="149"/>
      <c r="QCN136" s="149"/>
      <c r="QCO136" s="149"/>
      <c r="QCP136" s="149"/>
      <c r="QCQ136" s="149"/>
      <c r="QCR136" s="149"/>
      <c r="QCS136" s="149"/>
      <c r="QCT136" s="149"/>
      <c r="QCU136" s="149"/>
      <c r="QCV136" s="149"/>
      <c r="QCW136" s="149"/>
      <c r="QCX136" s="149"/>
      <c r="QCY136" s="149"/>
      <c r="QCZ136" s="149"/>
      <c r="QDA136" s="149"/>
      <c r="QDB136" s="149"/>
      <c r="QDC136" s="149"/>
      <c r="QDD136" s="149"/>
      <c r="QDE136" s="149"/>
      <c r="QDF136" s="149"/>
      <c r="QDG136" s="149"/>
      <c r="QDH136" s="149"/>
      <c r="QDI136" s="149"/>
      <c r="QDJ136" s="149"/>
      <c r="QDK136" s="149"/>
      <c r="QDL136" s="149"/>
      <c r="QDM136" s="149"/>
      <c r="QDN136" s="149"/>
      <c r="QDO136" s="149"/>
      <c r="QDP136" s="149"/>
      <c r="QDQ136" s="149"/>
      <c r="QDR136" s="149"/>
      <c r="QDS136" s="149"/>
      <c r="QDT136" s="149"/>
      <c r="QDU136" s="149"/>
      <c r="QDV136" s="149"/>
      <c r="QDW136" s="149"/>
      <c r="QDX136" s="149"/>
      <c r="QDY136" s="149"/>
      <c r="QDZ136" s="149"/>
      <c r="QEA136" s="149"/>
      <c r="QEB136" s="149"/>
      <c r="QEC136" s="149"/>
      <c r="QED136" s="149"/>
      <c r="QEE136" s="149"/>
      <c r="QEF136" s="149"/>
      <c r="QEG136" s="149"/>
      <c r="QEH136" s="149"/>
      <c r="QEI136" s="149"/>
      <c r="QEJ136" s="149"/>
      <c r="QEK136" s="149"/>
      <c r="QEL136" s="149"/>
      <c r="QEM136" s="149"/>
      <c r="QEN136" s="149"/>
      <c r="QEO136" s="149"/>
      <c r="QEP136" s="149"/>
      <c r="QEQ136" s="149"/>
      <c r="QER136" s="149"/>
      <c r="QES136" s="149"/>
      <c r="QET136" s="149"/>
      <c r="QEU136" s="149"/>
      <c r="QEV136" s="149"/>
      <c r="QEW136" s="149"/>
      <c r="QEX136" s="149"/>
      <c r="QEY136" s="149"/>
      <c r="QEZ136" s="149"/>
      <c r="QFA136" s="149"/>
      <c r="QFB136" s="149"/>
      <c r="QFC136" s="149"/>
      <c r="QFD136" s="149"/>
      <c r="QFE136" s="149"/>
      <c r="QFF136" s="149"/>
      <c r="QFG136" s="149"/>
      <c r="QFH136" s="149"/>
      <c r="QFI136" s="149"/>
      <c r="QFJ136" s="149"/>
      <c r="QFK136" s="149"/>
      <c r="QFL136" s="149"/>
      <c r="QFM136" s="149"/>
      <c r="QFN136" s="149"/>
      <c r="QFO136" s="149"/>
      <c r="QFP136" s="149"/>
      <c r="QFQ136" s="149"/>
      <c r="QFR136" s="149"/>
      <c r="QFS136" s="149"/>
      <c r="QFT136" s="149"/>
      <c r="QFU136" s="149"/>
      <c r="QFV136" s="149"/>
      <c r="QFW136" s="149"/>
      <c r="QFX136" s="149"/>
      <c r="QFY136" s="149"/>
      <c r="QFZ136" s="149"/>
      <c r="QGA136" s="149"/>
      <c r="QGB136" s="149"/>
      <c r="QGC136" s="149"/>
      <c r="QGD136" s="149"/>
      <c r="QGE136" s="149"/>
      <c r="QGF136" s="149"/>
      <c r="QGG136" s="149"/>
      <c r="QGH136" s="149"/>
      <c r="QGI136" s="149"/>
      <c r="QGJ136" s="149"/>
      <c r="QGK136" s="149"/>
      <c r="QGL136" s="149"/>
      <c r="QGM136" s="149"/>
      <c r="QGN136" s="149"/>
      <c r="QGO136" s="149"/>
      <c r="QGP136" s="149"/>
      <c r="QGQ136" s="149"/>
      <c r="QGR136" s="149"/>
      <c r="QGS136" s="149"/>
      <c r="QGT136" s="149"/>
      <c r="QGU136" s="149"/>
      <c r="QGV136" s="149"/>
      <c r="QGW136" s="149"/>
      <c r="QGX136" s="149"/>
      <c r="QGY136" s="149"/>
      <c r="QGZ136" s="149"/>
      <c r="QHA136" s="149"/>
      <c r="QHB136" s="149"/>
      <c r="QHC136" s="149"/>
      <c r="QHD136" s="149"/>
      <c r="QHE136" s="149"/>
      <c r="QHF136" s="149"/>
      <c r="QHG136" s="149"/>
      <c r="QHH136" s="149"/>
      <c r="QHI136" s="149"/>
      <c r="QHJ136" s="149"/>
      <c r="QHK136" s="149"/>
      <c r="QHL136" s="149"/>
      <c r="QHM136" s="149"/>
      <c r="QHN136" s="149"/>
      <c r="QHO136" s="149"/>
      <c r="QHP136" s="149"/>
      <c r="QHQ136" s="149"/>
      <c r="QHR136" s="149"/>
      <c r="QHS136" s="149"/>
      <c r="QHT136" s="149"/>
      <c r="QHU136" s="149"/>
      <c r="QHV136" s="149"/>
      <c r="QHW136" s="149"/>
      <c r="QHX136" s="149"/>
      <c r="QHY136" s="149"/>
      <c r="QHZ136" s="149"/>
      <c r="QIA136" s="149"/>
      <c r="QIB136" s="149"/>
      <c r="QIC136" s="149"/>
      <c r="QID136" s="149"/>
      <c r="QIE136" s="149"/>
      <c r="QIF136" s="149"/>
      <c r="QIG136" s="149"/>
      <c r="QIH136" s="149"/>
      <c r="QII136" s="149"/>
      <c r="QIJ136" s="149"/>
      <c r="QIK136" s="149"/>
      <c r="QIL136" s="149"/>
      <c r="QIM136" s="149"/>
      <c r="QIN136" s="149"/>
      <c r="QIO136" s="149"/>
      <c r="QIP136" s="149"/>
      <c r="QIQ136" s="149"/>
      <c r="QIR136" s="149"/>
      <c r="QIS136" s="149"/>
      <c r="QIT136" s="149"/>
      <c r="QIU136" s="149"/>
      <c r="QIV136" s="149"/>
      <c r="QIW136" s="149"/>
      <c r="QIX136" s="149"/>
      <c r="QIY136" s="149"/>
      <c r="QIZ136" s="149"/>
      <c r="QJA136" s="149"/>
      <c r="QJB136" s="149"/>
      <c r="QJC136" s="149"/>
      <c r="QJD136" s="149"/>
      <c r="QJE136" s="149"/>
      <c r="QJF136" s="149"/>
      <c r="QJG136" s="149"/>
      <c r="QJH136" s="149"/>
      <c r="QJI136" s="149"/>
      <c r="QJJ136" s="149"/>
      <c r="QJK136" s="149"/>
      <c r="QJL136" s="149"/>
      <c r="QJM136" s="149"/>
      <c r="QJN136" s="149"/>
      <c r="QJO136" s="149"/>
      <c r="QJP136" s="149"/>
      <c r="QJQ136" s="149"/>
      <c r="QJR136" s="149"/>
      <c r="QJS136" s="149"/>
      <c r="QJT136" s="149"/>
      <c r="QJU136" s="149"/>
      <c r="QJV136" s="149"/>
      <c r="QJW136" s="149"/>
      <c r="QJX136" s="149"/>
      <c r="QJY136" s="149"/>
      <c r="QJZ136" s="149"/>
      <c r="QKA136" s="149"/>
      <c r="QKB136" s="149"/>
      <c r="QKC136" s="149"/>
      <c r="QKD136" s="149"/>
      <c r="QKE136" s="149"/>
      <c r="QKF136" s="149"/>
      <c r="QKG136" s="149"/>
      <c r="QKH136" s="149"/>
      <c r="QKI136" s="149"/>
      <c r="QKJ136" s="149"/>
      <c r="QKK136" s="149"/>
      <c r="QKL136" s="149"/>
      <c r="QKM136" s="149"/>
      <c r="QKN136" s="149"/>
      <c r="QKO136" s="149"/>
      <c r="QKP136" s="149"/>
      <c r="QKQ136" s="149"/>
      <c r="QKR136" s="149"/>
      <c r="QKS136" s="149"/>
      <c r="QKT136" s="149"/>
      <c r="QKU136" s="149"/>
      <c r="QKV136" s="149"/>
      <c r="QKW136" s="149"/>
      <c r="QKX136" s="149"/>
      <c r="QKY136" s="149"/>
      <c r="QKZ136" s="149"/>
      <c r="QLA136" s="149"/>
      <c r="QLB136" s="149"/>
      <c r="QLC136" s="149"/>
      <c r="QLD136" s="149"/>
      <c r="QLE136" s="149"/>
      <c r="QLF136" s="149"/>
      <c r="QLG136" s="149"/>
      <c r="QLH136" s="149"/>
      <c r="QLI136" s="149"/>
      <c r="QLJ136" s="149"/>
      <c r="QLK136" s="149"/>
      <c r="QLL136" s="149"/>
      <c r="QLM136" s="149"/>
      <c r="QLN136" s="149"/>
      <c r="QLO136" s="149"/>
      <c r="QLP136" s="149"/>
      <c r="QLQ136" s="149"/>
      <c r="QLR136" s="149"/>
      <c r="QLS136" s="149"/>
      <c r="QLT136" s="149"/>
      <c r="QLU136" s="149"/>
      <c r="QLV136" s="149"/>
      <c r="QLW136" s="149"/>
      <c r="QLX136" s="149"/>
      <c r="QLY136" s="149"/>
      <c r="QLZ136" s="149"/>
      <c r="QMA136" s="149"/>
      <c r="QMB136" s="149"/>
      <c r="QMC136" s="149"/>
      <c r="QMD136" s="149"/>
      <c r="QME136" s="149"/>
      <c r="QMF136" s="149"/>
      <c r="QMG136" s="149"/>
      <c r="QMH136" s="149"/>
      <c r="QMI136" s="149"/>
      <c r="QMJ136" s="149"/>
      <c r="QMK136" s="149"/>
      <c r="QML136" s="149"/>
      <c r="QMM136" s="149"/>
      <c r="QMN136" s="149"/>
      <c r="QMO136" s="149"/>
      <c r="QMP136" s="149"/>
      <c r="QMQ136" s="149"/>
      <c r="QMR136" s="149"/>
      <c r="QMS136" s="149"/>
      <c r="QMT136" s="149"/>
      <c r="QMU136" s="149"/>
      <c r="QMV136" s="149"/>
      <c r="QMW136" s="149"/>
      <c r="QMX136" s="149"/>
      <c r="QMY136" s="149"/>
      <c r="QMZ136" s="149"/>
      <c r="QNA136" s="149"/>
      <c r="QNB136" s="149"/>
      <c r="QNC136" s="149"/>
      <c r="QND136" s="149"/>
      <c r="QNE136" s="149"/>
      <c r="QNF136" s="149"/>
      <c r="QNG136" s="149"/>
      <c r="QNH136" s="149"/>
      <c r="QNI136" s="149"/>
      <c r="QNJ136" s="149"/>
      <c r="QNK136" s="149"/>
      <c r="QNL136" s="149"/>
      <c r="QNM136" s="149"/>
      <c r="QNN136" s="149"/>
      <c r="QNO136" s="149"/>
      <c r="QNP136" s="149"/>
      <c r="QNQ136" s="149"/>
      <c r="QNR136" s="149"/>
      <c r="QNS136" s="149"/>
      <c r="QNT136" s="149"/>
      <c r="QNU136" s="149"/>
      <c r="QNV136" s="149"/>
      <c r="QNW136" s="149"/>
      <c r="QNX136" s="149"/>
      <c r="QNY136" s="149"/>
      <c r="QNZ136" s="149"/>
      <c r="QOA136" s="149"/>
      <c r="QOB136" s="149"/>
      <c r="QOC136" s="149"/>
      <c r="QOD136" s="149"/>
      <c r="QOE136" s="149"/>
      <c r="QOF136" s="149"/>
      <c r="QOG136" s="149"/>
      <c r="QOH136" s="149"/>
      <c r="QOI136" s="149"/>
      <c r="QOJ136" s="149"/>
      <c r="QOK136" s="149"/>
      <c r="QOL136" s="149"/>
      <c r="QOM136" s="149"/>
      <c r="QON136" s="149"/>
      <c r="QOO136" s="149"/>
      <c r="QOP136" s="149"/>
      <c r="QOQ136" s="149"/>
      <c r="QOR136" s="149"/>
      <c r="QOS136" s="149"/>
      <c r="QOT136" s="149"/>
      <c r="QOU136" s="149"/>
      <c r="QOV136" s="149"/>
      <c r="QOW136" s="149"/>
      <c r="QOX136" s="149"/>
      <c r="QOY136" s="149"/>
      <c r="QOZ136" s="149"/>
      <c r="QPA136" s="149"/>
      <c r="QPB136" s="149"/>
      <c r="QPC136" s="149"/>
      <c r="QPD136" s="149"/>
      <c r="QPE136" s="149"/>
      <c r="QPF136" s="149"/>
      <c r="QPG136" s="149"/>
      <c r="QPH136" s="149"/>
      <c r="QPI136" s="149"/>
      <c r="QPJ136" s="149"/>
      <c r="QPK136" s="149"/>
      <c r="QPL136" s="149"/>
      <c r="QPM136" s="149"/>
      <c r="QPN136" s="149"/>
      <c r="QPO136" s="149"/>
      <c r="QPP136" s="149"/>
      <c r="QPQ136" s="149"/>
      <c r="QPR136" s="149"/>
      <c r="QPS136" s="149"/>
      <c r="QPT136" s="149"/>
      <c r="QPU136" s="149"/>
      <c r="QPV136" s="149"/>
      <c r="QPW136" s="149"/>
      <c r="QPX136" s="149"/>
      <c r="QPY136" s="149"/>
      <c r="QPZ136" s="149"/>
      <c r="QQA136" s="149"/>
      <c r="QQB136" s="149"/>
      <c r="QQC136" s="149"/>
      <c r="QQD136" s="149"/>
      <c r="QQE136" s="149"/>
      <c r="QQF136" s="149"/>
      <c r="QQG136" s="149"/>
      <c r="QQH136" s="149"/>
      <c r="QQI136" s="149"/>
      <c r="QQJ136" s="149"/>
      <c r="QQK136" s="149"/>
      <c r="QQL136" s="149"/>
      <c r="QQM136" s="149"/>
      <c r="QQN136" s="149"/>
      <c r="QQO136" s="149"/>
      <c r="QQP136" s="149"/>
      <c r="QQQ136" s="149"/>
      <c r="QQR136" s="149"/>
      <c r="QQS136" s="149"/>
      <c r="QQT136" s="149"/>
      <c r="QQU136" s="149"/>
      <c r="QQV136" s="149"/>
      <c r="QQW136" s="149"/>
      <c r="QQX136" s="149"/>
      <c r="QQY136" s="149"/>
      <c r="QQZ136" s="149"/>
      <c r="QRA136" s="149"/>
      <c r="QRB136" s="149"/>
      <c r="QRC136" s="149"/>
      <c r="QRD136" s="149"/>
      <c r="QRE136" s="149"/>
      <c r="QRF136" s="149"/>
      <c r="QRG136" s="149"/>
      <c r="QRH136" s="149"/>
      <c r="QRI136" s="149"/>
      <c r="QRJ136" s="149"/>
      <c r="QRK136" s="149"/>
      <c r="QRL136" s="149"/>
      <c r="QRM136" s="149"/>
      <c r="QRN136" s="149"/>
      <c r="QRO136" s="149"/>
      <c r="QRP136" s="149"/>
      <c r="QRQ136" s="149"/>
      <c r="QRR136" s="149"/>
      <c r="QRS136" s="149"/>
      <c r="QRT136" s="149"/>
      <c r="QRU136" s="149"/>
      <c r="QRV136" s="149"/>
      <c r="QRW136" s="149"/>
      <c r="QRX136" s="149"/>
      <c r="QRY136" s="149"/>
      <c r="QRZ136" s="149"/>
      <c r="QSA136" s="149"/>
      <c r="QSB136" s="149"/>
      <c r="QSC136" s="149"/>
      <c r="QSD136" s="149"/>
      <c r="QSE136" s="149"/>
      <c r="QSF136" s="149"/>
      <c r="QSG136" s="149"/>
      <c r="QSH136" s="149"/>
      <c r="QSI136" s="149"/>
      <c r="QSJ136" s="149"/>
      <c r="QSK136" s="149"/>
      <c r="QSL136" s="149"/>
      <c r="QSM136" s="149"/>
      <c r="QSN136" s="149"/>
      <c r="QSO136" s="149"/>
      <c r="QSP136" s="149"/>
      <c r="QSQ136" s="149"/>
      <c r="QSR136" s="149"/>
      <c r="QSS136" s="149"/>
      <c r="QST136" s="149"/>
      <c r="QSU136" s="149"/>
      <c r="QSV136" s="149"/>
      <c r="QSW136" s="149"/>
      <c r="QSX136" s="149"/>
      <c r="QSY136" s="149"/>
      <c r="QSZ136" s="149"/>
      <c r="QTA136" s="149"/>
      <c r="QTB136" s="149"/>
      <c r="QTC136" s="149"/>
      <c r="QTD136" s="149"/>
      <c r="QTE136" s="149"/>
      <c r="QTF136" s="149"/>
      <c r="QTG136" s="149"/>
      <c r="QTH136" s="149"/>
      <c r="QTI136" s="149"/>
      <c r="QTJ136" s="149"/>
      <c r="QTK136" s="149"/>
      <c r="QTL136" s="149"/>
      <c r="QTM136" s="149"/>
      <c r="QTN136" s="149"/>
      <c r="QTO136" s="149"/>
      <c r="QTP136" s="149"/>
      <c r="QTQ136" s="149"/>
      <c r="QTR136" s="149"/>
      <c r="QTS136" s="149"/>
      <c r="QTT136" s="149"/>
      <c r="QTU136" s="149"/>
      <c r="QTV136" s="149"/>
      <c r="QTW136" s="149"/>
      <c r="QTX136" s="149"/>
      <c r="QTY136" s="149"/>
      <c r="QTZ136" s="149"/>
      <c r="QUA136" s="149"/>
      <c r="QUB136" s="149"/>
      <c r="QUC136" s="149"/>
      <c r="QUD136" s="149"/>
      <c r="QUE136" s="149"/>
      <c r="QUF136" s="149"/>
      <c r="QUG136" s="149"/>
      <c r="QUH136" s="149"/>
      <c r="QUI136" s="149"/>
      <c r="QUJ136" s="149"/>
      <c r="QUK136" s="149"/>
      <c r="QUL136" s="149"/>
      <c r="QUM136" s="149"/>
      <c r="QUN136" s="149"/>
      <c r="QUO136" s="149"/>
      <c r="QUP136" s="149"/>
      <c r="QUQ136" s="149"/>
      <c r="QUR136" s="149"/>
      <c r="QUS136" s="149"/>
      <c r="QUT136" s="149"/>
      <c r="QUU136" s="149"/>
      <c r="QUV136" s="149"/>
      <c r="QUW136" s="149"/>
      <c r="QUX136" s="149"/>
      <c r="QUY136" s="149"/>
      <c r="QUZ136" s="149"/>
      <c r="QVA136" s="149"/>
      <c r="QVB136" s="149"/>
      <c r="QVC136" s="149"/>
      <c r="QVD136" s="149"/>
      <c r="QVE136" s="149"/>
      <c r="QVF136" s="149"/>
      <c r="QVG136" s="149"/>
      <c r="QVH136" s="149"/>
      <c r="QVI136" s="149"/>
      <c r="QVJ136" s="149"/>
      <c r="QVK136" s="149"/>
      <c r="QVL136" s="149"/>
      <c r="QVM136" s="149"/>
      <c r="QVN136" s="149"/>
      <c r="QVO136" s="149"/>
      <c r="QVP136" s="149"/>
      <c r="QVQ136" s="149"/>
      <c r="QVR136" s="149"/>
      <c r="QVS136" s="149"/>
      <c r="QVT136" s="149"/>
      <c r="QVU136" s="149"/>
      <c r="QVV136" s="149"/>
      <c r="QVW136" s="149"/>
      <c r="QVX136" s="149"/>
      <c r="QVY136" s="149"/>
      <c r="QVZ136" s="149"/>
      <c r="QWA136" s="149"/>
      <c r="QWB136" s="149"/>
      <c r="QWC136" s="149"/>
      <c r="QWD136" s="149"/>
      <c r="QWE136" s="149"/>
      <c r="QWF136" s="149"/>
      <c r="QWG136" s="149"/>
      <c r="QWH136" s="149"/>
      <c r="QWI136" s="149"/>
      <c r="QWJ136" s="149"/>
      <c r="QWK136" s="149"/>
      <c r="QWL136" s="149"/>
      <c r="QWM136" s="149"/>
      <c r="QWN136" s="149"/>
      <c r="QWO136" s="149"/>
      <c r="QWP136" s="149"/>
      <c r="QWQ136" s="149"/>
      <c r="QWR136" s="149"/>
      <c r="QWS136" s="149"/>
      <c r="QWT136" s="149"/>
      <c r="QWU136" s="149"/>
      <c r="QWV136" s="149"/>
      <c r="QWW136" s="149"/>
      <c r="QWX136" s="149"/>
      <c r="QWY136" s="149"/>
      <c r="QWZ136" s="149"/>
      <c r="QXA136" s="149"/>
      <c r="QXB136" s="149"/>
      <c r="QXC136" s="149"/>
      <c r="QXD136" s="149"/>
      <c r="QXE136" s="149"/>
      <c r="QXF136" s="149"/>
      <c r="QXG136" s="149"/>
      <c r="QXH136" s="149"/>
      <c r="QXI136" s="149"/>
      <c r="QXJ136" s="149"/>
      <c r="QXK136" s="149"/>
      <c r="QXL136" s="149"/>
      <c r="QXM136" s="149"/>
      <c r="QXN136" s="149"/>
      <c r="QXO136" s="149"/>
      <c r="QXP136" s="149"/>
      <c r="QXQ136" s="149"/>
      <c r="QXR136" s="149"/>
      <c r="QXS136" s="149"/>
      <c r="QXT136" s="149"/>
      <c r="QXU136" s="149"/>
      <c r="QXV136" s="149"/>
      <c r="QXW136" s="149"/>
      <c r="QXX136" s="149"/>
      <c r="QXY136" s="149"/>
      <c r="QXZ136" s="149"/>
      <c r="QYA136" s="149"/>
      <c r="QYB136" s="149"/>
      <c r="QYC136" s="149"/>
      <c r="QYD136" s="149"/>
      <c r="QYE136" s="149"/>
      <c r="QYF136" s="149"/>
      <c r="QYG136" s="149"/>
      <c r="QYH136" s="149"/>
      <c r="QYI136" s="149"/>
      <c r="QYJ136" s="149"/>
      <c r="QYK136" s="149"/>
      <c r="QYL136" s="149"/>
      <c r="QYM136" s="149"/>
      <c r="QYN136" s="149"/>
      <c r="QYO136" s="149"/>
      <c r="QYP136" s="149"/>
      <c r="QYQ136" s="149"/>
      <c r="QYR136" s="149"/>
      <c r="QYS136" s="149"/>
      <c r="QYT136" s="149"/>
      <c r="QYU136" s="149"/>
      <c r="QYV136" s="149"/>
      <c r="QYW136" s="149"/>
      <c r="QYX136" s="149"/>
      <c r="QYY136" s="149"/>
      <c r="QYZ136" s="149"/>
      <c r="QZA136" s="149"/>
      <c r="QZB136" s="149"/>
      <c r="QZC136" s="149"/>
      <c r="QZD136" s="149"/>
      <c r="QZE136" s="149"/>
      <c r="QZF136" s="149"/>
      <c r="QZG136" s="149"/>
      <c r="QZH136" s="149"/>
      <c r="QZI136" s="149"/>
      <c r="QZJ136" s="149"/>
      <c r="QZK136" s="149"/>
      <c r="QZL136" s="149"/>
      <c r="QZM136" s="149"/>
      <c r="QZN136" s="149"/>
      <c r="QZO136" s="149"/>
      <c r="QZP136" s="149"/>
      <c r="QZQ136" s="149"/>
      <c r="QZR136" s="149"/>
      <c r="QZS136" s="149"/>
      <c r="QZT136" s="149"/>
      <c r="QZU136" s="149"/>
      <c r="QZV136" s="149"/>
      <c r="QZW136" s="149"/>
      <c r="QZX136" s="149"/>
      <c r="QZY136" s="149"/>
      <c r="QZZ136" s="149"/>
      <c r="RAA136" s="149"/>
      <c r="RAB136" s="149"/>
      <c r="RAC136" s="149"/>
      <c r="RAD136" s="149"/>
      <c r="RAE136" s="149"/>
      <c r="RAF136" s="149"/>
      <c r="RAG136" s="149"/>
      <c r="RAH136" s="149"/>
      <c r="RAI136" s="149"/>
      <c r="RAJ136" s="149"/>
      <c r="RAK136" s="149"/>
      <c r="RAL136" s="149"/>
      <c r="RAM136" s="149"/>
      <c r="RAN136" s="149"/>
      <c r="RAO136" s="149"/>
      <c r="RAP136" s="149"/>
      <c r="RAQ136" s="149"/>
      <c r="RAR136" s="149"/>
      <c r="RAS136" s="149"/>
      <c r="RAT136" s="149"/>
      <c r="RAU136" s="149"/>
      <c r="RAV136" s="149"/>
      <c r="RAW136" s="149"/>
      <c r="RAX136" s="149"/>
      <c r="RAY136" s="149"/>
      <c r="RAZ136" s="149"/>
      <c r="RBA136" s="149"/>
      <c r="RBB136" s="149"/>
      <c r="RBC136" s="149"/>
      <c r="RBD136" s="149"/>
      <c r="RBE136" s="149"/>
      <c r="RBF136" s="149"/>
      <c r="RBG136" s="149"/>
      <c r="RBH136" s="149"/>
      <c r="RBI136" s="149"/>
      <c r="RBJ136" s="149"/>
      <c r="RBK136" s="149"/>
      <c r="RBL136" s="149"/>
      <c r="RBM136" s="149"/>
      <c r="RBN136" s="149"/>
      <c r="RBO136" s="149"/>
      <c r="RBP136" s="149"/>
      <c r="RBQ136" s="149"/>
      <c r="RBR136" s="149"/>
      <c r="RBS136" s="149"/>
      <c r="RBT136" s="149"/>
      <c r="RBU136" s="149"/>
      <c r="RBV136" s="149"/>
      <c r="RBW136" s="149"/>
      <c r="RBX136" s="149"/>
      <c r="RBY136" s="149"/>
      <c r="RBZ136" s="149"/>
      <c r="RCA136" s="149"/>
      <c r="RCB136" s="149"/>
      <c r="RCC136" s="149"/>
      <c r="RCD136" s="149"/>
      <c r="RCE136" s="149"/>
      <c r="RCF136" s="149"/>
      <c r="RCG136" s="149"/>
      <c r="RCH136" s="149"/>
      <c r="RCI136" s="149"/>
      <c r="RCJ136" s="149"/>
      <c r="RCK136" s="149"/>
      <c r="RCL136" s="149"/>
      <c r="RCM136" s="149"/>
      <c r="RCN136" s="149"/>
      <c r="RCO136" s="149"/>
      <c r="RCP136" s="149"/>
      <c r="RCQ136" s="149"/>
      <c r="RCR136" s="149"/>
      <c r="RCS136" s="149"/>
      <c r="RCT136" s="149"/>
      <c r="RCU136" s="149"/>
      <c r="RCV136" s="149"/>
      <c r="RCW136" s="149"/>
      <c r="RCX136" s="149"/>
      <c r="RCY136" s="149"/>
      <c r="RCZ136" s="149"/>
      <c r="RDA136" s="149"/>
      <c r="RDB136" s="149"/>
      <c r="RDC136" s="149"/>
      <c r="RDD136" s="149"/>
      <c r="RDE136" s="149"/>
      <c r="RDF136" s="149"/>
      <c r="RDG136" s="149"/>
      <c r="RDH136" s="149"/>
      <c r="RDI136" s="149"/>
      <c r="RDJ136" s="149"/>
      <c r="RDK136" s="149"/>
      <c r="RDL136" s="149"/>
      <c r="RDM136" s="149"/>
      <c r="RDN136" s="149"/>
      <c r="RDO136" s="149"/>
      <c r="RDP136" s="149"/>
      <c r="RDQ136" s="149"/>
      <c r="RDR136" s="149"/>
      <c r="RDS136" s="149"/>
      <c r="RDT136" s="149"/>
      <c r="RDU136" s="149"/>
      <c r="RDV136" s="149"/>
      <c r="RDW136" s="149"/>
      <c r="RDX136" s="149"/>
      <c r="RDY136" s="149"/>
      <c r="RDZ136" s="149"/>
      <c r="REA136" s="149"/>
      <c r="REB136" s="149"/>
      <c r="REC136" s="149"/>
      <c r="RED136" s="149"/>
      <c r="REE136" s="149"/>
      <c r="REF136" s="149"/>
      <c r="REG136" s="149"/>
      <c r="REH136" s="149"/>
      <c r="REI136" s="149"/>
      <c r="REJ136" s="149"/>
      <c r="REK136" s="149"/>
      <c r="REL136" s="149"/>
      <c r="REM136" s="149"/>
      <c r="REN136" s="149"/>
      <c r="REO136" s="149"/>
      <c r="REP136" s="149"/>
      <c r="REQ136" s="149"/>
      <c r="RER136" s="149"/>
      <c r="RES136" s="149"/>
      <c r="RET136" s="149"/>
      <c r="REU136" s="149"/>
      <c r="REV136" s="149"/>
      <c r="REW136" s="149"/>
      <c r="REX136" s="149"/>
      <c r="REY136" s="149"/>
      <c r="REZ136" s="149"/>
      <c r="RFA136" s="149"/>
      <c r="RFB136" s="149"/>
      <c r="RFC136" s="149"/>
      <c r="RFD136" s="149"/>
      <c r="RFE136" s="149"/>
      <c r="RFF136" s="149"/>
      <c r="RFG136" s="149"/>
      <c r="RFH136" s="149"/>
      <c r="RFI136" s="149"/>
      <c r="RFJ136" s="149"/>
      <c r="RFK136" s="149"/>
      <c r="RFL136" s="149"/>
      <c r="RFM136" s="149"/>
      <c r="RFN136" s="149"/>
      <c r="RFO136" s="149"/>
      <c r="RFP136" s="149"/>
      <c r="RFQ136" s="149"/>
      <c r="RFR136" s="149"/>
      <c r="RFS136" s="149"/>
      <c r="RFT136" s="149"/>
      <c r="RFU136" s="149"/>
      <c r="RFV136" s="149"/>
      <c r="RFW136" s="149"/>
      <c r="RFX136" s="149"/>
      <c r="RFY136" s="149"/>
      <c r="RFZ136" s="149"/>
      <c r="RGA136" s="149"/>
      <c r="RGB136" s="149"/>
      <c r="RGC136" s="149"/>
      <c r="RGD136" s="149"/>
      <c r="RGE136" s="149"/>
      <c r="RGF136" s="149"/>
      <c r="RGG136" s="149"/>
      <c r="RGH136" s="149"/>
      <c r="RGI136" s="149"/>
      <c r="RGJ136" s="149"/>
      <c r="RGK136" s="149"/>
      <c r="RGL136" s="149"/>
      <c r="RGM136" s="149"/>
      <c r="RGN136" s="149"/>
      <c r="RGO136" s="149"/>
      <c r="RGP136" s="149"/>
      <c r="RGQ136" s="149"/>
      <c r="RGR136" s="149"/>
      <c r="RGS136" s="149"/>
      <c r="RGT136" s="149"/>
      <c r="RGU136" s="149"/>
      <c r="RGV136" s="149"/>
      <c r="RGW136" s="149"/>
      <c r="RGX136" s="149"/>
      <c r="RGY136" s="149"/>
      <c r="RGZ136" s="149"/>
      <c r="RHA136" s="149"/>
      <c r="RHB136" s="149"/>
      <c r="RHC136" s="149"/>
      <c r="RHD136" s="149"/>
      <c r="RHE136" s="149"/>
      <c r="RHF136" s="149"/>
      <c r="RHG136" s="149"/>
      <c r="RHH136" s="149"/>
      <c r="RHI136" s="149"/>
      <c r="RHJ136" s="149"/>
      <c r="RHK136" s="149"/>
      <c r="RHL136" s="149"/>
      <c r="RHM136" s="149"/>
      <c r="RHN136" s="149"/>
      <c r="RHO136" s="149"/>
      <c r="RHP136" s="149"/>
      <c r="RHQ136" s="149"/>
      <c r="RHR136" s="149"/>
      <c r="RHS136" s="149"/>
      <c r="RHT136" s="149"/>
      <c r="RHU136" s="149"/>
      <c r="RHV136" s="149"/>
      <c r="RHW136" s="149"/>
      <c r="RHX136" s="149"/>
      <c r="RHY136" s="149"/>
      <c r="RHZ136" s="149"/>
      <c r="RIA136" s="149"/>
      <c r="RIB136" s="149"/>
      <c r="RIC136" s="149"/>
      <c r="RID136" s="149"/>
      <c r="RIE136" s="149"/>
      <c r="RIF136" s="149"/>
      <c r="RIG136" s="149"/>
      <c r="RIH136" s="149"/>
      <c r="RII136" s="149"/>
      <c r="RIJ136" s="149"/>
      <c r="RIK136" s="149"/>
      <c r="RIL136" s="149"/>
      <c r="RIM136" s="149"/>
      <c r="RIN136" s="149"/>
      <c r="RIO136" s="149"/>
      <c r="RIP136" s="149"/>
      <c r="RIQ136" s="149"/>
      <c r="RIR136" s="149"/>
      <c r="RIS136" s="149"/>
      <c r="RIT136" s="149"/>
      <c r="RIU136" s="149"/>
      <c r="RIV136" s="149"/>
      <c r="RIW136" s="149"/>
      <c r="RIX136" s="149"/>
      <c r="RIY136" s="149"/>
      <c r="RIZ136" s="149"/>
      <c r="RJA136" s="149"/>
      <c r="RJB136" s="149"/>
      <c r="RJC136" s="149"/>
      <c r="RJD136" s="149"/>
      <c r="RJE136" s="149"/>
      <c r="RJF136" s="149"/>
      <c r="RJG136" s="149"/>
      <c r="RJH136" s="149"/>
      <c r="RJI136" s="149"/>
      <c r="RJJ136" s="149"/>
      <c r="RJK136" s="149"/>
      <c r="RJL136" s="149"/>
      <c r="RJM136" s="149"/>
      <c r="RJN136" s="149"/>
      <c r="RJO136" s="149"/>
      <c r="RJP136" s="149"/>
      <c r="RJQ136" s="149"/>
      <c r="RJR136" s="149"/>
      <c r="RJS136" s="149"/>
      <c r="RJT136" s="149"/>
      <c r="RJU136" s="149"/>
      <c r="RJV136" s="149"/>
      <c r="RJW136" s="149"/>
      <c r="RJX136" s="149"/>
      <c r="RJY136" s="149"/>
      <c r="RJZ136" s="149"/>
      <c r="RKA136" s="149"/>
      <c r="RKB136" s="149"/>
      <c r="RKC136" s="149"/>
      <c r="RKD136" s="149"/>
      <c r="RKE136" s="149"/>
      <c r="RKF136" s="149"/>
      <c r="RKG136" s="149"/>
      <c r="RKH136" s="149"/>
      <c r="RKI136" s="149"/>
      <c r="RKJ136" s="149"/>
      <c r="RKK136" s="149"/>
      <c r="RKL136" s="149"/>
      <c r="RKM136" s="149"/>
      <c r="RKN136" s="149"/>
      <c r="RKO136" s="149"/>
      <c r="RKP136" s="149"/>
      <c r="RKQ136" s="149"/>
      <c r="RKR136" s="149"/>
      <c r="RKS136" s="149"/>
      <c r="RKT136" s="149"/>
      <c r="RKU136" s="149"/>
      <c r="RKV136" s="149"/>
      <c r="RKW136" s="149"/>
      <c r="RKX136" s="149"/>
      <c r="RKY136" s="149"/>
      <c r="RKZ136" s="149"/>
      <c r="RLA136" s="149"/>
      <c r="RLB136" s="149"/>
      <c r="RLC136" s="149"/>
      <c r="RLD136" s="149"/>
      <c r="RLE136" s="149"/>
      <c r="RLF136" s="149"/>
      <c r="RLG136" s="149"/>
      <c r="RLH136" s="149"/>
      <c r="RLI136" s="149"/>
      <c r="RLJ136" s="149"/>
      <c r="RLK136" s="149"/>
      <c r="RLL136" s="149"/>
      <c r="RLM136" s="149"/>
      <c r="RLN136" s="149"/>
      <c r="RLO136" s="149"/>
      <c r="RLP136" s="149"/>
      <c r="RLQ136" s="149"/>
      <c r="RLR136" s="149"/>
      <c r="RLS136" s="149"/>
      <c r="RLT136" s="149"/>
      <c r="RLU136" s="149"/>
      <c r="RLV136" s="149"/>
      <c r="RLW136" s="149"/>
      <c r="RLX136" s="149"/>
      <c r="RLY136" s="149"/>
      <c r="RLZ136" s="149"/>
      <c r="RMA136" s="149"/>
      <c r="RMB136" s="149"/>
      <c r="RMC136" s="149"/>
      <c r="RMD136" s="149"/>
      <c r="RME136" s="149"/>
      <c r="RMF136" s="149"/>
      <c r="RMG136" s="149"/>
      <c r="RMH136" s="149"/>
      <c r="RMI136" s="149"/>
      <c r="RMJ136" s="149"/>
      <c r="RMK136" s="149"/>
      <c r="RML136" s="149"/>
      <c r="RMM136" s="149"/>
      <c r="RMN136" s="149"/>
      <c r="RMO136" s="149"/>
      <c r="RMP136" s="149"/>
      <c r="RMQ136" s="149"/>
      <c r="RMR136" s="149"/>
      <c r="RMS136" s="149"/>
      <c r="RMT136" s="149"/>
      <c r="RMU136" s="149"/>
      <c r="RMV136" s="149"/>
      <c r="RMW136" s="149"/>
      <c r="RMX136" s="149"/>
      <c r="RMY136" s="149"/>
      <c r="RMZ136" s="149"/>
      <c r="RNA136" s="149"/>
      <c r="RNB136" s="149"/>
      <c r="RNC136" s="149"/>
      <c r="RND136" s="149"/>
      <c r="RNE136" s="149"/>
      <c r="RNF136" s="149"/>
      <c r="RNG136" s="149"/>
      <c r="RNH136" s="149"/>
      <c r="RNI136" s="149"/>
      <c r="RNJ136" s="149"/>
      <c r="RNK136" s="149"/>
      <c r="RNL136" s="149"/>
      <c r="RNM136" s="149"/>
      <c r="RNN136" s="149"/>
      <c r="RNO136" s="149"/>
      <c r="RNP136" s="149"/>
      <c r="RNQ136" s="149"/>
      <c r="RNR136" s="149"/>
      <c r="RNS136" s="149"/>
      <c r="RNT136" s="149"/>
      <c r="RNU136" s="149"/>
      <c r="RNV136" s="149"/>
      <c r="RNW136" s="149"/>
      <c r="RNX136" s="149"/>
      <c r="RNY136" s="149"/>
      <c r="RNZ136" s="149"/>
      <c r="ROA136" s="149"/>
      <c r="ROB136" s="149"/>
      <c r="ROC136" s="149"/>
      <c r="ROD136" s="149"/>
      <c r="ROE136" s="149"/>
      <c r="ROF136" s="149"/>
      <c r="ROG136" s="149"/>
      <c r="ROH136" s="149"/>
      <c r="ROI136" s="149"/>
      <c r="ROJ136" s="149"/>
      <c r="ROK136" s="149"/>
      <c r="ROL136" s="149"/>
      <c r="ROM136" s="149"/>
      <c r="RON136" s="149"/>
      <c r="ROO136" s="149"/>
      <c r="ROP136" s="149"/>
      <c r="ROQ136" s="149"/>
      <c r="ROR136" s="149"/>
      <c r="ROS136" s="149"/>
      <c r="ROT136" s="149"/>
      <c r="ROU136" s="149"/>
      <c r="ROV136" s="149"/>
      <c r="ROW136" s="149"/>
      <c r="ROX136" s="149"/>
      <c r="ROY136" s="149"/>
      <c r="ROZ136" s="149"/>
      <c r="RPA136" s="149"/>
      <c r="RPB136" s="149"/>
      <c r="RPC136" s="149"/>
      <c r="RPD136" s="149"/>
      <c r="RPE136" s="149"/>
      <c r="RPF136" s="149"/>
      <c r="RPG136" s="149"/>
      <c r="RPH136" s="149"/>
      <c r="RPI136" s="149"/>
      <c r="RPJ136" s="149"/>
      <c r="RPK136" s="149"/>
      <c r="RPL136" s="149"/>
      <c r="RPM136" s="149"/>
      <c r="RPN136" s="149"/>
      <c r="RPO136" s="149"/>
      <c r="RPP136" s="149"/>
      <c r="RPQ136" s="149"/>
      <c r="RPR136" s="149"/>
      <c r="RPS136" s="149"/>
      <c r="RPT136" s="149"/>
      <c r="RPU136" s="149"/>
      <c r="RPV136" s="149"/>
      <c r="RPW136" s="149"/>
      <c r="RPX136" s="149"/>
      <c r="RPY136" s="149"/>
      <c r="RPZ136" s="149"/>
      <c r="RQA136" s="149"/>
      <c r="RQB136" s="149"/>
      <c r="RQC136" s="149"/>
      <c r="RQD136" s="149"/>
      <c r="RQE136" s="149"/>
      <c r="RQF136" s="149"/>
      <c r="RQG136" s="149"/>
      <c r="RQH136" s="149"/>
      <c r="RQI136" s="149"/>
      <c r="RQJ136" s="149"/>
      <c r="RQK136" s="149"/>
      <c r="RQL136" s="149"/>
      <c r="RQM136" s="149"/>
      <c r="RQN136" s="149"/>
      <c r="RQO136" s="149"/>
      <c r="RQP136" s="149"/>
      <c r="RQQ136" s="149"/>
      <c r="RQR136" s="149"/>
      <c r="RQS136" s="149"/>
      <c r="RQT136" s="149"/>
      <c r="RQU136" s="149"/>
      <c r="RQV136" s="149"/>
      <c r="RQW136" s="149"/>
      <c r="RQX136" s="149"/>
      <c r="RQY136" s="149"/>
      <c r="RQZ136" s="149"/>
      <c r="RRA136" s="149"/>
      <c r="RRB136" s="149"/>
      <c r="RRC136" s="149"/>
      <c r="RRD136" s="149"/>
      <c r="RRE136" s="149"/>
      <c r="RRF136" s="149"/>
      <c r="RRG136" s="149"/>
      <c r="RRH136" s="149"/>
      <c r="RRI136" s="149"/>
      <c r="RRJ136" s="149"/>
      <c r="RRK136" s="149"/>
      <c r="RRL136" s="149"/>
      <c r="RRM136" s="149"/>
      <c r="RRN136" s="149"/>
      <c r="RRO136" s="149"/>
      <c r="RRP136" s="149"/>
      <c r="RRQ136" s="149"/>
      <c r="RRR136" s="149"/>
      <c r="RRS136" s="149"/>
      <c r="RRT136" s="149"/>
      <c r="RRU136" s="149"/>
      <c r="RRV136" s="149"/>
      <c r="RRW136" s="149"/>
      <c r="RRX136" s="149"/>
      <c r="RRY136" s="149"/>
      <c r="RRZ136" s="149"/>
      <c r="RSA136" s="149"/>
      <c r="RSB136" s="149"/>
      <c r="RSC136" s="149"/>
      <c r="RSD136" s="149"/>
      <c r="RSE136" s="149"/>
      <c r="RSF136" s="149"/>
      <c r="RSG136" s="149"/>
      <c r="RSH136" s="149"/>
      <c r="RSI136" s="149"/>
      <c r="RSJ136" s="149"/>
      <c r="RSK136" s="149"/>
      <c r="RSL136" s="149"/>
      <c r="RSM136" s="149"/>
      <c r="RSN136" s="149"/>
      <c r="RSO136" s="149"/>
      <c r="RSP136" s="149"/>
      <c r="RSQ136" s="149"/>
      <c r="RSR136" s="149"/>
      <c r="RSS136" s="149"/>
      <c r="RST136" s="149"/>
      <c r="RSU136" s="149"/>
      <c r="RSV136" s="149"/>
      <c r="RSW136" s="149"/>
      <c r="RSX136" s="149"/>
      <c r="RSY136" s="149"/>
      <c r="RSZ136" s="149"/>
      <c r="RTA136" s="149"/>
      <c r="RTB136" s="149"/>
      <c r="RTC136" s="149"/>
      <c r="RTD136" s="149"/>
      <c r="RTE136" s="149"/>
      <c r="RTF136" s="149"/>
      <c r="RTG136" s="149"/>
      <c r="RTH136" s="149"/>
      <c r="RTI136" s="149"/>
      <c r="RTJ136" s="149"/>
      <c r="RTK136" s="149"/>
      <c r="RTL136" s="149"/>
      <c r="RTM136" s="149"/>
      <c r="RTN136" s="149"/>
      <c r="RTO136" s="149"/>
      <c r="RTP136" s="149"/>
      <c r="RTQ136" s="149"/>
      <c r="RTR136" s="149"/>
      <c r="RTS136" s="149"/>
      <c r="RTT136" s="149"/>
      <c r="RTU136" s="149"/>
      <c r="RTV136" s="149"/>
      <c r="RTW136" s="149"/>
      <c r="RTX136" s="149"/>
      <c r="RTY136" s="149"/>
      <c r="RTZ136" s="149"/>
      <c r="RUA136" s="149"/>
      <c r="RUB136" s="149"/>
      <c r="RUC136" s="149"/>
      <c r="RUD136" s="149"/>
      <c r="RUE136" s="149"/>
      <c r="RUF136" s="149"/>
      <c r="RUG136" s="149"/>
      <c r="RUH136" s="149"/>
      <c r="RUI136" s="149"/>
      <c r="RUJ136" s="149"/>
      <c r="RUK136" s="149"/>
      <c r="RUL136" s="149"/>
      <c r="RUM136" s="149"/>
      <c r="RUN136" s="149"/>
      <c r="RUO136" s="149"/>
      <c r="RUP136" s="149"/>
      <c r="RUQ136" s="149"/>
      <c r="RUR136" s="149"/>
      <c r="RUS136" s="149"/>
      <c r="RUT136" s="149"/>
      <c r="RUU136" s="149"/>
      <c r="RUV136" s="149"/>
      <c r="RUW136" s="149"/>
      <c r="RUX136" s="149"/>
      <c r="RUY136" s="149"/>
      <c r="RUZ136" s="149"/>
      <c r="RVA136" s="149"/>
      <c r="RVB136" s="149"/>
      <c r="RVC136" s="149"/>
      <c r="RVD136" s="149"/>
      <c r="RVE136" s="149"/>
      <c r="RVF136" s="149"/>
      <c r="RVG136" s="149"/>
      <c r="RVH136" s="149"/>
      <c r="RVI136" s="149"/>
      <c r="RVJ136" s="149"/>
      <c r="RVK136" s="149"/>
      <c r="RVL136" s="149"/>
      <c r="RVM136" s="149"/>
      <c r="RVN136" s="149"/>
      <c r="RVO136" s="149"/>
      <c r="RVP136" s="149"/>
      <c r="RVQ136" s="149"/>
      <c r="RVR136" s="149"/>
      <c r="RVS136" s="149"/>
      <c r="RVT136" s="149"/>
      <c r="RVU136" s="149"/>
      <c r="RVV136" s="149"/>
      <c r="RVW136" s="149"/>
      <c r="RVX136" s="149"/>
      <c r="RVY136" s="149"/>
      <c r="RVZ136" s="149"/>
      <c r="RWA136" s="149"/>
      <c r="RWB136" s="149"/>
      <c r="RWC136" s="149"/>
      <c r="RWD136" s="149"/>
      <c r="RWE136" s="149"/>
      <c r="RWF136" s="149"/>
      <c r="RWG136" s="149"/>
      <c r="RWH136" s="149"/>
      <c r="RWI136" s="149"/>
      <c r="RWJ136" s="149"/>
      <c r="RWK136" s="149"/>
      <c r="RWL136" s="149"/>
      <c r="RWM136" s="149"/>
      <c r="RWN136" s="149"/>
      <c r="RWO136" s="149"/>
      <c r="RWP136" s="149"/>
      <c r="RWQ136" s="149"/>
      <c r="RWR136" s="149"/>
      <c r="RWS136" s="149"/>
      <c r="RWT136" s="149"/>
      <c r="RWU136" s="149"/>
      <c r="RWV136" s="149"/>
      <c r="RWW136" s="149"/>
      <c r="RWX136" s="149"/>
      <c r="RWY136" s="149"/>
      <c r="RWZ136" s="149"/>
      <c r="RXA136" s="149"/>
      <c r="RXB136" s="149"/>
      <c r="RXC136" s="149"/>
      <c r="RXD136" s="149"/>
      <c r="RXE136" s="149"/>
      <c r="RXF136" s="149"/>
      <c r="RXG136" s="149"/>
      <c r="RXH136" s="149"/>
      <c r="RXI136" s="149"/>
      <c r="RXJ136" s="149"/>
      <c r="RXK136" s="149"/>
      <c r="RXL136" s="149"/>
      <c r="RXM136" s="149"/>
      <c r="RXN136" s="149"/>
      <c r="RXO136" s="149"/>
      <c r="RXP136" s="149"/>
      <c r="RXQ136" s="149"/>
      <c r="RXR136" s="149"/>
      <c r="RXS136" s="149"/>
      <c r="RXT136" s="149"/>
      <c r="RXU136" s="149"/>
      <c r="RXV136" s="149"/>
      <c r="RXW136" s="149"/>
      <c r="RXX136" s="149"/>
      <c r="RXY136" s="149"/>
      <c r="RXZ136" s="149"/>
      <c r="RYA136" s="149"/>
      <c r="RYB136" s="149"/>
      <c r="RYC136" s="149"/>
      <c r="RYD136" s="149"/>
      <c r="RYE136" s="149"/>
      <c r="RYF136" s="149"/>
      <c r="RYG136" s="149"/>
      <c r="RYH136" s="149"/>
      <c r="RYI136" s="149"/>
      <c r="RYJ136" s="149"/>
      <c r="RYK136" s="149"/>
      <c r="RYL136" s="149"/>
      <c r="RYM136" s="149"/>
      <c r="RYN136" s="149"/>
      <c r="RYO136" s="149"/>
      <c r="RYP136" s="149"/>
      <c r="RYQ136" s="149"/>
      <c r="RYR136" s="149"/>
      <c r="RYS136" s="149"/>
      <c r="RYT136" s="149"/>
      <c r="RYU136" s="149"/>
      <c r="RYV136" s="149"/>
      <c r="RYW136" s="149"/>
      <c r="RYX136" s="149"/>
      <c r="RYY136" s="149"/>
      <c r="RYZ136" s="149"/>
      <c r="RZA136" s="149"/>
      <c r="RZB136" s="149"/>
      <c r="RZC136" s="149"/>
      <c r="RZD136" s="149"/>
      <c r="RZE136" s="149"/>
      <c r="RZF136" s="149"/>
      <c r="RZG136" s="149"/>
      <c r="RZH136" s="149"/>
      <c r="RZI136" s="149"/>
      <c r="RZJ136" s="149"/>
      <c r="RZK136" s="149"/>
      <c r="RZL136" s="149"/>
      <c r="RZM136" s="149"/>
      <c r="RZN136" s="149"/>
      <c r="RZO136" s="149"/>
      <c r="RZP136" s="149"/>
      <c r="RZQ136" s="149"/>
      <c r="RZR136" s="149"/>
      <c r="RZS136" s="149"/>
      <c r="RZT136" s="149"/>
      <c r="RZU136" s="149"/>
      <c r="RZV136" s="149"/>
      <c r="RZW136" s="149"/>
      <c r="RZX136" s="149"/>
      <c r="RZY136" s="149"/>
      <c r="RZZ136" s="149"/>
      <c r="SAA136" s="149"/>
      <c r="SAB136" s="149"/>
      <c r="SAC136" s="149"/>
      <c r="SAD136" s="149"/>
      <c r="SAE136" s="149"/>
      <c r="SAF136" s="149"/>
      <c r="SAG136" s="149"/>
      <c r="SAH136" s="149"/>
      <c r="SAI136" s="149"/>
      <c r="SAJ136" s="149"/>
      <c r="SAK136" s="149"/>
      <c r="SAL136" s="149"/>
      <c r="SAM136" s="149"/>
      <c r="SAN136" s="149"/>
      <c r="SAO136" s="149"/>
      <c r="SAP136" s="149"/>
      <c r="SAQ136" s="149"/>
      <c r="SAR136" s="149"/>
      <c r="SAS136" s="149"/>
      <c r="SAT136" s="149"/>
      <c r="SAU136" s="149"/>
      <c r="SAV136" s="149"/>
      <c r="SAW136" s="149"/>
      <c r="SAX136" s="149"/>
      <c r="SAY136" s="149"/>
      <c r="SAZ136" s="149"/>
      <c r="SBA136" s="149"/>
      <c r="SBB136" s="149"/>
      <c r="SBC136" s="149"/>
      <c r="SBD136" s="149"/>
      <c r="SBE136" s="149"/>
      <c r="SBF136" s="149"/>
      <c r="SBG136" s="149"/>
      <c r="SBH136" s="149"/>
      <c r="SBI136" s="149"/>
      <c r="SBJ136" s="149"/>
      <c r="SBK136" s="149"/>
      <c r="SBL136" s="149"/>
      <c r="SBM136" s="149"/>
      <c r="SBN136" s="149"/>
      <c r="SBO136" s="149"/>
      <c r="SBP136" s="149"/>
      <c r="SBQ136" s="149"/>
      <c r="SBR136" s="149"/>
      <c r="SBS136" s="149"/>
      <c r="SBT136" s="149"/>
      <c r="SBU136" s="149"/>
      <c r="SBV136" s="149"/>
      <c r="SBW136" s="149"/>
      <c r="SBX136" s="149"/>
      <c r="SBY136" s="149"/>
      <c r="SBZ136" s="149"/>
      <c r="SCA136" s="149"/>
      <c r="SCB136" s="149"/>
      <c r="SCC136" s="149"/>
      <c r="SCD136" s="149"/>
      <c r="SCE136" s="149"/>
      <c r="SCF136" s="149"/>
      <c r="SCG136" s="149"/>
      <c r="SCH136" s="149"/>
      <c r="SCI136" s="149"/>
      <c r="SCJ136" s="149"/>
      <c r="SCK136" s="149"/>
      <c r="SCL136" s="149"/>
      <c r="SCM136" s="149"/>
      <c r="SCN136" s="149"/>
      <c r="SCO136" s="149"/>
      <c r="SCP136" s="149"/>
      <c r="SCQ136" s="149"/>
      <c r="SCR136" s="149"/>
      <c r="SCS136" s="149"/>
      <c r="SCT136" s="149"/>
      <c r="SCU136" s="149"/>
      <c r="SCV136" s="149"/>
      <c r="SCW136" s="149"/>
      <c r="SCX136" s="149"/>
      <c r="SCY136" s="149"/>
      <c r="SCZ136" s="149"/>
      <c r="SDA136" s="149"/>
      <c r="SDB136" s="149"/>
      <c r="SDC136" s="149"/>
      <c r="SDD136" s="149"/>
      <c r="SDE136" s="149"/>
      <c r="SDF136" s="149"/>
      <c r="SDG136" s="149"/>
      <c r="SDH136" s="149"/>
      <c r="SDI136" s="149"/>
      <c r="SDJ136" s="149"/>
      <c r="SDK136" s="149"/>
      <c r="SDL136" s="149"/>
      <c r="SDM136" s="149"/>
      <c r="SDN136" s="149"/>
      <c r="SDO136" s="149"/>
      <c r="SDP136" s="149"/>
      <c r="SDQ136" s="149"/>
      <c r="SDR136" s="149"/>
      <c r="SDS136" s="149"/>
      <c r="SDT136" s="149"/>
      <c r="SDU136" s="149"/>
      <c r="SDV136" s="149"/>
      <c r="SDW136" s="149"/>
      <c r="SDX136" s="149"/>
      <c r="SDY136" s="149"/>
      <c r="SDZ136" s="149"/>
      <c r="SEA136" s="149"/>
      <c r="SEB136" s="149"/>
      <c r="SEC136" s="149"/>
      <c r="SED136" s="149"/>
      <c r="SEE136" s="149"/>
      <c r="SEF136" s="149"/>
      <c r="SEG136" s="149"/>
      <c r="SEH136" s="149"/>
      <c r="SEI136" s="149"/>
      <c r="SEJ136" s="149"/>
      <c r="SEK136" s="149"/>
      <c r="SEL136" s="149"/>
      <c r="SEM136" s="149"/>
      <c r="SEN136" s="149"/>
      <c r="SEO136" s="149"/>
      <c r="SEP136" s="149"/>
      <c r="SEQ136" s="149"/>
      <c r="SER136" s="149"/>
      <c r="SES136" s="149"/>
      <c r="SET136" s="149"/>
      <c r="SEU136" s="149"/>
      <c r="SEV136" s="149"/>
      <c r="SEW136" s="149"/>
      <c r="SEX136" s="149"/>
      <c r="SEY136" s="149"/>
      <c r="SEZ136" s="149"/>
      <c r="SFA136" s="149"/>
      <c r="SFB136" s="149"/>
      <c r="SFC136" s="149"/>
      <c r="SFD136" s="149"/>
      <c r="SFE136" s="149"/>
      <c r="SFF136" s="149"/>
      <c r="SFG136" s="149"/>
      <c r="SFH136" s="149"/>
      <c r="SFI136" s="149"/>
      <c r="SFJ136" s="149"/>
      <c r="SFK136" s="149"/>
      <c r="SFL136" s="149"/>
      <c r="SFM136" s="149"/>
      <c r="SFN136" s="149"/>
      <c r="SFO136" s="149"/>
      <c r="SFP136" s="149"/>
      <c r="SFQ136" s="149"/>
      <c r="SFR136" s="149"/>
      <c r="SFS136" s="149"/>
      <c r="SFT136" s="149"/>
      <c r="SFU136" s="149"/>
      <c r="SFV136" s="149"/>
      <c r="SFW136" s="149"/>
      <c r="SFX136" s="149"/>
      <c r="SFY136" s="149"/>
      <c r="SFZ136" s="149"/>
      <c r="SGA136" s="149"/>
      <c r="SGB136" s="149"/>
      <c r="SGC136" s="149"/>
      <c r="SGD136" s="149"/>
      <c r="SGE136" s="149"/>
      <c r="SGF136" s="149"/>
      <c r="SGG136" s="149"/>
      <c r="SGH136" s="149"/>
      <c r="SGI136" s="149"/>
      <c r="SGJ136" s="149"/>
      <c r="SGK136" s="149"/>
      <c r="SGL136" s="149"/>
      <c r="SGM136" s="149"/>
      <c r="SGN136" s="149"/>
      <c r="SGO136" s="149"/>
      <c r="SGP136" s="149"/>
      <c r="SGQ136" s="149"/>
      <c r="SGR136" s="149"/>
      <c r="SGS136" s="149"/>
      <c r="SGT136" s="149"/>
      <c r="SGU136" s="149"/>
      <c r="SGV136" s="149"/>
      <c r="SGW136" s="149"/>
      <c r="SGX136" s="149"/>
      <c r="SGY136" s="149"/>
      <c r="SGZ136" s="149"/>
      <c r="SHA136" s="149"/>
      <c r="SHB136" s="149"/>
      <c r="SHC136" s="149"/>
      <c r="SHD136" s="149"/>
      <c r="SHE136" s="149"/>
      <c r="SHF136" s="149"/>
      <c r="SHG136" s="149"/>
      <c r="SHH136" s="149"/>
      <c r="SHI136" s="149"/>
      <c r="SHJ136" s="149"/>
      <c r="SHK136" s="149"/>
      <c r="SHL136" s="149"/>
      <c r="SHM136" s="149"/>
      <c r="SHN136" s="149"/>
      <c r="SHO136" s="149"/>
      <c r="SHP136" s="149"/>
      <c r="SHQ136" s="149"/>
      <c r="SHR136" s="149"/>
      <c r="SHS136" s="149"/>
      <c r="SHT136" s="149"/>
      <c r="SHU136" s="149"/>
      <c r="SHV136" s="149"/>
      <c r="SHW136" s="149"/>
      <c r="SHX136" s="149"/>
      <c r="SHY136" s="149"/>
      <c r="SHZ136" s="149"/>
      <c r="SIA136" s="149"/>
      <c r="SIB136" s="149"/>
      <c r="SIC136" s="149"/>
      <c r="SID136" s="149"/>
      <c r="SIE136" s="149"/>
      <c r="SIF136" s="149"/>
      <c r="SIG136" s="149"/>
      <c r="SIH136" s="149"/>
      <c r="SII136" s="149"/>
      <c r="SIJ136" s="149"/>
      <c r="SIK136" s="149"/>
      <c r="SIL136" s="149"/>
      <c r="SIM136" s="149"/>
      <c r="SIN136" s="149"/>
      <c r="SIO136" s="149"/>
      <c r="SIP136" s="149"/>
      <c r="SIQ136" s="149"/>
      <c r="SIR136" s="149"/>
      <c r="SIS136" s="149"/>
      <c r="SIT136" s="149"/>
      <c r="SIU136" s="149"/>
      <c r="SIV136" s="149"/>
      <c r="SIW136" s="149"/>
      <c r="SIX136" s="149"/>
      <c r="SIY136" s="149"/>
      <c r="SIZ136" s="149"/>
      <c r="SJA136" s="149"/>
      <c r="SJB136" s="149"/>
      <c r="SJC136" s="149"/>
      <c r="SJD136" s="149"/>
      <c r="SJE136" s="149"/>
      <c r="SJF136" s="149"/>
      <c r="SJG136" s="149"/>
      <c r="SJH136" s="149"/>
      <c r="SJI136" s="149"/>
      <c r="SJJ136" s="149"/>
      <c r="SJK136" s="149"/>
      <c r="SJL136" s="149"/>
      <c r="SJM136" s="149"/>
      <c r="SJN136" s="149"/>
      <c r="SJO136" s="149"/>
      <c r="SJP136" s="149"/>
      <c r="SJQ136" s="149"/>
      <c r="SJR136" s="149"/>
      <c r="SJS136" s="149"/>
      <c r="SJT136" s="149"/>
      <c r="SJU136" s="149"/>
      <c r="SJV136" s="149"/>
      <c r="SJW136" s="149"/>
      <c r="SJX136" s="149"/>
      <c r="SJY136" s="149"/>
      <c r="SJZ136" s="149"/>
      <c r="SKA136" s="149"/>
      <c r="SKB136" s="149"/>
      <c r="SKC136" s="149"/>
      <c r="SKD136" s="149"/>
      <c r="SKE136" s="149"/>
      <c r="SKF136" s="149"/>
      <c r="SKG136" s="149"/>
      <c r="SKH136" s="149"/>
      <c r="SKI136" s="149"/>
      <c r="SKJ136" s="149"/>
      <c r="SKK136" s="149"/>
      <c r="SKL136" s="149"/>
      <c r="SKM136" s="149"/>
      <c r="SKN136" s="149"/>
      <c r="SKO136" s="149"/>
      <c r="SKP136" s="149"/>
      <c r="SKQ136" s="149"/>
      <c r="SKR136" s="149"/>
      <c r="SKS136" s="149"/>
      <c r="SKT136" s="149"/>
      <c r="SKU136" s="149"/>
      <c r="SKV136" s="149"/>
      <c r="SKW136" s="149"/>
      <c r="SKX136" s="149"/>
      <c r="SKY136" s="149"/>
      <c r="SKZ136" s="149"/>
      <c r="SLA136" s="149"/>
      <c r="SLB136" s="149"/>
      <c r="SLC136" s="149"/>
      <c r="SLD136" s="149"/>
      <c r="SLE136" s="149"/>
      <c r="SLF136" s="149"/>
      <c r="SLG136" s="149"/>
      <c r="SLH136" s="149"/>
      <c r="SLI136" s="149"/>
      <c r="SLJ136" s="149"/>
      <c r="SLK136" s="149"/>
      <c r="SLL136" s="149"/>
      <c r="SLM136" s="149"/>
      <c r="SLN136" s="149"/>
      <c r="SLO136" s="149"/>
      <c r="SLP136" s="149"/>
      <c r="SLQ136" s="149"/>
      <c r="SLR136" s="149"/>
      <c r="SLS136" s="149"/>
      <c r="SLT136" s="149"/>
      <c r="SLU136" s="149"/>
      <c r="SLV136" s="149"/>
      <c r="SLW136" s="149"/>
      <c r="SLX136" s="149"/>
      <c r="SLY136" s="149"/>
      <c r="SLZ136" s="149"/>
      <c r="SMA136" s="149"/>
      <c r="SMB136" s="149"/>
      <c r="SMC136" s="149"/>
      <c r="SMD136" s="149"/>
      <c r="SME136" s="149"/>
      <c r="SMF136" s="149"/>
      <c r="SMG136" s="149"/>
      <c r="SMH136" s="149"/>
      <c r="SMI136" s="149"/>
      <c r="SMJ136" s="149"/>
      <c r="SMK136" s="149"/>
      <c r="SML136" s="149"/>
      <c r="SMM136" s="149"/>
      <c r="SMN136" s="149"/>
      <c r="SMO136" s="149"/>
      <c r="SMP136" s="149"/>
      <c r="SMQ136" s="149"/>
      <c r="SMR136" s="149"/>
      <c r="SMS136" s="149"/>
      <c r="SMT136" s="149"/>
      <c r="SMU136" s="149"/>
      <c r="SMV136" s="149"/>
      <c r="SMW136" s="149"/>
      <c r="SMX136" s="149"/>
      <c r="SMY136" s="149"/>
      <c r="SMZ136" s="149"/>
      <c r="SNA136" s="149"/>
      <c r="SNB136" s="149"/>
      <c r="SNC136" s="149"/>
      <c r="SND136" s="149"/>
      <c r="SNE136" s="149"/>
      <c r="SNF136" s="149"/>
      <c r="SNG136" s="149"/>
      <c r="SNH136" s="149"/>
      <c r="SNI136" s="149"/>
      <c r="SNJ136" s="149"/>
      <c r="SNK136" s="149"/>
      <c r="SNL136" s="149"/>
      <c r="SNM136" s="149"/>
      <c r="SNN136" s="149"/>
      <c r="SNO136" s="149"/>
      <c r="SNP136" s="149"/>
      <c r="SNQ136" s="149"/>
      <c r="SNR136" s="149"/>
      <c r="SNS136" s="149"/>
      <c r="SNT136" s="149"/>
      <c r="SNU136" s="149"/>
      <c r="SNV136" s="149"/>
      <c r="SNW136" s="149"/>
      <c r="SNX136" s="149"/>
      <c r="SNY136" s="149"/>
      <c r="SNZ136" s="149"/>
      <c r="SOA136" s="149"/>
      <c r="SOB136" s="149"/>
      <c r="SOC136" s="149"/>
      <c r="SOD136" s="149"/>
      <c r="SOE136" s="149"/>
      <c r="SOF136" s="149"/>
      <c r="SOG136" s="149"/>
      <c r="SOH136" s="149"/>
      <c r="SOI136" s="149"/>
      <c r="SOJ136" s="149"/>
      <c r="SOK136" s="149"/>
      <c r="SOL136" s="149"/>
      <c r="SOM136" s="149"/>
      <c r="SON136" s="149"/>
      <c r="SOO136" s="149"/>
      <c r="SOP136" s="149"/>
      <c r="SOQ136" s="149"/>
      <c r="SOR136" s="149"/>
      <c r="SOS136" s="149"/>
      <c r="SOT136" s="149"/>
      <c r="SOU136" s="149"/>
      <c r="SOV136" s="149"/>
      <c r="SOW136" s="149"/>
      <c r="SOX136" s="149"/>
      <c r="SOY136" s="149"/>
      <c r="SOZ136" s="149"/>
      <c r="SPA136" s="149"/>
      <c r="SPB136" s="149"/>
      <c r="SPC136" s="149"/>
      <c r="SPD136" s="149"/>
      <c r="SPE136" s="149"/>
      <c r="SPF136" s="149"/>
      <c r="SPG136" s="149"/>
      <c r="SPH136" s="149"/>
      <c r="SPI136" s="149"/>
      <c r="SPJ136" s="149"/>
      <c r="SPK136" s="149"/>
      <c r="SPL136" s="149"/>
      <c r="SPM136" s="149"/>
      <c r="SPN136" s="149"/>
      <c r="SPO136" s="149"/>
      <c r="SPP136" s="149"/>
      <c r="SPQ136" s="149"/>
      <c r="SPR136" s="149"/>
      <c r="SPS136" s="149"/>
      <c r="SPT136" s="149"/>
      <c r="SPU136" s="149"/>
      <c r="SPV136" s="149"/>
      <c r="SPW136" s="149"/>
      <c r="SPX136" s="149"/>
      <c r="SPY136" s="149"/>
      <c r="SPZ136" s="149"/>
      <c r="SQA136" s="149"/>
      <c r="SQB136" s="149"/>
      <c r="SQC136" s="149"/>
      <c r="SQD136" s="149"/>
      <c r="SQE136" s="149"/>
      <c r="SQF136" s="149"/>
      <c r="SQG136" s="149"/>
      <c r="SQH136" s="149"/>
      <c r="SQI136" s="149"/>
      <c r="SQJ136" s="149"/>
      <c r="SQK136" s="149"/>
      <c r="SQL136" s="149"/>
      <c r="SQM136" s="149"/>
      <c r="SQN136" s="149"/>
      <c r="SQO136" s="149"/>
      <c r="SQP136" s="149"/>
      <c r="SQQ136" s="149"/>
      <c r="SQR136" s="149"/>
      <c r="SQS136" s="149"/>
      <c r="SQT136" s="149"/>
      <c r="SQU136" s="149"/>
      <c r="SQV136" s="149"/>
      <c r="SQW136" s="149"/>
      <c r="SQX136" s="149"/>
      <c r="SQY136" s="149"/>
      <c r="SQZ136" s="149"/>
      <c r="SRA136" s="149"/>
      <c r="SRB136" s="149"/>
      <c r="SRC136" s="149"/>
      <c r="SRD136" s="149"/>
      <c r="SRE136" s="149"/>
      <c r="SRF136" s="149"/>
      <c r="SRG136" s="149"/>
      <c r="SRH136" s="149"/>
      <c r="SRI136" s="149"/>
      <c r="SRJ136" s="149"/>
      <c r="SRK136" s="149"/>
      <c r="SRL136" s="149"/>
      <c r="SRM136" s="149"/>
      <c r="SRN136" s="149"/>
      <c r="SRO136" s="149"/>
      <c r="SRP136" s="149"/>
      <c r="SRQ136" s="149"/>
      <c r="SRR136" s="149"/>
      <c r="SRS136" s="149"/>
      <c r="SRT136" s="149"/>
      <c r="SRU136" s="149"/>
      <c r="SRV136" s="149"/>
      <c r="SRW136" s="149"/>
      <c r="SRX136" s="149"/>
      <c r="SRY136" s="149"/>
      <c r="SRZ136" s="149"/>
      <c r="SSA136" s="149"/>
      <c r="SSB136" s="149"/>
      <c r="SSC136" s="149"/>
      <c r="SSD136" s="149"/>
      <c r="SSE136" s="149"/>
      <c r="SSF136" s="149"/>
      <c r="SSG136" s="149"/>
      <c r="SSH136" s="149"/>
      <c r="SSI136" s="149"/>
      <c r="SSJ136" s="149"/>
      <c r="SSK136" s="149"/>
      <c r="SSL136" s="149"/>
      <c r="SSM136" s="149"/>
      <c r="SSN136" s="149"/>
      <c r="SSO136" s="149"/>
      <c r="SSP136" s="149"/>
      <c r="SSQ136" s="149"/>
      <c r="SSR136" s="149"/>
      <c r="SSS136" s="149"/>
      <c r="SST136" s="149"/>
      <c r="SSU136" s="149"/>
      <c r="SSV136" s="149"/>
      <c r="SSW136" s="149"/>
      <c r="SSX136" s="149"/>
      <c r="SSY136" s="149"/>
      <c r="SSZ136" s="149"/>
      <c r="STA136" s="149"/>
      <c r="STB136" s="149"/>
      <c r="STC136" s="149"/>
      <c r="STD136" s="149"/>
      <c r="STE136" s="149"/>
      <c r="STF136" s="149"/>
      <c r="STG136" s="149"/>
      <c r="STH136" s="149"/>
      <c r="STI136" s="149"/>
      <c r="STJ136" s="149"/>
      <c r="STK136" s="149"/>
      <c r="STL136" s="149"/>
      <c r="STM136" s="149"/>
      <c r="STN136" s="149"/>
      <c r="STO136" s="149"/>
      <c r="STP136" s="149"/>
      <c r="STQ136" s="149"/>
      <c r="STR136" s="149"/>
      <c r="STS136" s="149"/>
      <c r="STT136" s="149"/>
      <c r="STU136" s="149"/>
      <c r="STV136" s="149"/>
      <c r="STW136" s="149"/>
      <c r="STX136" s="149"/>
      <c r="STY136" s="149"/>
      <c r="STZ136" s="149"/>
      <c r="SUA136" s="149"/>
      <c r="SUB136" s="149"/>
      <c r="SUC136" s="149"/>
      <c r="SUD136" s="149"/>
      <c r="SUE136" s="149"/>
      <c r="SUF136" s="149"/>
      <c r="SUG136" s="149"/>
      <c r="SUH136" s="149"/>
      <c r="SUI136" s="149"/>
      <c r="SUJ136" s="149"/>
      <c r="SUK136" s="149"/>
      <c r="SUL136" s="149"/>
      <c r="SUM136" s="149"/>
      <c r="SUN136" s="149"/>
      <c r="SUO136" s="149"/>
      <c r="SUP136" s="149"/>
      <c r="SUQ136" s="149"/>
      <c r="SUR136" s="149"/>
      <c r="SUS136" s="149"/>
      <c r="SUT136" s="149"/>
      <c r="SUU136" s="149"/>
      <c r="SUV136" s="149"/>
      <c r="SUW136" s="149"/>
      <c r="SUX136" s="149"/>
      <c r="SUY136" s="149"/>
      <c r="SUZ136" s="149"/>
      <c r="SVA136" s="149"/>
      <c r="SVB136" s="149"/>
      <c r="SVC136" s="149"/>
      <c r="SVD136" s="149"/>
      <c r="SVE136" s="149"/>
      <c r="SVF136" s="149"/>
      <c r="SVG136" s="149"/>
      <c r="SVH136" s="149"/>
      <c r="SVI136" s="149"/>
      <c r="SVJ136" s="149"/>
      <c r="SVK136" s="149"/>
      <c r="SVL136" s="149"/>
      <c r="SVM136" s="149"/>
      <c r="SVN136" s="149"/>
      <c r="SVO136" s="149"/>
      <c r="SVP136" s="149"/>
      <c r="SVQ136" s="149"/>
      <c r="SVR136" s="149"/>
      <c r="SVS136" s="149"/>
      <c r="SVT136" s="149"/>
      <c r="SVU136" s="149"/>
      <c r="SVV136" s="149"/>
      <c r="SVW136" s="149"/>
      <c r="SVX136" s="149"/>
      <c r="SVY136" s="149"/>
      <c r="SVZ136" s="149"/>
      <c r="SWA136" s="149"/>
      <c r="SWB136" s="149"/>
      <c r="SWC136" s="149"/>
      <c r="SWD136" s="149"/>
      <c r="SWE136" s="149"/>
      <c r="SWF136" s="149"/>
      <c r="SWG136" s="149"/>
      <c r="SWH136" s="149"/>
      <c r="SWI136" s="149"/>
      <c r="SWJ136" s="149"/>
      <c r="SWK136" s="149"/>
      <c r="SWL136" s="149"/>
      <c r="SWM136" s="149"/>
      <c r="SWN136" s="149"/>
      <c r="SWO136" s="149"/>
      <c r="SWP136" s="149"/>
      <c r="SWQ136" s="149"/>
      <c r="SWR136" s="149"/>
      <c r="SWS136" s="149"/>
      <c r="SWT136" s="149"/>
      <c r="SWU136" s="149"/>
      <c r="SWV136" s="149"/>
      <c r="SWW136" s="149"/>
      <c r="SWX136" s="149"/>
      <c r="SWY136" s="149"/>
      <c r="SWZ136" s="149"/>
      <c r="SXA136" s="149"/>
      <c r="SXB136" s="149"/>
      <c r="SXC136" s="149"/>
      <c r="SXD136" s="149"/>
      <c r="SXE136" s="149"/>
      <c r="SXF136" s="149"/>
      <c r="SXG136" s="149"/>
      <c r="SXH136" s="149"/>
      <c r="SXI136" s="149"/>
      <c r="SXJ136" s="149"/>
      <c r="SXK136" s="149"/>
      <c r="SXL136" s="149"/>
      <c r="SXM136" s="149"/>
      <c r="SXN136" s="149"/>
      <c r="SXO136" s="149"/>
      <c r="SXP136" s="149"/>
      <c r="SXQ136" s="149"/>
      <c r="SXR136" s="149"/>
      <c r="SXS136" s="149"/>
      <c r="SXT136" s="149"/>
      <c r="SXU136" s="149"/>
      <c r="SXV136" s="149"/>
      <c r="SXW136" s="149"/>
      <c r="SXX136" s="149"/>
      <c r="SXY136" s="149"/>
      <c r="SXZ136" s="149"/>
      <c r="SYA136" s="149"/>
      <c r="SYB136" s="149"/>
      <c r="SYC136" s="149"/>
      <c r="SYD136" s="149"/>
      <c r="SYE136" s="149"/>
      <c r="SYF136" s="149"/>
      <c r="SYG136" s="149"/>
      <c r="SYH136" s="149"/>
      <c r="SYI136" s="149"/>
      <c r="SYJ136" s="149"/>
      <c r="SYK136" s="149"/>
      <c r="SYL136" s="149"/>
      <c r="SYM136" s="149"/>
      <c r="SYN136" s="149"/>
      <c r="SYO136" s="149"/>
      <c r="SYP136" s="149"/>
      <c r="SYQ136" s="149"/>
      <c r="SYR136" s="149"/>
      <c r="SYS136" s="149"/>
      <c r="SYT136" s="149"/>
      <c r="SYU136" s="149"/>
      <c r="SYV136" s="149"/>
      <c r="SYW136" s="149"/>
      <c r="SYX136" s="149"/>
      <c r="SYY136" s="149"/>
      <c r="SYZ136" s="149"/>
      <c r="SZA136" s="149"/>
      <c r="SZB136" s="149"/>
      <c r="SZC136" s="149"/>
      <c r="SZD136" s="149"/>
      <c r="SZE136" s="149"/>
      <c r="SZF136" s="149"/>
      <c r="SZG136" s="149"/>
      <c r="SZH136" s="149"/>
      <c r="SZI136" s="149"/>
      <c r="SZJ136" s="149"/>
      <c r="SZK136" s="149"/>
      <c r="SZL136" s="149"/>
      <c r="SZM136" s="149"/>
      <c r="SZN136" s="149"/>
      <c r="SZO136" s="149"/>
      <c r="SZP136" s="149"/>
      <c r="SZQ136" s="149"/>
      <c r="SZR136" s="149"/>
      <c r="SZS136" s="149"/>
      <c r="SZT136" s="149"/>
      <c r="SZU136" s="149"/>
      <c r="SZV136" s="149"/>
      <c r="SZW136" s="149"/>
      <c r="SZX136" s="149"/>
      <c r="SZY136" s="149"/>
      <c r="SZZ136" s="149"/>
      <c r="TAA136" s="149"/>
      <c r="TAB136" s="149"/>
      <c r="TAC136" s="149"/>
      <c r="TAD136" s="149"/>
      <c r="TAE136" s="149"/>
      <c r="TAF136" s="149"/>
      <c r="TAG136" s="149"/>
      <c r="TAH136" s="149"/>
      <c r="TAI136" s="149"/>
      <c r="TAJ136" s="149"/>
      <c r="TAK136" s="149"/>
      <c r="TAL136" s="149"/>
      <c r="TAM136" s="149"/>
      <c r="TAN136" s="149"/>
      <c r="TAO136" s="149"/>
      <c r="TAP136" s="149"/>
      <c r="TAQ136" s="149"/>
      <c r="TAR136" s="149"/>
      <c r="TAS136" s="149"/>
      <c r="TAT136" s="149"/>
      <c r="TAU136" s="149"/>
      <c r="TAV136" s="149"/>
      <c r="TAW136" s="149"/>
      <c r="TAX136" s="149"/>
      <c r="TAY136" s="149"/>
      <c r="TAZ136" s="149"/>
      <c r="TBA136" s="149"/>
      <c r="TBB136" s="149"/>
      <c r="TBC136" s="149"/>
      <c r="TBD136" s="149"/>
      <c r="TBE136" s="149"/>
      <c r="TBF136" s="149"/>
      <c r="TBG136" s="149"/>
      <c r="TBH136" s="149"/>
      <c r="TBI136" s="149"/>
      <c r="TBJ136" s="149"/>
      <c r="TBK136" s="149"/>
      <c r="TBL136" s="149"/>
      <c r="TBM136" s="149"/>
      <c r="TBN136" s="149"/>
      <c r="TBO136" s="149"/>
      <c r="TBP136" s="149"/>
      <c r="TBQ136" s="149"/>
      <c r="TBR136" s="149"/>
      <c r="TBS136" s="149"/>
      <c r="TBT136" s="149"/>
      <c r="TBU136" s="149"/>
      <c r="TBV136" s="149"/>
      <c r="TBW136" s="149"/>
      <c r="TBX136" s="149"/>
      <c r="TBY136" s="149"/>
      <c r="TBZ136" s="149"/>
      <c r="TCA136" s="149"/>
      <c r="TCB136" s="149"/>
      <c r="TCC136" s="149"/>
      <c r="TCD136" s="149"/>
      <c r="TCE136" s="149"/>
      <c r="TCF136" s="149"/>
      <c r="TCG136" s="149"/>
      <c r="TCH136" s="149"/>
      <c r="TCI136" s="149"/>
      <c r="TCJ136" s="149"/>
      <c r="TCK136" s="149"/>
      <c r="TCL136" s="149"/>
      <c r="TCM136" s="149"/>
      <c r="TCN136" s="149"/>
      <c r="TCO136" s="149"/>
      <c r="TCP136" s="149"/>
      <c r="TCQ136" s="149"/>
      <c r="TCR136" s="149"/>
      <c r="TCS136" s="149"/>
      <c r="TCT136" s="149"/>
      <c r="TCU136" s="149"/>
      <c r="TCV136" s="149"/>
      <c r="TCW136" s="149"/>
      <c r="TCX136" s="149"/>
      <c r="TCY136" s="149"/>
      <c r="TCZ136" s="149"/>
      <c r="TDA136" s="149"/>
      <c r="TDB136" s="149"/>
      <c r="TDC136" s="149"/>
      <c r="TDD136" s="149"/>
      <c r="TDE136" s="149"/>
      <c r="TDF136" s="149"/>
      <c r="TDG136" s="149"/>
      <c r="TDH136" s="149"/>
      <c r="TDI136" s="149"/>
      <c r="TDJ136" s="149"/>
      <c r="TDK136" s="149"/>
      <c r="TDL136" s="149"/>
      <c r="TDM136" s="149"/>
      <c r="TDN136" s="149"/>
      <c r="TDO136" s="149"/>
      <c r="TDP136" s="149"/>
      <c r="TDQ136" s="149"/>
      <c r="TDR136" s="149"/>
      <c r="TDS136" s="149"/>
      <c r="TDT136" s="149"/>
      <c r="TDU136" s="149"/>
      <c r="TDV136" s="149"/>
      <c r="TDW136" s="149"/>
      <c r="TDX136" s="149"/>
      <c r="TDY136" s="149"/>
      <c r="TDZ136" s="149"/>
      <c r="TEA136" s="149"/>
      <c r="TEB136" s="149"/>
      <c r="TEC136" s="149"/>
      <c r="TED136" s="149"/>
      <c r="TEE136" s="149"/>
      <c r="TEF136" s="149"/>
      <c r="TEG136" s="149"/>
      <c r="TEH136" s="149"/>
      <c r="TEI136" s="149"/>
      <c r="TEJ136" s="149"/>
      <c r="TEK136" s="149"/>
      <c r="TEL136" s="149"/>
      <c r="TEM136" s="149"/>
      <c r="TEN136" s="149"/>
      <c r="TEO136" s="149"/>
      <c r="TEP136" s="149"/>
      <c r="TEQ136" s="149"/>
      <c r="TER136" s="149"/>
      <c r="TES136" s="149"/>
      <c r="TET136" s="149"/>
      <c r="TEU136" s="149"/>
      <c r="TEV136" s="149"/>
      <c r="TEW136" s="149"/>
      <c r="TEX136" s="149"/>
      <c r="TEY136" s="149"/>
      <c r="TEZ136" s="149"/>
      <c r="TFA136" s="149"/>
      <c r="TFB136" s="149"/>
      <c r="TFC136" s="149"/>
      <c r="TFD136" s="149"/>
      <c r="TFE136" s="149"/>
      <c r="TFF136" s="149"/>
      <c r="TFG136" s="149"/>
      <c r="TFH136" s="149"/>
      <c r="TFI136" s="149"/>
      <c r="TFJ136" s="149"/>
      <c r="TFK136" s="149"/>
      <c r="TFL136" s="149"/>
      <c r="TFM136" s="149"/>
      <c r="TFN136" s="149"/>
      <c r="TFO136" s="149"/>
      <c r="TFP136" s="149"/>
      <c r="TFQ136" s="149"/>
      <c r="TFR136" s="149"/>
      <c r="TFS136" s="149"/>
      <c r="TFT136" s="149"/>
      <c r="TFU136" s="149"/>
      <c r="TFV136" s="149"/>
      <c r="TFW136" s="149"/>
      <c r="TFX136" s="149"/>
      <c r="TFY136" s="149"/>
      <c r="TFZ136" s="149"/>
      <c r="TGA136" s="149"/>
      <c r="TGB136" s="149"/>
      <c r="TGC136" s="149"/>
      <c r="TGD136" s="149"/>
      <c r="TGE136" s="149"/>
      <c r="TGF136" s="149"/>
      <c r="TGG136" s="149"/>
      <c r="TGH136" s="149"/>
      <c r="TGI136" s="149"/>
      <c r="TGJ136" s="149"/>
      <c r="TGK136" s="149"/>
      <c r="TGL136" s="149"/>
      <c r="TGM136" s="149"/>
      <c r="TGN136" s="149"/>
      <c r="TGO136" s="149"/>
      <c r="TGP136" s="149"/>
      <c r="TGQ136" s="149"/>
      <c r="TGR136" s="149"/>
      <c r="TGS136" s="149"/>
      <c r="TGT136" s="149"/>
      <c r="TGU136" s="149"/>
      <c r="TGV136" s="149"/>
      <c r="TGW136" s="149"/>
      <c r="TGX136" s="149"/>
      <c r="TGY136" s="149"/>
      <c r="TGZ136" s="149"/>
      <c r="THA136" s="149"/>
      <c r="THB136" s="149"/>
      <c r="THC136" s="149"/>
      <c r="THD136" s="149"/>
      <c r="THE136" s="149"/>
      <c r="THF136" s="149"/>
      <c r="THG136" s="149"/>
      <c r="THH136" s="149"/>
      <c r="THI136" s="149"/>
      <c r="THJ136" s="149"/>
      <c r="THK136" s="149"/>
      <c r="THL136" s="149"/>
      <c r="THM136" s="149"/>
      <c r="THN136" s="149"/>
      <c r="THO136" s="149"/>
      <c r="THP136" s="149"/>
      <c r="THQ136" s="149"/>
      <c r="THR136" s="149"/>
      <c r="THS136" s="149"/>
      <c r="THT136" s="149"/>
      <c r="THU136" s="149"/>
      <c r="THV136" s="149"/>
      <c r="THW136" s="149"/>
      <c r="THX136" s="149"/>
      <c r="THY136" s="149"/>
      <c r="THZ136" s="149"/>
      <c r="TIA136" s="149"/>
      <c r="TIB136" s="149"/>
      <c r="TIC136" s="149"/>
      <c r="TID136" s="149"/>
      <c r="TIE136" s="149"/>
      <c r="TIF136" s="149"/>
      <c r="TIG136" s="149"/>
      <c r="TIH136" s="149"/>
      <c r="TII136" s="149"/>
      <c r="TIJ136" s="149"/>
      <c r="TIK136" s="149"/>
      <c r="TIL136" s="149"/>
      <c r="TIM136" s="149"/>
      <c r="TIN136" s="149"/>
      <c r="TIO136" s="149"/>
      <c r="TIP136" s="149"/>
      <c r="TIQ136" s="149"/>
      <c r="TIR136" s="149"/>
      <c r="TIS136" s="149"/>
      <c r="TIT136" s="149"/>
      <c r="TIU136" s="149"/>
      <c r="TIV136" s="149"/>
      <c r="TIW136" s="149"/>
      <c r="TIX136" s="149"/>
      <c r="TIY136" s="149"/>
      <c r="TIZ136" s="149"/>
      <c r="TJA136" s="149"/>
      <c r="TJB136" s="149"/>
      <c r="TJC136" s="149"/>
      <c r="TJD136" s="149"/>
      <c r="TJE136" s="149"/>
      <c r="TJF136" s="149"/>
      <c r="TJG136" s="149"/>
      <c r="TJH136" s="149"/>
      <c r="TJI136" s="149"/>
      <c r="TJJ136" s="149"/>
      <c r="TJK136" s="149"/>
      <c r="TJL136" s="149"/>
      <c r="TJM136" s="149"/>
      <c r="TJN136" s="149"/>
      <c r="TJO136" s="149"/>
      <c r="TJP136" s="149"/>
      <c r="TJQ136" s="149"/>
      <c r="TJR136" s="149"/>
      <c r="TJS136" s="149"/>
      <c r="TJT136" s="149"/>
      <c r="TJU136" s="149"/>
      <c r="TJV136" s="149"/>
      <c r="TJW136" s="149"/>
      <c r="TJX136" s="149"/>
      <c r="TJY136" s="149"/>
      <c r="TJZ136" s="149"/>
      <c r="TKA136" s="149"/>
      <c r="TKB136" s="149"/>
      <c r="TKC136" s="149"/>
      <c r="TKD136" s="149"/>
      <c r="TKE136" s="149"/>
      <c r="TKF136" s="149"/>
      <c r="TKG136" s="149"/>
      <c r="TKH136" s="149"/>
      <c r="TKI136" s="149"/>
      <c r="TKJ136" s="149"/>
      <c r="TKK136" s="149"/>
      <c r="TKL136" s="149"/>
      <c r="TKM136" s="149"/>
      <c r="TKN136" s="149"/>
      <c r="TKO136" s="149"/>
      <c r="TKP136" s="149"/>
      <c r="TKQ136" s="149"/>
      <c r="TKR136" s="149"/>
      <c r="TKS136" s="149"/>
      <c r="TKT136" s="149"/>
      <c r="TKU136" s="149"/>
      <c r="TKV136" s="149"/>
      <c r="TKW136" s="149"/>
      <c r="TKX136" s="149"/>
      <c r="TKY136" s="149"/>
      <c r="TKZ136" s="149"/>
      <c r="TLA136" s="149"/>
      <c r="TLB136" s="149"/>
      <c r="TLC136" s="149"/>
      <c r="TLD136" s="149"/>
      <c r="TLE136" s="149"/>
      <c r="TLF136" s="149"/>
      <c r="TLG136" s="149"/>
      <c r="TLH136" s="149"/>
      <c r="TLI136" s="149"/>
      <c r="TLJ136" s="149"/>
      <c r="TLK136" s="149"/>
      <c r="TLL136" s="149"/>
      <c r="TLM136" s="149"/>
      <c r="TLN136" s="149"/>
      <c r="TLO136" s="149"/>
      <c r="TLP136" s="149"/>
      <c r="TLQ136" s="149"/>
      <c r="TLR136" s="149"/>
      <c r="TLS136" s="149"/>
      <c r="TLT136" s="149"/>
      <c r="TLU136" s="149"/>
      <c r="TLV136" s="149"/>
      <c r="TLW136" s="149"/>
      <c r="TLX136" s="149"/>
      <c r="TLY136" s="149"/>
      <c r="TLZ136" s="149"/>
      <c r="TMA136" s="149"/>
      <c r="TMB136" s="149"/>
      <c r="TMC136" s="149"/>
      <c r="TMD136" s="149"/>
      <c r="TME136" s="149"/>
      <c r="TMF136" s="149"/>
      <c r="TMG136" s="149"/>
      <c r="TMH136" s="149"/>
      <c r="TMI136" s="149"/>
      <c r="TMJ136" s="149"/>
      <c r="TMK136" s="149"/>
      <c r="TML136" s="149"/>
      <c r="TMM136" s="149"/>
      <c r="TMN136" s="149"/>
      <c r="TMO136" s="149"/>
      <c r="TMP136" s="149"/>
      <c r="TMQ136" s="149"/>
      <c r="TMR136" s="149"/>
      <c r="TMS136" s="149"/>
      <c r="TMT136" s="149"/>
      <c r="TMU136" s="149"/>
      <c r="TMV136" s="149"/>
      <c r="TMW136" s="149"/>
      <c r="TMX136" s="149"/>
      <c r="TMY136" s="149"/>
      <c r="TMZ136" s="149"/>
      <c r="TNA136" s="149"/>
      <c r="TNB136" s="149"/>
      <c r="TNC136" s="149"/>
      <c r="TND136" s="149"/>
      <c r="TNE136" s="149"/>
      <c r="TNF136" s="149"/>
      <c r="TNG136" s="149"/>
      <c r="TNH136" s="149"/>
      <c r="TNI136" s="149"/>
      <c r="TNJ136" s="149"/>
      <c r="TNK136" s="149"/>
      <c r="TNL136" s="149"/>
      <c r="TNM136" s="149"/>
      <c r="TNN136" s="149"/>
      <c r="TNO136" s="149"/>
      <c r="TNP136" s="149"/>
      <c r="TNQ136" s="149"/>
      <c r="TNR136" s="149"/>
      <c r="TNS136" s="149"/>
      <c r="TNT136" s="149"/>
      <c r="TNU136" s="149"/>
      <c r="TNV136" s="149"/>
      <c r="TNW136" s="149"/>
      <c r="TNX136" s="149"/>
      <c r="TNY136" s="149"/>
      <c r="TNZ136" s="149"/>
      <c r="TOA136" s="149"/>
      <c r="TOB136" s="149"/>
      <c r="TOC136" s="149"/>
      <c r="TOD136" s="149"/>
      <c r="TOE136" s="149"/>
      <c r="TOF136" s="149"/>
      <c r="TOG136" s="149"/>
      <c r="TOH136" s="149"/>
      <c r="TOI136" s="149"/>
      <c r="TOJ136" s="149"/>
      <c r="TOK136" s="149"/>
      <c r="TOL136" s="149"/>
      <c r="TOM136" s="149"/>
      <c r="TON136" s="149"/>
      <c r="TOO136" s="149"/>
      <c r="TOP136" s="149"/>
      <c r="TOQ136" s="149"/>
      <c r="TOR136" s="149"/>
      <c r="TOS136" s="149"/>
      <c r="TOT136" s="149"/>
      <c r="TOU136" s="149"/>
      <c r="TOV136" s="149"/>
      <c r="TOW136" s="149"/>
      <c r="TOX136" s="149"/>
      <c r="TOY136" s="149"/>
      <c r="TOZ136" s="149"/>
      <c r="TPA136" s="149"/>
      <c r="TPB136" s="149"/>
      <c r="TPC136" s="149"/>
      <c r="TPD136" s="149"/>
      <c r="TPE136" s="149"/>
      <c r="TPF136" s="149"/>
      <c r="TPG136" s="149"/>
      <c r="TPH136" s="149"/>
      <c r="TPI136" s="149"/>
      <c r="TPJ136" s="149"/>
      <c r="TPK136" s="149"/>
      <c r="TPL136" s="149"/>
      <c r="TPM136" s="149"/>
      <c r="TPN136" s="149"/>
      <c r="TPO136" s="149"/>
      <c r="TPP136" s="149"/>
      <c r="TPQ136" s="149"/>
      <c r="TPR136" s="149"/>
      <c r="TPS136" s="149"/>
      <c r="TPT136" s="149"/>
      <c r="TPU136" s="149"/>
      <c r="TPV136" s="149"/>
      <c r="TPW136" s="149"/>
      <c r="TPX136" s="149"/>
      <c r="TPY136" s="149"/>
      <c r="TPZ136" s="149"/>
      <c r="TQA136" s="149"/>
      <c r="TQB136" s="149"/>
      <c r="TQC136" s="149"/>
      <c r="TQD136" s="149"/>
      <c r="TQE136" s="149"/>
      <c r="TQF136" s="149"/>
      <c r="TQG136" s="149"/>
      <c r="TQH136" s="149"/>
      <c r="TQI136" s="149"/>
      <c r="TQJ136" s="149"/>
      <c r="TQK136" s="149"/>
      <c r="TQL136" s="149"/>
      <c r="TQM136" s="149"/>
      <c r="TQN136" s="149"/>
      <c r="TQO136" s="149"/>
      <c r="TQP136" s="149"/>
      <c r="TQQ136" s="149"/>
      <c r="TQR136" s="149"/>
      <c r="TQS136" s="149"/>
      <c r="TQT136" s="149"/>
      <c r="TQU136" s="149"/>
      <c r="TQV136" s="149"/>
      <c r="TQW136" s="149"/>
      <c r="TQX136" s="149"/>
      <c r="TQY136" s="149"/>
      <c r="TQZ136" s="149"/>
      <c r="TRA136" s="149"/>
      <c r="TRB136" s="149"/>
      <c r="TRC136" s="149"/>
      <c r="TRD136" s="149"/>
      <c r="TRE136" s="149"/>
      <c r="TRF136" s="149"/>
      <c r="TRG136" s="149"/>
      <c r="TRH136" s="149"/>
      <c r="TRI136" s="149"/>
      <c r="TRJ136" s="149"/>
      <c r="TRK136" s="149"/>
      <c r="TRL136" s="149"/>
      <c r="TRM136" s="149"/>
      <c r="TRN136" s="149"/>
      <c r="TRO136" s="149"/>
      <c r="TRP136" s="149"/>
      <c r="TRQ136" s="149"/>
      <c r="TRR136" s="149"/>
      <c r="TRS136" s="149"/>
      <c r="TRT136" s="149"/>
      <c r="TRU136" s="149"/>
      <c r="TRV136" s="149"/>
      <c r="TRW136" s="149"/>
      <c r="TRX136" s="149"/>
      <c r="TRY136" s="149"/>
      <c r="TRZ136" s="149"/>
      <c r="TSA136" s="149"/>
      <c r="TSB136" s="149"/>
      <c r="TSC136" s="149"/>
      <c r="TSD136" s="149"/>
      <c r="TSE136" s="149"/>
      <c r="TSF136" s="149"/>
      <c r="TSG136" s="149"/>
      <c r="TSH136" s="149"/>
      <c r="TSI136" s="149"/>
      <c r="TSJ136" s="149"/>
      <c r="TSK136" s="149"/>
      <c r="TSL136" s="149"/>
      <c r="TSM136" s="149"/>
      <c r="TSN136" s="149"/>
      <c r="TSO136" s="149"/>
      <c r="TSP136" s="149"/>
      <c r="TSQ136" s="149"/>
      <c r="TSR136" s="149"/>
      <c r="TSS136" s="149"/>
      <c r="TST136" s="149"/>
      <c r="TSU136" s="149"/>
      <c r="TSV136" s="149"/>
      <c r="TSW136" s="149"/>
      <c r="TSX136" s="149"/>
      <c r="TSY136" s="149"/>
      <c r="TSZ136" s="149"/>
      <c r="TTA136" s="149"/>
      <c r="TTB136" s="149"/>
      <c r="TTC136" s="149"/>
      <c r="TTD136" s="149"/>
      <c r="TTE136" s="149"/>
      <c r="TTF136" s="149"/>
      <c r="TTG136" s="149"/>
      <c r="TTH136" s="149"/>
      <c r="TTI136" s="149"/>
      <c r="TTJ136" s="149"/>
      <c r="TTK136" s="149"/>
      <c r="TTL136" s="149"/>
      <c r="TTM136" s="149"/>
      <c r="TTN136" s="149"/>
      <c r="TTO136" s="149"/>
      <c r="TTP136" s="149"/>
      <c r="TTQ136" s="149"/>
      <c r="TTR136" s="149"/>
      <c r="TTS136" s="149"/>
      <c r="TTT136" s="149"/>
      <c r="TTU136" s="149"/>
      <c r="TTV136" s="149"/>
      <c r="TTW136" s="149"/>
      <c r="TTX136" s="149"/>
      <c r="TTY136" s="149"/>
      <c r="TTZ136" s="149"/>
      <c r="TUA136" s="149"/>
      <c r="TUB136" s="149"/>
      <c r="TUC136" s="149"/>
      <c r="TUD136" s="149"/>
      <c r="TUE136" s="149"/>
      <c r="TUF136" s="149"/>
      <c r="TUG136" s="149"/>
      <c r="TUH136" s="149"/>
      <c r="TUI136" s="149"/>
      <c r="TUJ136" s="149"/>
      <c r="TUK136" s="149"/>
      <c r="TUL136" s="149"/>
      <c r="TUM136" s="149"/>
      <c r="TUN136" s="149"/>
      <c r="TUO136" s="149"/>
      <c r="TUP136" s="149"/>
      <c r="TUQ136" s="149"/>
      <c r="TUR136" s="149"/>
      <c r="TUS136" s="149"/>
      <c r="TUT136" s="149"/>
      <c r="TUU136" s="149"/>
      <c r="TUV136" s="149"/>
      <c r="TUW136" s="149"/>
      <c r="TUX136" s="149"/>
      <c r="TUY136" s="149"/>
      <c r="TUZ136" s="149"/>
      <c r="TVA136" s="149"/>
      <c r="TVB136" s="149"/>
      <c r="TVC136" s="149"/>
      <c r="TVD136" s="149"/>
      <c r="TVE136" s="149"/>
      <c r="TVF136" s="149"/>
      <c r="TVG136" s="149"/>
      <c r="TVH136" s="149"/>
      <c r="TVI136" s="149"/>
      <c r="TVJ136" s="149"/>
      <c r="TVK136" s="149"/>
      <c r="TVL136" s="149"/>
      <c r="TVM136" s="149"/>
      <c r="TVN136" s="149"/>
      <c r="TVO136" s="149"/>
      <c r="TVP136" s="149"/>
      <c r="TVQ136" s="149"/>
      <c r="TVR136" s="149"/>
      <c r="TVS136" s="149"/>
      <c r="TVT136" s="149"/>
      <c r="TVU136" s="149"/>
      <c r="TVV136" s="149"/>
      <c r="TVW136" s="149"/>
      <c r="TVX136" s="149"/>
      <c r="TVY136" s="149"/>
      <c r="TVZ136" s="149"/>
      <c r="TWA136" s="149"/>
      <c r="TWB136" s="149"/>
      <c r="TWC136" s="149"/>
      <c r="TWD136" s="149"/>
      <c r="TWE136" s="149"/>
      <c r="TWF136" s="149"/>
      <c r="TWG136" s="149"/>
      <c r="TWH136" s="149"/>
      <c r="TWI136" s="149"/>
      <c r="TWJ136" s="149"/>
      <c r="TWK136" s="149"/>
      <c r="TWL136" s="149"/>
      <c r="TWM136" s="149"/>
      <c r="TWN136" s="149"/>
      <c r="TWO136" s="149"/>
      <c r="TWP136" s="149"/>
      <c r="TWQ136" s="149"/>
      <c r="TWR136" s="149"/>
      <c r="TWS136" s="149"/>
      <c r="TWT136" s="149"/>
      <c r="TWU136" s="149"/>
      <c r="TWV136" s="149"/>
      <c r="TWW136" s="149"/>
      <c r="TWX136" s="149"/>
      <c r="TWY136" s="149"/>
      <c r="TWZ136" s="149"/>
      <c r="TXA136" s="149"/>
      <c r="TXB136" s="149"/>
      <c r="TXC136" s="149"/>
      <c r="TXD136" s="149"/>
      <c r="TXE136" s="149"/>
      <c r="TXF136" s="149"/>
      <c r="TXG136" s="149"/>
      <c r="TXH136" s="149"/>
      <c r="TXI136" s="149"/>
      <c r="TXJ136" s="149"/>
      <c r="TXK136" s="149"/>
      <c r="TXL136" s="149"/>
      <c r="TXM136" s="149"/>
      <c r="TXN136" s="149"/>
      <c r="TXO136" s="149"/>
      <c r="TXP136" s="149"/>
      <c r="TXQ136" s="149"/>
      <c r="TXR136" s="149"/>
      <c r="TXS136" s="149"/>
      <c r="TXT136" s="149"/>
      <c r="TXU136" s="149"/>
      <c r="TXV136" s="149"/>
      <c r="TXW136" s="149"/>
      <c r="TXX136" s="149"/>
      <c r="TXY136" s="149"/>
      <c r="TXZ136" s="149"/>
      <c r="TYA136" s="149"/>
      <c r="TYB136" s="149"/>
      <c r="TYC136" s="149"/>
      <c r="TYD136" s="149"/>
      <c r="TYE136" s="149"/>
      <c r="TYF136" s="149"/>
      <c r="TYG136" s="149"/>
      <c r="TYH136" s="149"/>
      <c r="TYI136" s="149"/>
      <c r="TYJ136" s="149"/>
      <c r="TYK136" s="149"/>
      <c r="TYL136" s="149"/>
      <c r="TYM136" s="149"/>
      <c r="TYN136" s="149"/>
      <c r="TYO136" s="149"/>
      <c r="TYP136" s="149"/>
      <c r="TYQ136" s="149"/>
      <c r="TYR136" s="149"/>
      <c r="TYS136" s="149"/>
      <c r="TYT136" s="149"/>
      <c r="TYU136" s="149"/>
      <c r="TYV136" s="149"/>
      <c r="TYW136" s="149"/>
      <c r="TYX136" s="149"/>
      <c r="TYY136" s="149"/>
      <c r="TYZ136" s="149"/>
      <c r="TZA136" s="149"/>
      <c r="TZB136" s="149"/>
      <c r="TZC136" s="149"/>
      <c r="TZD136" s="149"/>
      <c r="TZE136" s="149"/>
      <c r="TZF136" s="149"/>
      <c r="TZG136" s="149"/>
      <c r="TZH136" s="149"/>
      <c r="TZI136" s="149"/>
      <c r="TZJ136" s="149"/>
      <c r="TZK136" s="149"/>
      <c r="TZL136" s="149"/>
      <c r="TZM136" s="149"/>
      <c r="TZN136" s="149"/>
      <c r="TZO136" s="149"/>
      <c r="TZP136" s="149"/>
      <c r="TZQ136" s="149"/>
      <c r="TZR136" s="149"/>
      <c r="TZS136" s="149"/>
      <c r="TZT136" s="149"/>
      <c r="TZU136" s="149"/>
      <c r="TZV136" s="149"/>
      <c r="TZW136" s="149"/>
      <c r="TZX136" s="149"/>
      <c r="TZY136" s="149"/>
      <c r="TZZ136" s="149"/>
      <c r="UAA136" s="149"/>
      <c r="UAB136" s="149"/>
      <c r="UAC136" s="149"/>
      <c r="UAD136" s="149"/>
      <c r="UAE136" s="149"/>
      <c r="UAF136" s="149"/>
      <c r="UAG136" s="149"/>
      <c r="UAH136" s="149"/>
      <c r="UAI136" s="149"/>
      <c r="UAJ136" s="149"/>
      <c r="UAK136" s="149"/>
      <c r="UAL136" s="149"/>
      <c r="UAM136" s="149"/>
      <c r="UAN136" s="149"/>
      <c r="UAO136" s="149"/>
      <c r="UAP136" s="149"/>
      <c r="UAQ136" s="149"/>
      <c r="UAR136" s="149"/>
      <c r="UAS136" s="149"/>
      <c r="UAT136" s="149"/>
      <c r="UAU136" s="149"/>
      <c r="UAV136" s="149"/>
      <c r="UAW136" s="149"/>
      <c r="UAX136" s="149"/>
      <c r="UAY136" s="149"/>
      <c r="UAZ136" s="149"/>
      <c r="UBA136" s="149"/>
      <c r="UBB136" s="149"/>
      <c r="UBC136" s="149"/>
      <c r="UBD136" s="149"/>
      <c r="UBE136" s="149"/>
      <c r="UBF136" s="149"/>
      <c r="UBG136" s="149"/>
      <c r="UBH136" s="149"/>
      <c r="UBI136" s="149"/>
      <c r="UBJ136" s="149"/>
      <c r="UBK136" s="149"/>
      <c r="UBL136" s="149"/>
      <c r="UBM136" s="149"/>
      <c r="UBN136" s="149"/>
      <c r="UBO136" s="149"/>
      <c r="UBP136" s="149"/>
      <c r="UBQ136" s="149"/>
      <c r="UBR136" s="149"/>
      <c r="UBS136" s="149"/>
      <c r="UBT136" s="149"/>
      <c r="UBU136" s="149"/>
      <c r="UBV136" s="149"/>
      <c r="UBW136" s="149"/>
      <c r="UBX136" s="149"/>
      <c r="UBY136" s="149"/>
      <c r="UBZ136" s="149"/>
      <c r="UCA136" s="149"/>
      <c r="UCB136" s="149"/>
      <c r="UCC136" s="149"/>
      <c r="UCD136" s="149"/>
      <c r="UCE136" s="149"/>
      <c r="UCF136" s="149"/>
      <c r="UCG136" s="149"/>
      <c r="UCH136" s="149"/>
      <c r="UCI136" s="149"/>
      <c r="UCJ136" s="149"/>
      <c r="UCK136" s="149"/>
      <c r="UCL136" s="149"/>
      <c r="UCM136" s="149"/>
      <c r="UCN136" s="149"/>
      <c r="UCO136" s="149"/>
      <c r="UCP136" s="149"/>
      <c r="UCQ136" s="149"/>
      <c r="UCR136" s="149"/>
      <c r="UCS136" s="149"/>
      <c r="UCT136" s="149"/>
      <c r="UCU136" s="149"/>
      <c r="UCV136" s="149"/>
      <c r="UCW136" s="149"/>
      <c r="UCX136" s="149"/>
      <c r="UCY136" s="149"/>
      <c r="UCZ136" s="149"/>
      <c r="UDA136" s="149"/>
      <c r="UDB136" s="149"/>
      <c r="UDC136" s="149"/>
      <c r="UDD136" s="149"/>
      <c r="UDE136" s="149"/>
      <c r="UDF136" s="149"/>
      <c r="UDG136" s="149"/>
      <c r="UDH136" s="149"/>
      <c r="UDI136" s="149"/>
      <c r="UDJ136" s="149"/>
      <c r="UDK136" s="149"/>
      <c r="UDL136" s="149"/>
      <c r="UDM136" s="149"/>
      <c r="UDN136" s="149"/>
      <c r="UDO136" s="149"/>
      <c r="UDP136" s="149"/>
      <c r="UDQ136" s="149"/>
      <c r="UDR136" s="149"/>
      <c r="UDS136" s="149"/>
      <c r="UDT136" s="149"/>
      <c r="UDU136" s="149"/>
      <c r="UDV136" s="149"/>
      <c r="UDW136" s="149"/>
      <c r="UDX136" s="149"/>
      <c r="UDY136" s="149"/>
      <c r="UDZ136" s="149"/>
      <c r="UEA136" s="149"/>
      <c r="UEB136" s="149"/>
      <c r="UEC136" s="149"/>
      <c r="UED136" s="149"/>
      <c r="UEE136" s="149"/>
      <c r="UEF136" s="149"/>
      <c r="UEG136" s="149"/>
      <c r="UEH136" s="149"/>
      <c r="UEI136" s="149"/>
      <c r="UEJ136" s="149"/>
      <c r="UEK136" s="149"/>
      <c r="UEL136" s="149"/>
      <c r="UEM136" s="149"/>
      <c r="UEN136" s="149"/>
      <c r="UEO136" s="149"/>
      <c r="UEP136" s="149"/>
      <c r="UEQ136" s="149"/>
      <c r="UER136" s="149"/>
      <c r="UES136" s="149"/>
      <c r="UET136" s="149"/>
      <c r="UEU136" s="149"/>
      <c r="UEV136" s="149"/>
      <c r="UEW136" s="149"/>
      <c r="UEX136" s="149"/>
      <c r="UEY136" s="149"/>
      <c r="UEZ136" s="149"/>
      <c r="UFA136" s="149"/>
      <c r="UFB136" s="149"/>
      <c r="UFC136" s="149"/>
      <c r="UFD136" s="149"/>
      <c r="UFE136" s="149"/>
      <c r="UFF136" s="149"/>
      <c r="UFG136" s="149"/>
      <c r="UFH136" s="149"/>
      <c r="UFI136" s="149"/>
      <c r="UFJ136" s="149"/>
      <c r="UFK136" s="149"/>
      <c r="UFL136" s="149"/>
      <c r="UFM136" s="149"/>
      <c r="UFN136" s="149"/>
      <c r="UFO136" s="149"/>
      <c r="UFP136" s="149"/>
      <c r="UFQ136" s="149"/>
      <c r="UFR136" s="149"/>
      <c r="UFS136" s="149"/>
      <c r="UFT136" s="149"/>
      <c r="UFU136" s="149"/>
      <c r="UFV136" s="149"/>
      <c r="UFW136" s="149"/>
      <c r="UFX136" s="149"/>
      <c r="UFY136" s="149"/>
      <c r="UFZ136" s="149"/>
      <c r="UGA136" s="149"/>
      <c r="UGB136" s="149"/>
      <c r="UGC136" s="149"/>
      <c r="UGD136" s="149"/>
      <c r="UGE136" s="149"/>
      <c r="UGF136" s="149"/>
      <c r="UGG136" s="149"/>
      <c r="UGH136" s="149"/>
      <c r="UGI136" s="149"/>
      <c r="UGJ136" s="149"/>
      <c r="UGK136" s="149"/>
      <c r="UGL136" s="149"/>
      <c r="UGM136" s="149"/>
      <c r="UGN136" s="149"/>
      <c r="UGO136" s="149"/>
      <c r="UGP136" s="149"/>
      <c r="UGQ136" s="149"/>
      <c r="UGR136" s="149"/>
      <c r="UGS136" s="149"/>
      <c r="UGT136" s="149"/>
      <c r="UGU136" s="149"/>
      <c r="UGV136" s="149"/>
      <c r="UGW136" s="149"/>
      <c r="UGX136" s="149"/>
      <c r="UGY136" s="149"/>
      <c r="UGZ136" s="149"/>
      <c r="UHA136" s="149"/>
      <c r="UHB136" s="149"/>
      <c r="UHC136" s="149"/>
      <c r="UHD136" s="149"/>
      <c r="UHE136" s="149"/>
      <c r="UHF136" s="149"/>
      <c r="UHG136" s="149"/>
      <c r="UHH136" s="149"/>
      <c r="UHI136" s="149"/>
      <c r="UHJ136" s="149"/>
      <c r="UHK136" s="149"/>
      <c r="UHL136" s="149"/>
      <c r="UHM136" s="149"/>
      <c r="UHN136" s="149"/>
      <c r="UHO136" s="149"/>
      <c r="UHP136" s="149"/>
      <c r="UHQ136" s="149"/>
      <c r="UHR136" s="149"/>
      <c r="UHS136" s="149"/>
      <c r="UHT136" s="149"/>
      <c r="UHU136" s="149"/>
      <c r="UHV136" s="149"/>
      <c r="UHW136" s="149"/>
      <c r="UHX136" s="149"/>
      <c r="UHY136" s="149"/>
      <c r="UHZ136" s="149"/>
      <c r="UIA136" s="149"/>
      <c r="UIB136" s="149"/>
      <c r="UIC136" s="149"/>
      <c r="UID136" s="149"/>
      <c r="UIE136" s="149"/>
      <c r="UIF136" s="149"/>
      <c r="UIG136" s="149"/>
      <c r="UIH136" s="149"/>
      <c r="UII136" s="149"/>
      <c r="UIJ136" s="149"/>
      <c r="UIK136" s="149"/>
      <c r="UIL136" s="149"/>
      <c r="UIM136" s="149"/>
      <c r="UIN136" s="149"/>
      <c r="UIO136" s="149"/>
      <c r="UIP136" s="149"/>
      <c r="UIQ136" s="149"/>
      <c r="UIR136" s="149"/>
      <c r="UIS136" s="149"/>
      <c r="UIT136" s="149"/>
      <c r="UIU136" s="149"/>
      <c r="UIV136" s="149"/>
      <c r="UIW136" s="149"/>
      <c r="UIX136" s="149"/>
      <c r="UIY136" s="149"/>
      <c r="UIZ136" s="149"/>
      <c r="UJA136" s="149"/>
      <c r="UJB136" s="149"/>
      <c r="UJC136" s="149"/>
      <c r="UJD136" s="149"/>
      <c r="UJE136" s="149"/>
      <c r="UJF136" s="149"/>
      <c r="UJG136" s="149"/>
      <c r="UJH136" s="149"/>
      <c r="UJI136" s="149"/>
      <c r="UJJ136" s="149"/>
      <c r="UJK136" s="149"/>
      <c r="UJL136" s="149"/>
      <c r="UJM136" s="149"/>
      <c r="UJN136" s="149"/>
      <c r="UJO136" s="149"/>
      <c r="UJP136" s="149"/>
      <c r="UJQ136" s="149"/>
      <c r="UJR136" s="149"/>
      <c r="UJS136" s="149"/>
      <c r="UJT136" s="149"/>
      <c r="UJU136" s="149"/>
      <c r="UJV136" s="149"/>
      <c r="UJW136" s="149"/>
      <c r="UJX136" s="149"/>
      <c r="UJY136" s="149"/>
      <c r="UJZ136" s="149"/>
      <c r="UKA136" s="149"/>
      <c r="UKB136" s="149"/>
      <c r="UKC136" s="149"/>
      <c r="UKD136" s="149"/>
      <c r="UKE136" s="149"/>
      <c r="UKF136" s="149"/>
      <c r="UKG136" s="149"/>
      <c r="UKH136" s="149"/>
      <c r="UKI136" s="149"/>
      <c r="UKJ136" s="149"/>
      <c r="UKK136" s="149"/>
      <c r="UKL136" s="149"/>
      <c r="UKM136" s="149"/>
      <c r="UKN136" s="149"/>
      <c r="UKO136" s="149"/>
      <c r="UKP136" s="149"/>
      <c r="UKQ136" s="149"/>
      <c r="UKR136" s="149"/>
      <c r="UKS136" s="149"/>
      <c r="UKT136" s="149"/>
      <c r="UKU136" s="149"/>
      <c r="UKV136" s="149"/>
      <c r="UKW136" s="149"/>
      <c r="UKX136" s="149"/>
      <c r="UKY136" s="149"/>
      <c r="UKZ136" s="149"/>
      <c r="ULA136" s="149"/>
      <c r="ULB136" s="149"/>
      <c r="ULC136" s="149"/>
      <c r="ULD136" s="149"/>
      <c r="ULE136" s="149"/>
      <c r="ULF136" s="149"/>
      <c r="ULG136" s="149"/>
      <c r="ULH136" s="149"/>
      <c r="ULI136" s="149"/>
      <c r="ULJ136" s="149"/>
      <c r="ULK136" s="149"/>
      <c r="ULL136" s="149"/>
      <c r="ULM136" s="149"/>
      <c r="ULN136" s="149"/>
      <c r="ULO136" s="149"/>
      <c r="ULP136" s="149"/>
      <c r="ULQ136" s="149"/>
      <c r="ULR136" s="149"/>
      <c r="ULS136" s="149"/>
      <c r="ULT136" s="149"/>
      <c r="ULU136" s="149"/>
      <c r="ULV136" s="149"/>
      <c r="ULW136" s="149"/>
      <c r="ULX136" s="149"/>
      <c r="ULY136" s="149"/>
      <c r="ULZ136" s="149"/>
      <c r="UMA136" s="149"/>
      <c r="UMB136" s="149"/>
      <c r="UMC136" s="149"/>
      <c r="UMD136" s="149"/>
      <c r="UME136" s="149"/>
      <c r="UMF136" s="149"/>
      <c r="UMG136" s="149"/>
      <c r="UMH136" s="149"/>
      <c r="UMI136" s="149"/>
      <c r="UMJ136" s="149"/>
      <c r="UMK136" s="149"/>
      <c r="UML136" s="149"/>
      <c r="UMM136" s="149"/>
      <c r="UMN136" s="149"/>
      <c r="UMO136" s="149"/>
      <c r="UMP136" s="149"/>
      <c r="UMQ136" s="149"/>
      <c r="UMR136" s="149"/>
      <c r="UMS136" s="149"/>
      <c r="UMT136" s="149"/>
      <c r="UMU136" s="149"/>
      <c r="UMV136" s="149"/>
      <c r="UMW136" s="149"/>
      <c r="UMX136" s="149"/>
      <c r="UMY136" s="149"/>
      <c r="UMZ136" s="149"/>
      <c r="UNA136" s="149"/>
      <c r="UNB136" s="149"/>
      <c r="UNC136" s="149"/>
      <c r="UND136" s="149"/>
      <c r="UNE136" s="149"/>
      <c r="UNF136" s="149"/>
      <c r="UNG136" s="149"/>
      <c r="UNH136" s="149"/>
      <c r="UNI136" s="149"/>
      <c r="UNJ136" s="149"/>
      <c r="UNK136" s="149"/>
      <c r="UNL136" s="149"/>
      <c r="UNM136" s="149"/>
      <c r="UNN136" s="149"/>
      <c r="UNO136" s="149"/>
      <c r="UNP136" s="149"/>
      <c r="UNQ136" s="149"/>
      <c r="UNR136" s="149"/>
      <c r="UNS136" s="149"/>
      <c r="UNT136" s="149"/>
      <c r="UNU136" s="149"/>
      <c r="UNV136" s="149"/>
      <c r="UNW136" s="149"/>
      <c r="UNX136" s="149"/>
      <c r="UNY136" s="149"/>
      <c r="UNZ136" s="149"/>
      <c r="UOA136" s="149"/>
      <c r="UOB136" s="149"/>
      <c r="UOC136" s="149"/>
      <c r="UOD136" s="149"/>
      <c r="UOE136" s="149"/>
      <c r="UOF136" s="149"/>
      <c r="UOG136" s="149"/>
      <c r="UOH136" s="149"/>
      <c r="UOI136" s="149"/>
      <c r="UOJ136" s="149"/>
      <c r="UOK136" s="149"/>
      <c r="UOL136" s="149"/>
      <c r="UOM136" s="149"/>
      <c r="UON136" s="149"/>
      <c r="UOO136" s="149"/>
      <c r="UOP136" s="149"/>
      <c r="UOQ136" s="149"/>
      <c r="UOR136" s="149"/>
      <c r="UOS136" s="149"/>
      <c r="UOT136" s="149"/>
      <c r="UOU136" s="149"/>
      <c r="UOV136" s="149"/>
      <c r="UOW136" s="149"/>
      <c r="UOX136" s="149"/>
      <c r="UOY136" s="149"/>
      <c r="UOZ136" s="149"/>
      <c r="UPA136" s="149"/>
      <c r="UPB136" s="149"/>
      <c r="UPC136" s="149"/>
      <c r="UPD136" s="149"/>
      <c r="UPE136" s="149"/>
      <c r="UPF136" s="149"/>
      <c r="UPG136" s="149"/>
      <c r="UPH136" s="149"/>
      <c r="UPI136" s="149"/>
      <c r="UPJ136" s="149"/>
      <c r="UPK136" s="149"/>
      <c r="UPL136" s="149"/>
      <c r="UPM136" s="149"/>
      <c r="UPN136" s="149"/>
      <c r="UPO136" s="149"/>
      <c r="UPP136" s="149"/>
      <c r="UPQ136" s="149"/>
      <c r="UPR136" s="149"/>
      <c r="UPS136" s="149"/>
      <c r="UPT136" s="149"/>
      <c r="UPU136" s="149"/>
      <c r="UPV136" s="149"/>
      <c r="UPW136" s="149"/>
      <c r="UPX136" s="149"/>
      <c r="UPY136" s="149"/>
      <c r="UPZ136" s="149"/>
      <c r="UQA136" s="149"/>
      <c r="UQB136" s="149"/>
      <c r="UQC136" s="149"/>
      <c r="UQD136" s="149"/>
      <c r="UQE136" s="149"/>
      <c r="UQF136" s="149"/>
      <c r="UQG136" s="149"/>
      <c r="UQH136" s="149"/>
      <c r="UQI136" s="149"/>
      <c r="UQJ136" s="149"/>
      <c r="UQK136" s="149"/>
      <c r="UQL136" s="149"/>
      <c r="UQM136" s="149"/>
      <c r="UQN136" s="149"/>
      <c r="UQO136" s="149"/>
      <c r="UQP136" s="149"/>
      <c r="UQQ136" s="149"/>
      <c r="UQR136" s="149"/>
      <c r="UQS136" s="149"/>
      <c r="UQT136" s="149"/>
      <c r="UQU136" s="149"/>
      <c r="UQV136" s="149"/>
      <c r="UQW136" s="149"/>
      <c r="UQX136" s="149"/>
      <c r="UQY136" s="149"/>
      <c r="UQZ136" s="149"/>
      <c r="URA136" s="149"/>
      <c r="URB136" s="149"/>
      <c r="URC136" s="149"/>
      <c r="URD136" s="149"/>
      <c r="URE136" s="149"/>
      <c r="URF136" s="149"/>
      <c r="URG136" s="149"/>
      <c r="URH136" s="149"/>
      <c r="URI136" s="149"/>
      <c r="URJ136" s="149"/>
      <c r="URK136" s="149"/>
      <c r="URL136" s="149"/>
      <c r="URM136" s="149"/>
      <c r="URN136" s="149"/>
      <c r="URO136" s="149"/>
      <c r="URP136" s="149"/>
      <c r="URQ136" s="149"/>
      <c r="URR136" s="149"/>
      <c r="URS136" s="149"/>
      <c r="URT136" s="149"/>
      <c r="URU136" s="149"/>
      <c r="URV136" s="149"/>
      <c r="URW136" s="149"/>
      <c r="URX136" s="149"/>
      <c r="URY136" s="149"/>
      <c r="URZ136" s="149"/>
      <c r="USA136" s="149"/>
      <c r="USB136" s="149"/>
      <c r="USC136" s="149"/>
      <c r="USD136" s="149"/>
      <c r="USE136" s="149"/>
      <c r="USF136" s="149"/>
      <c r="USG136" s="149"/>
      <c r="USH136" s="149"/>
      <c r="USI136" s="149"/>
      <c r="USJ136" s="149"/>
      <c r="USK136" s="149"/>
      <c r="USL136" s="149"/>
      <c r="USM136" s="149"/>
      <c r="USN136" s="149"/>
      <c r="USO136" s="149"/>
      <c r="USP136" s="149"/>
      <c r="USQ136" s="149"/>
      <c r="USR136" s="149"/>
      <c r="USS136" s="149"/>
      <c r="UST136" s="149"/>
      <c r="USU136" s="149"/>
      <c r="USV136" s="149"/>
      <c r="USW136" s="149"/>
      <c r="USX136" s="149"/>
      <c r="USY136" s="149"/>
      <c r="USZ136" s="149"/>
      <c r="UTA136" s="149"/>
      <c r="UTB136" s="149"/>
      <c r="UTC136" s="149"/>
      <c r="UTD136" s="149"/>
      <c r="UTE136" s="149"/>
      <c r="UTF136" s="149"/>
      <c r="UTG136" s="149"/>
      <c r="UTH136" s="149"/>
      <c r="UTI136" s="149"/>
      <c r="UTJ136" s="149"/>
      <c r="UTK136" s="149"/>
      <c r="UTL136" s="149"/>
      <c r="UTM136" s="149"/>
      <c r="UTN136" s="149"/>
      <c r="UTO136" s="149"/>
      <c r="UTP136" s="149"/>
      <c r="UTQ136" s="149"/>
      <c r="UTR136" s="149"/>
      <c r="UTS136" s="149"/>
      <c r="UTT136" s="149"/>
      <c r="UTU136" s="149"/>
      <c r="UTV136" s="149"/>
      <c r="UTW136" s="149"/>
      <c r="UTX136" s="149"/>
      <c r="UTY136" s="149"/>
      <c r="UTZ136" s="149"/>
      <c r="UUA136" s="149"/>
      <c r="UUB136" s="149"/>
      <c r="UUC136" s="149"/>
      <c r="UUD136" s="149"/>
      <c r="UUE136" s="149"/>
      <c r="UUF136" s="149"/>
      <c r="UUG136" s="149"/>
      <c r="UUH136" s="149"/>
      <c r="UUI136" s="149"/>
      <c r="UUJ136" s="149"/>
      <c r="UUK136" s="149"/>
      <c r="UUL136" s="149"/>
      <c r="UUM136" s="149"/>
      <c r="UUN136" s="149"/>
      <c r="UUO136" s="149"/>
      <c r="UUP136" s="149"/>
      <c r="UUQ136" s="149"/>
      <c r="UUR136" s="149"/>
      <c r="UUS136" s="149"/>
      <c r="UUT136" s="149"/>
      <c r="UUU136" s="149"/>
      <c r="UUV136" s="149"/>
      <c r="UUW136" s="149"/>
      <c r="UUX136" s="149"/>
      <c r="UUY136" s="149"/>
      <c r="UUZ136" s="149"/>
      <c r="UVA136" s="149"/>
      <c r="UVB136" s="149"/>
      <c r="UVC136" s="149"/>
      <c r="UVD136" s="149"/>
      <c r="UVE136" s="149"/>
      <c r="UVF136" s="149"/>
      <c r="UVG136" s="149"/>
      <c r="UVH136" s="149"/>
      <c r="UVI136" s="149"/>
      <c r="UVJ136" s="149"/>
      <c r="UVK136" s="149"/>
      <c r="UVL136" s="149"/>
      <c r="UVM136" s="149"/>
      <c r="UVN136" s="149"/>
      <c r="UVO136" s="149"/>
      <c r="UVP136" s="149"/>
      <c r="UVQ136" s="149"/>
      <c r="UVR136" s="149"/>
      <c r="UVS136" s="149"/>
      <c r="UVT136" s="149"/>
      <c r="UVU136" s="149"/>
      <c r="UVV136" s="149"/>
      <c r="UVW136" s="149"/>
      <c r="UVX136" s="149"/>
      <c r="UVY136" s="149"/>
      <c r="UVZ136" s="149"/>
      <c r="UWA136" s="149"/>
      <c r="UWB136" s="149"/>
      <c r="UWC136" s="149"/>
      <c r="UWD136" s="149"/>
      <c r="UWE136" s="149"/>
      <c r="UWF136" s="149"/>
      <c r="UWG136" s="149"/>
      <c r="UWH136" s="149"/>
      <c r="UWI136" s="149"/>
      <c r="UWJ136" s="149"/>
      <c r="UWK136" s="149"/>
      <c r="UWL136" s="149"/>
      <c r="UWM136" s="149"/>
      <c r="UWN136" s="149"/>
      <c r="UWO136" s="149"/>
      <c r="UWP136" s="149"/>
      <c r="UWQ136" s="149"/>
      <c r="UWR136" s="149"/>
      <c r="UWS136" s="149"/>
      <c r="UWT136" s="149"/>
      <c r="UWU136" s="149"/>
      <c r="UWV136" s="149"/>
      <c r="UWW136" s="149"/>
      <c r="UWX136" s="149"/>
      <c r="UWY136" s="149"/>
      <c r="UWZ136" s="149"/>
      <c r="UXA136" s="149"/>
      <c r="UXB136" s="149"/>
      <c r="UXC136" s="149"/>
      <c r="UXD136" s="149"/>
      <c r="UXE136" s="149"/>
      <c r="UXF136" s="149"/>
      <c r="UXG136" s="149"/>
      <c r="UXH136" s="149"/>
      <c r="UXI136" s="149"/>
      <c r="UXJ136" s="149"/>
      <c r="UXK136" s="149"/>
      <c r="UXL136" s="149"/>
      <c r="UXM136" s="149"/>
      <c r="UXN136" s="149"/>
      <c r="UXO136" s="149"/>
      <c r="UXP136" s="149"/>
      <c r="UXQ136" s="149"/>
      <c r="UXR136" s="149"/>
      <c r="UXS136" s="149"/>
      <c r="UXT136" s="149"/>
      <c r="UXU136" s="149"/>
      <c r="UXV136" s="149"/>
      <c r="UXW136" s="149"/>
      <c r="UXX136" s="149"/>
      <c r="UXY136" s="149"/>
      <c r="UXZ136" s="149"/>
      <c r="UYA136" s="149"/>
      <c r="UYB136" s="149"/>
      <c r="UYC136" s="149"/>
      <c r="UYD136" s="149"/>
      <c r="UYE136" s="149"/>
      <c r="UYF136" s="149"/>
      <c r="UYG136" s="149"/>
      <c r="UYH136" s="149"/>
      <c r="UYI136" s="149"/>
      <c r="UYJ136" s="149"/>
      <c r="UYK136" s="149"/>
      <c r="UYL136" s="149"/>
      <c r="UYM136" s="149"/>
      <c r="UYN136" s="149"/>
      <c r="UYO136" s="149"/>
      <c r="UYP136" s="149"/>
      <c r="UYQ136" s="149"/>
      <c r="UYR136" s="149"/>
      <c r="UYS136" s="149"/>
      <c r="UYT136" s="149"/>
      <c r="UYU136" s="149"/>
      <c r="UYV136" s="149"/>
      <c r="UYW136" s="149"/>
      <c r="UYX136" s="149"/>
      <c r="UYY136" s="149"/>
      <c r="UYZ136" s="149"/>
      <c r="UZA136" s="149"/>
      <c r="UZB136" s="149"/>
      <c r="UZC136" s="149"/>
      <c r="UZD136" s="149"/>
      <c r="UZE136" s="149"/>
      <c r="UZF136" s="149"/>
      <c r="UZG136" s="149"/>
      <c r="UZH136" s="149"/>
      <c r="UZI136" s="149"/>
      <c r="UZJ136" s="149"/>
      <c r="UZK136" s="149"/>
      <c r="UZL136" s="149"/>
      <c r="UZM136" s="149"/>
      <c r="UZN136" s="149"/>
      <c r="UZO136" s="149"/>
      <c r="UZP136" s="149"/>
      <c r="UZQ136" s="149"/>
      <c r="UZR136" s="149"/>
      <c r="UZS136" s="149"/>
      <c r="UZT136" s="149"/>
      <c r="UZU136" s="149"/>
      <c r="UZV136" s="149"/>
      <c r="UZW136" s="149"/>
      <c r="UZX136" s="149"/>
      <c r="UZY136" s="149"/>
      <c r="UZZ136" s="149"/>
      <c r="VAA136" s="149"/>
      <c r="VAB136" s="149"/>
      <c r="VAC136" s="149"/>
      <c r="VAD136" s="149"/>
      <c r="VAE136" s="149"/>
      <c r="VAF136" s="149"/>
      <c r="VAG136" s="149"/>
      <c r="VAH136" s="149"/>
      <c r="VAI136" s="149"/>
      <c r="VAJ136" s="149"/>
      <c r="VAK136" s="149"/>
      <c r="VAL136" s="149"/>
      <c r="VAM136" s="149"/>
      <c r="VAN136" s="149"/>
      <c r="VAO136" s="149"/>
      <c r="VAP136" s="149"/>
      <c r="VAQ136" s="149"/>
      <c r="VAR136" s="149"/>
      <c r="VAS136" s="149"/>
      <c r="VAT136" s="149"/>
      <c r="VAU136" s="149"/>
      <c r="VAV136" s="149"/>
      <c r="VAW136" s="149"/>
      <c r="VAX136" s="149"/>
      <c r="VAY136" s="149"/>
      <c r="VAZ136" s="149"/>
      <c r="VBA136" s="149"/>
      <c r="VBB136" s="149"/>
      <c r="VBC136" s="149"/>
      <c r="VBD136" s="149"/>
      <c r="VBE136" s="149"/>
      <c r="VBF136" s="149"/>
      <c r="VBG136" s="149"/>
      <c r="VBH136" s="149"/>
      <c r="VBI136" s="149"/>
      <c r="VBJ136" s="149"/>
      <c r="VBK136" s="149"/>
      <c r="VBL136" s="149"/>
      <c r="VBM136" s="149"/>
      <c r="VBN136" s="149"/>
      <c r="VBO136" s="149"/>
      <c r="VBP136" s="149"/>
      <c r="VBQ136" s="149"/>
      <c r="VBR136" s="149"/>
      <c r="VBS136" s="149"/>
      <c r="VBT136" s="149"/>
      <c r="VBU136" s="149"/>
      <c r="VBV136" s="149"/>
      <c r="VBW136" s="149"/>
      <c r="VBX136" s="149"/>
      <c r="VBY136" s="149"/>
      <c r="VBZ136" s="149"/>
      <c r="VCA136" s="149"/>
      <c r="VCB136" s="149"/>
      <c r="VCC136" s="149"/>
      <c r="VCD136" s="149"/>
      <c r="VCE136" s="149"/>
      <c r="VCF136" s="149"/>
      <c r="VCG136" s="149"/>
      <c r="VCH136" s="149"/>
      <c r="VCI136" s="149"/>
      <c r="VCJ136" s="149"/>
      <c r="VCK136" s="149"/>
      <c r="VCL136" s="149"/>
      <c r="VCM136" s="149"/>
      <c r="VCN136" s="149"/>
      <c r="VCO136" s="149"/>
      <c r="VCP136" s="149"/>
      <c r="VCQ136" s="149"/>
      <c r="VCR136" s="149"/>
      <c r="VCS136" s="149"/>
      <c r="VCT136" s="149"/>
      <c r="VCU136" s="149"/>
      <c r="VCV136" s="149"/>
      <c r="VCW136" s="149"/>
      <c r="VCX136" s="149"/>
      <c r="VCY136" s="149"/>
      <c r="VCZ136" s="149"/>
      <c r="VDA136" s="149"/>
      <c r="VDB136" s="149"/>
      <c r="VDC136" s="149"/>
      <c r="VDD136" s="149"/>
      <c r="VDE136" s="149"/>
      <c r="VDF136" s="149"/>
      <c r="VDG136" s="149"/>
      <c r="VDH136" s="149"/>
      <c r="VDI136" s="149"/>
      <c r="VDJ136" s="149"/>
      <c r="VDK136" s="149"/>
      <c r="VDL136" s="149"/>
      <c r="VDM136" s="149"/>
      <c r="VDN136" s="149"/>
      <c r="VDO136" s="149"/>
      <c r="VDP136" s="149"/>
      <c r="VDQ136" s="149"/>
      <c r="VDR136" s="149"/>
      <c r="VDS136" s="149"/>
      <c r="VDT136" s="149"/>
      <c r="VDU136" s="149"/>
      <c r="VDV136" s="149"/>
      <c r="VDW136" s="149"/>
      <c r="VDX136" s="149"/>
      <c r="VDY136" s="149"/>
      <c r="VDZ136" s="149"/>
      <c r="VEA136" s="149"/>
      <c r="VEB136" s="149"/>
      <c r="VEC136" s="149"/>
      <c r="VED136" s="149"/>
      <c r="VEE136" s="149"/>
      <c r="VEF136" s="149"/>
      <c r="VEG136" s="149"/>
      <c r="VEH136" s="149"/>
      <c r="VEI136" s="149"/>
      <c r="VEJ136" s="149"/>
      <c r="VEK136" s="149"/>
      <c r="VEL136" s="149"/>
      <c r="VEM136" s="149"/>
      <c r="VEN136" s="149"/>
      <c r="VEO136" s="149"/>
      <c r="VEP136" s="149"/>
      <c r="VEQ136" s="149"/>
      <c r="VER136" s="149"/>
      <c r="VES136" s="149"/>
      <c r="VET136" s="149"/>
      <c r="VEU136" s="149"/>
      <c r="VEV136" s="149"/>
      <c r="VEW136" s="149"/>
      <c r="VEX136" s="149"/>
      <c r="VEY136" s="149"/>
      <c r="VEZ136" s="149"/>
      <c r="VFA136" s="149"/>
      <c r="VFB136" s="149"/>
      <c r="VFC136" s="149"/>
      <c r="VFD136" s="149"/>
      <c r="VFE136" s="149"/>
      <c r="VFF136" s="149"/>
      <c r="VFG136" s="149"/>
      <c r="VFH136" s="149"/>
      <c r="VFI136" s="149"/>
      <c r="VFJ136" s="149"/>
      <c r="VFK136" s="149"/>
      <c r="VFL136" s="149"/>
      <c r="VFM136" s="149"/>
      <c r="VFN136" s="149"/>
      <c r="VFO136" s="149"/>
      <c r="VFP136" s="149"/>
      <c r="VFQ136" s="149"/>
      <c r="VFR136" s="149"/>
      <c r="VFS136" s="149"/>
      <c r="VFT136" s="149"/>
      <c r="VFU136" s="149"/>
      <c r="VFV136" s="149"/>
      <c r="VFW136" s="149"/>
      <c r="VFX136" s="149"/>
      <c r="VFY136" s="149"/>
      <c r="VFZ136" s="149"/>
      <c r="VGA136" s="149"/>
      <c r="VGB136" s="149"/>
      <c r="VGC136" s="149"/>
      <c r="VGD136" s="149"/>
      <c r="VGE136" s="149"/>
      <c r="VGF136" s="149"/>
      <c r="VGG136" s="149"/>
      <c r="VGH136" s="149"/>
      <c r="VGI136" s="149"/>
      <c r="VGJ136" s="149"/>
      <c r="VGK136" s="149"/>
      <c r="VGL136" s="149"/>
      <c r="VGM136" s="149"/>
      <c r="VGN136" s="149"/>
      <c r="VGO136" s="149"/>
      <c r="VGP136" s="149"/>
      <c r="VGQ136" s="149"/>
      <c r="VGR136" s="149"/>
      <c r="VGS136" s="149"/>
      <c r="VGT136" s="149"/>
      <c r="VGU136" s="149"/>
      <c r="VGV136" s="149"/>
      <c r="VGW136" s="149"/>
      <c r="VGX136" s="149"/>
      <c r="VGY136" s="149"/>
      <c r="VGZ136" s="149"/>
      <c r="VHA136" s="149"/>
      <c r="VHB136" s="149"/>
      <c r="VHC136" s="149"/>
      <c r="VHD136" s="149"/>
      <c r="VHE136" s="149"/>
      <c r="VHF136" s="149"/>
      <c r="VHG136" s="149"/>
      <c r="VHH136" s="149"/>
      <c r="VHI136" s="149"/>
      <c r="VHJ136" s="149"/>
      <c r="VHK136" s="149"/>
      <c r="VHL136" s="149"/>
      <c r="VHM136" s="149"/>
      <c r="VHN136" s="149"/>
      <c r="VHO136" s="149"/>
      <c r="VHP136" s="149"/>
      <c r="VHQ136" s="149"/>
      <c r="VHR136" s="149"/>
      <c r="VHS136" s="149"/>
      <c r="VHT136" s="149"/>
      <c r="VHU136" s="149"/>
      <c r="VHV136" s="149"/>
      <c r="VHW136" s="149"/>
      <c r="VHX136" s="149"/>
      <c r="VHY136" s="149"/>
      <c r="VHZ136" s="149"/>
      <c r="VIA136" s="149"/>
      <c r="VIB136" s="149"/>
      <c r="VIC136" s="149"/>
      <c r="VID136" s="149"/>
      <c r="VIE136" s="149"/>
      <c r="VIF136" s="149"/>
      <c r="VIG136" s="149"/>
      <c r="VIH136" s="149"/>
      <c r="VII136" s="149"/>
      <c r="VIJ136" s="149"/>
      <c r="VIK136" s="149"/>
      <c r="VIL136" s="149"/>
      <c r="VIM136" s="149"/>
      <c r="VIN136" s="149"/>
      <c r="VIO136" s="149"/>
      <c r="VIP136" s="149"/>
      <c r="VIQ136" s="149"/>
      <c r="VIR136" s="149"/>
      <c r="VIS136" s="149"/>
      <c r="VIT136" s="149"/>
      <c r="VIU136" s="149"/>
      <c r="VIV136" s="149"/>
      <c r="VIW136" s="149"/>
      <c r="VIX136" s="149"/>
      <c r="VIY136" s="149"/>
      <c r="VIZ136" s="149"/>
      <c r="VJA136" s="149"/>
      <c r="VJB136" s="149"/>
      <c r="VJC136" s="149"/>
      <c r="VJD136" s="149"/>
      <c r="VJE136" s="149"/>
      <c r="VJF136" s="149"/>
      <c r="VJG136" s="149"/>
      <c r="VJH136" s="149"/>
      <c r="VJI136" s="149"/>
      <c r="VJJ136" s="149"/>
      <c r="VJK136" s="149"/>
      <c r="VJL136" s="149"/>
      <c r="VJM136" s="149"/>
      <c r="VJN136" s="149"/>
      <c r="VJO136" s="149"/>
      <c r="VJP136" s="149"/>
      <c r="VJQ136" s="149"/>
      <c r="VJR136" s="149"/>
      <c r="VJS136" s="149"/>
      <c r="VJT136" s="149"/>
      <c r="VJU136" s="149"/>
      <c r="VJV136" s="149"/>
      <c r="VJW136" s="149"/>
      <c r="VJX136" s="149"/>
      <c r="VJY136" s="149"/>
      <c r="VJZ136" s="149"/>
      <c r="VKA136" s="149"/>
      <c r="VKB136" s="149"/>
      <c r="VKC136" s="149"/>
      <c r="VKD136" s="149"/>
      <c r="VKE136" s="149"/>
      <c r="VKF136" s="149"/>
      <c r="VKG136" s="149"/>
      <c r="VKH136" s="149"/>
      <c r="VKI136" s="149"/>
      <c r="VKJ136" s="149"/>
      <c r="VKK136" s="149"/>
      <c r="VKL136" s="149"/>
      <c r="VKM136" s="149"/>
      <c r="VKN136" s="149"/>
      <c r="VKO136" s="149"/>
      <c r="VKP136" s="149"/>
      <c r="VKQ136" s="149"/>
      <c r="VKR136" s="149"/>
      <c r="VKS136" s="149"/>
      <c r="VKT136" s="149"/>
      <c r="VKU136" s="149"/>
      <c r="VKV136" s="149"/>
      <c r="VKW136" s="149"/>
      <c r="VKX136" s="149"/>
      <c r="VKY136" s="149"/>
      <c r="VKZ136" s="149"/>
      <c r="VLA136" s="149"/>
      <c r="VLB136" s="149"/>
      <c r="VLC136" s="149"/>
      <c r="VLD136" s="149"/>
      <c r="VLE136" s="149"/>
      <c r="VLF136" s="149"/>
      <c r="VLG136" s="149"/>
      <c r="VLH136" s="149"/>
      <c r="VLI136" s="149"/>
      <c r="VLJ136" s="149"/>
      <c r="VLK136" s="149"/>
      <c r="VLL136" s="149"/>
      <c r="VLM136" s="149"/>
      <c r="VLN136" s="149"/>
      <c r="VLO136" s="149"/>
      <c r="VLP136" s="149"/>
      <c r="VLQ136" s="149"/>
      <c r="VLR136" s="149"/>
      <c r="VLS136" s="149"/>
      <c r="VLT136" s="149"/>
      <c r="VLU136" s="149"/>
      <c r="VLV136" s="149"/>
      <c r="VLW136" s="149"/>
      <c r="VLX136" s="149"/>
      <c r="VLY136" s="149"/>
      <c r="VLZ136" s="149"/>
      <c r="VMA136" s="149"/>
      <c r="VMB136" s="149"/>
      <c r="VMC136" s="149"/>
      <c r="VMD136" s="149"/>
      <c r="VME136" s="149"/>
      <c r="VMF136" s="149"/>
      <c r="VMG136" s="149"/>
      <c r="VMH136" s="149"/>
      <c r="VMI136" s="149"/>
      <c r="VMJ136" s="149"/>
      <c r="VMK136" s="149"/>
      <c r="VML136" s="149"/>
      <c r="VMM136" s="149"/>
      <c r="VMN136" s="149"/>
      <c r="VMO136" s="149"/>
      <c r="VMP136" s="149"/>
      <c r="VMQ136" s="149"/>
      <c r="VMR136" s="149"/>
      <c r="VMS136" s="149"/>
      <c r="VMT136" s="149"/>
      <c r="VMU136" s="149"/>
      <c r="VMV136" s="149"/>
      <c r="VMW136" s="149"/>
      <c r="VMX136" s="149"/>
      <c r="VMY136" s="149"/>
      <c r="VMZ136" s="149"/>
      <c r="VNA136" s="149"/>
      <c r="VNB136" s="149"/>
      <c r="VNC136" s="149"/>
      <c r="VND136" s="149"/>
      <c r="VNE136" s="149"/>
      <c r="VNF136" s="149"/>
      <c r="VNG136" s="149"/>
      <c r="VNH136" s="149"/>
      <c r="VNI136" s="149"/>
      <c r="VNJ136" s="149"/>
      <c r="VNK136" s="149"/>
      <c r="VNL136" s="149"/>
      <c r="VNM136" s="149"/>
      <c r="VNN136" s="149"/>
      <c r="VNO136" s="149"/>
      <c r="VNP136" s="149"/>
      <c r="VNQ136" s="149"/>
      <c r="VNR136" s="149"/>
      <c r="VNS136" s="149"/>
      <c r="VNT136" s="149"/>
      <c r="VNU136" s="149"/>
      <c r="VNV136" s="149"/>
      <c r="VNW136" s="149"/>
      <c r="VNX136" s="149"/>
      <c r="VNY136" s="149"/>
      <c r="VNZ136" s="149"/>
      <c r="VOA136" s="149"/>
      <c r="VOB136" s="149"/>
      <c r="VOC136" s="149"/>
      <c r="VOD136" s="149"/>
      <c r="VOE136" s="149"/>
      <c r="VOF136" s="149"/>
      <c r="VOG136" s="149"/>
      <c r="VOH136" s="149"/>
      <c r="VOI136" s="149"/>
      <c r="VOJ136" s="149"/>
      <c r="VOK136" s="149"/>
      <c r="VOL136" s="149"/>
      <c r="VOM136" s="149"/>
      <c r="VON136" s="149"/>
      <c r="VOO136" s="149"/>
      <c r="VOP136" s="149"/>
      <c r="VOQ136" s="149"/>
      <c r="VOR136" s="149"/>
      <c r="VOS136" s="149"/>
      <c r="VOT136" s="149"/>
      <c r="VOU136" s="149"/>
      <c r="VOV136" s="149"/>
      <c r="VOW136" s="149"/>
      <c r="VOX136" s="149"/>
      <c r="VOY136" s="149"/>
      <c r="VOZ136" s="149"/>
      <c r="VPA136" s="149"/>
      <c r="VPB136" s="149"/>
      <c r="VPC136" s="149"/>
      <c r="VPD136" s="149"/>
      <c r="VPE136" s="149"/>
      <c r="VPF136" s="149"/>
      <c r="VPG136" s="149"/>
      <c r="VPH136" s="149"/>
      <c r="VPI136" s="149"/>
      <c r="VPJ136" s="149"/>
      <c r="VPK136" s="149"/>
      <c r="VPL136" s="149"/>
      <c r="VPM136" s="149"/>
      <c r="VPN136" s="149"/>
      <c r="VPO136" s="149"/>
      <c r="VPP136" s="149"/>
      <c r="VPQ136" s="149"/>
      <c r="VPR136" s="149"/>
      <c r="VPS136" s="149"/>
      <c r="VPT136" s="149"/>
      <c r="VPU136" s="149"/>
      <c r="VPV136" s="149"/>
      <c r="VPW136" s="149"/>
      <c r="VPX136" s="149"/>
      <c r="VPY136" s="149"/>
      <c r="VPZ136" s="149"/>
      <c r="VQA136" s="149"/>
      <c r="VQB136" s="149"/>
      <c r="VQC136" s="149"/>
      <c r="VQD136" s="149"/>
      <c r="VQE136" s="149"/>
      <c r="VQF136" s="149"/>
      <c r="VQG136" s="149"/>
      <c r="VQH136" s="149"/>
      <c r="VQI136" s="149"/>
      <c r="VQJ136" s="149"/>
      <c r="VQK136" s="149"/>
      <c r="VQL136" s="149"/>
      <c r="VQM136" s="149"/>
      <c r="VQN136" s="149"/>
      <c r="VQO136" s="149"/>
      <c r="VQP136" s="149"/>
      <c r="VQQ136" s="149"/>
      <c r="VQR136" s="149"/>
      <c r="VQS136" s="149"/>
      <c r="VQT136" s="149"/>
      <c r="VQU136" s="149"/>
      <c r="VQV136" s="149"/>
      <c r="VQW136" s="149"/>
      <c r="VQX136" s="149"/>
      <c r="VQY136" s="149"/>
      <c r="VQZ136" s="149"/>
      <c r="VRA136" s="149"/>
      <c r="VRB136" s="149"/>
      <c r="VRC136" s="149"/>
      <c r="VRD136" s="149"/>
      <c r="VRE136" s="149"/>
      <c r="VRF136" s="149"/>
      <c r="VRG136" s="149"/>
      <c r="VRH136" s="149"/>
      <c r="VRI136" s="149"/>
      <c r="VRJ136" s="149"/>
      <c r="VRK136" s="149"/>
      <c r="VRL136" s="149"/>
      <c r="VRM136" s="149"/>
      <c r="VRN136" s="149"/>
      <c r="VRO136" s="149"/>
      <c r="VRP136" s="149"/>
      <c r="VRQ136" s="149"/>
      <c r="VRR136" s="149"/>
      <c r="VRS136" s="149"/>
      <c r="VRT136" s="149"/>
      <c r="VRU136" s="149"/>
      <c r="VRV136" s="149"/>
      <c r="VRW136" s="149"/>
      <c r="VRX136" s="149"/>
      <c r="VRY136" s="149"/>
      <c r="VRZ136" s="149"/>
      <c r="VSA136" s="149"/>
      <c r="VSB136" s="149"/>
      <c r="VSC136" s="149"/>
      <c r="VSD136" s="149"/>
      <c r="VSE136" s="149"/>
      <c r="VSF136" s="149"/>
      <c r="VSG136" s="149"/>
      <c r="VSH136" s="149"/>
      <c r="VSI136" s="149"/>
      <c r="VSJ136" s="149"/>
      <c r="VSK136" s="149"/>
      <c r="VSL136" s="149"/>
      <c r="VSM136" s="149"/>
      <c r="VSN136" s="149"/>
      <c r="VSO136" s="149"/>
      <c r="VSP136" s="149"/>
      <c r="VSQ136" s="149"/>
      <c r="VSR136" s="149"/>
      <c r="VSS136" s="149"/>
      <c r="VST136" s="149"/>
      <c r="VSU136" s="149"/>
      <c r="VSV136" s="149"/>
      <c r="VSW136" s="149"/>
      <c r="VSX136" s="149"/>
      <c r="VSY136" s="149"/>
      <c r="VSZ136" s="149"/>
      <c r="VTA136" s="149"/>
      <c r="VTB136" s="149"/>
      <c r="VTC136" s="149"/>
      <c r="VTD136" s="149"/>
      <c r="VTE136" s="149"/>
      <c r="VTF136" s="149"/>
      <c r="VTG136" s="149"/>
      <c r="VTH136" s="149"/>
      <c r="VTI136" s="149"/>
      <c r="VTJ136" s="149"/>
      <c r="VTK136" s="149"/>
      <c r="VTL136" s="149"/>
      <c r="VTM136" s="149"/>
      <c r="VTN136" s="149"/>
      <c r="VTO136" s="149"/>
      <c r="VTP136" s="149"/>
      <c r="VTQ136" s="149"/>
      <c r="VTR136" s="149"/>
      <c r="VTS136" s="149"/>
      <c r="VTT136" s="149"/>
      <c r="VTU136" s="149"/>
      <c r="VTV136" s="149"/>
      <c r="VTW136" s="149"/>
      <c r="VTX136" s="149"/>
      <c r="VTY136" s="149"/>
      <c r="VTZ136" s="149"/>
      <c r="VUA136" s="149"/>
      <c r="VUB136" s="149"/>
      <c r="VUC136" s="149"/>
      <c r="VUD136" s="149"/>
      <c r="VUE136" s="149"/>
      <c r="VUF136" s="149"/>
      <c r="VUG136" s="149"/>
      <c r="VUH136" s="149"/>
      <c r="VUI136" s="149"/>
      <c r="VUJ136" s="149"/>
      <c r="VUK136" s="149"/>
      <c r="VUL136" s="149"/>
      <c r="VUM136" s="149"/>
      <c r="VUN136" s="149"/>
      <c r="VUO136" s="149"/>
      <c r="VUP136" s="149"/>
      <c r="VUQ136" s="149"/>
      <c r="VUR136" s="149"/>
      <c r="VUS136" s="149"/>
      <c r="VUT136" s="149"/>
      <c r="VUU136" s="149"/>
      <c r="VUV136" s="149"/>
      <c r="VUW136" s="149"/>
      <c r="VUX136" s="149"/>
      <c r="VUY136" s="149"/>
      <c r="VUZ136" s="149"/>
      <c r="VVA136" s="149"/>
      <c r="VVB136" s="149"/>
      <c r="VVC136" s="149"/>
      <c r="VVD136" s="149"/>
      <c r="VVE136" s="149"/>
      <c r="VVF136" s="149"/>
      <c r="VVG136" s="149"/>
      <c r="VVH136" s="149"/>
      <c r="VVI136" s="149"/>
      <c r="VVJ136" s="149"/>
      <c r="VVK136" s="149"/>
      <c r="VVL136" s="149"/>
      <c r="VVM136" s="149"/>
      <c r="VVN136" s="149"/>
      <c r="VVO136" s="149"/>
      <c r="VVP136" s="149"/>
      <c r="VVQ136" s="149"/>
      <c r="VVR136" s="149"/>
      <c r="VVS136" s="149"/>
      <c r="VVT136" s="149"/>
      <c r="VVU136" s="149"/>
      <c r="VVV136" s="149"/>
      <c r="VVW136" s="149"/>
      <c r="VVX136" s="149"/>
      <c r="VVY136" s="149"/>
      <c r="VVZ136" s="149"/>
      <c r="VWA136" s="149"/>
      <c r="VWB136" s="149"/>
      <c r="VWC136" s="149"/>
      <c r="VWD136" s="149"/>
      <c r="VWE136" s="149"/>
      <c r="VWF136" s="149"/>
      <c r="VWG136" s="149"/>
      <c r="VWH136" s="149"/>
      <c r="VWI136" s="149"/>
      <c r="VWJ136" s="149"/>
      <c r="VWK136" s="149"/>
      <c r="VWL136" s="149"/>
      <c r="VWM136" s="149"/>
      <c r="VWN136" s="149"/>
      <c r="VWO136" s="149"/>
      <c r="VWP136" s="149"/>
      <c r="VWQ136" s="149"/>
      <c r="VWR136" s="149"/>
      <c r="VWS136" s="149"/>
      <c r="VWT136" s="149"/>
      <c r="VWU136" s="149"/>
      <c r="VWV136" s="149"/>
      <c r="VWW136" s="149"/>
      <c r="VWX136" s="149"/>
      <c r="VWY136" s="149"/>
      <c r="VWZ136" s="149"/>
      <c r="VXA136" s="149"/>
      <c r="VXB136" s="149"/>
      <c r="VXC136" s="149"/>
      <c r="VXD136" s="149"/>
      <c r="VXE136" s="149"/>
      <c r="VXF136" s="149"/>
      <c r="VXG136" s="149"/>
      <c r="VXH136" s="149"/>
      <c r="VXI136" s="149"/>
      <c r="VXJ136" s="149"/>
      <c r="VXK136" s="149"/>
      <c r="VXL136" s="149"/>
      <c r="VXM136" s="149"/>
      <c r="VXN136" s="149"/>
      <c r="VXO136" s="149"/>
      <c r="VXP136" s="149"/>
      <c r="VXQ136" s="149"/>
      <c r="VXR136" s="149"/>
      <c r="VXS136" s="149"/>
      <c r="VXT136" s="149"/>
      <c r="VXU136" s="149"/>
      <c r="VXV136" s="149"/>
      <c r="VXW136" s="149"/>
      <c r="VXX136" s="149"/>
      <c r="VXY136" s="149"/>
      <c r="VXZ136" s="149"/>
      <c r="VYA136" s="149"/>
      <c r="VYB136" s="149"/>
      <c r="VYC136" s="149"/>
      <c r="VYD136" s="149"/>
      <c r="VYE136" s="149"/>
      <c r="VYF136" s="149"/>
      <c r="VYG136" s="149"/>
      <c r="VYH136" s="149"/>
      <c r="VYI136" s="149"/>
      <c r="VYJ136" s="149"/>
      <c r="VYK136" s="149"/>
      <c r="VYL136" s="149"/>
      <c r="VYM136" s="149"/>
      <c r="VYN136" s="149"/>
      <c r="VYO136" s="149"/>
      <c r="VYP136" s="149"/>
      <c r="VYQ136" s="149"/>
      <c r="VYR136" s="149"/>
      <c r="VYS136" s="149"/>
      <c r="VYT136" s="149"/>
      <c r="VYU136" s="149"/>
      <c r="VYV136" s="149"/>
      <c r="VYW136" s="149"/>
      <c r="VYX136" s="149"/>
      <c r="VYY136" s="149"/>
      <c r="VYZ136" s="149"/>
      <c r="VZA136" s="149"/>
      <c r="VZB136" s="149"/>
      <c r="VZC136" s="149"/>
      <c r="VZD136" s="149"/>
      <c r="VZE136" s="149"/>
      <c r="VZF136" s="149"/>
      <c r="VZG136" s="149"/>
      <c r="VZH136" s="149"/>
      <c r="VZI136" s="149"/>
      <c r="VZJ136" s="149"/>
      <c r="VZK136" s="149"/>
      <c r="VZL136" s="149"/>
      <c r="VZM136" s="149"/>
      <c r="VZN136" s="149"/>
      <c r="VZO136" s="149"/>
      <c r="VZP136" s="149"/>
      <c r="VZQ136" s="149"/>
      <c r="VZR136" s="149"/>
      <c r="VZS136" s="149"/>
      <c r="VZT136" s="149"/>
      <c r="VZU136" s="149"/>
      <c r="VZV136" s="149"/>
      <c r="VZW136" s="149"/>
      <c r="VZX136" s="149"/>
      <c r="VZY136" s="149"/>
      <c r="VZZ136" s="149"/>
      <c r="WAA136" s="149"/>
      <c r="WAB136" s="149"/>
      <c r="WAC136" s="149"/>
      <c r="WAD136" s="149"/>
      <c r="WAE136" s="149"/>
      <c r="WAF136" s="149"/>
      <c r="WAG136" s="149"/>
      <c r="WAH136" s="149"/>
      <c r="WAI136" s="149"/>
      <c r="WAJ136" s="149"/>
      <c r="WAK136" s="149"/>
      <c r="WAL136" s="149"/>
      <c r="WAM136" s="149"/>
      <c r="WAN136" s="149"/>
      <c r="WAO136" s="149"/>
      <c r="WAP136" s="149"/>
      <c r="WAQ136" s="149"/>
      <c r="WAR136" s="149"/>
      <c r="WAS136" s="149"/>
      <c r="WAT136" s="149"/>
      <c r="WAU136" s="149"/>
      <c r="WAV136" s="149"/>
      <c r="WAW136" s="149"/>
      <c r="WAX136" s="149"/>
      <c r="WAY136" s="149"/>
      <c r="WAZ136" s="149"/>
      <c r="WBA136" s="149"/>
      <c r="WBB136" s="149"/>
      <c r="WBC136" s="149"/>
      <c r="WBD136" s="149"/>
      <c r="WBE136" s="149"/>
      <c r="WBF136" s="149"/>
      <c r="WBG136" s="149"/>
      <c r="WBH136" s="149"/>
      <c r="WBI136" s="149"/>
      <c r="WBJ136" s="149"/>
      <c r="WBK136" s="149"/>
      <c r="WBL136" s="149"/>
      <c r="WBM136" s="149"/>
      <c r="WBN136" s="149"/>
      <c r="WBO136" s="149"/>
      <c r="WBP136" s="149"/>
      <c r="WBQ136" s="149"/>
      <c r="WBR136" s="149"/>
      <c r="WBS136" s="149"/>
      <c r="WBT136" s="149"/>
      <c r="WBU136" s="149"/>
      <c r="WBV136" s="149"/>
      <c r="WBW136" s="149"/>
      <c r="WBX136" s="149"/>
      <c r="WBY136" s="149"/>
      <c r="WBZ136" s="149"/>
      <c r="WCA136" s="149"/>
      <c r="WCB136" s="149"/>
      <c r="WCC136" s="149"/>
      <c r="WCD136" s="149"/>
      <c r="WCE136" s="149"/>
      <c r="WCF136" s="149"/>
      <c r="WCG136" s="149"/>
      <c r="WCH136" s="149"/>
      <c r="WCI136" s="149"/>
      <c r="WCJ136" s="149"/>
      <c r="WCK136" s="149"/>
      <c r="WCL136" s="149"/>
      <c r="WCM136" s="149"/>
      <c r="WCN136" s="149"/>
      <c r="WCO136" s="149"/>
      <c r="WCP136" s="149"/>
      <c r="WCQ136" s="149"/>
      <c r="WCR136" s="149"/>
      <c r="WCS136" s="149"/>
      <c r="WCT136" s="149"/>
      <c r="WCU136" s="149"/>
      <c r="WCV136" s="149"/>
      <c r="WCW136" s="149"/>
      <c r="WCX136" s="149"/>
      <c r="WCY136" s="149"/>
      <c r="WCZ136" s="149"/>
      <c r="WDA136" s="149"/>
      <c r="WDB136" s="149"/>
      <c r="WDC136" s="149"/>
      <c r="WDD136" s="149"/>
      <c r="WDE136" s="149"/>
      <c r="WDF136" s="149"/>
      <c r="WDG136" s="149"/>
      <c r="WDH136" s="149"/>
      <c r="WDI136" s="149"/>
      <c r="WDJ136" s="149"/>
      <c r="WDK136" s="149"/>
      <c r="WDL136" s="149"/>
      <c r="WDM136" s="149"/>
      <c r="WDN136" s="149"/>
      <c r="WDO136" s="149"/>
      <c r="WDP136" s="149"/>
      <c r="WDQ136" s="149"/>
      <c r="WDR136" s="149"/>
      <c r="WDS136" s="149"/>
      <c r="WDT136" s="149"/>
      <c r="WDU136" s="149"/>
      <c r="WDV136" s="149"/>
      <c r="WDW136" s="149"/>
      <c r="WDX136" s="149"/>
      <c r="WDY136" s="149"/>
      <c r="WDZ136" s="149"/>
      <c r="WEA136" s="149"/>
      <c r="WEB136" s="149"/>
      <c r="WEC136" s="149"/>
      <c r="WED136" s="149"/>
      <c r="WEE136" s="149"/>
      <c r="WEF136" s="149"/>
      <c r="WEG136" s="149"/>
      <c r="WEH136" s="149"/>
      <c r="WEI136" s="149"/>
      <c r="WEJ136" s="149"/>
      <c r="WEK136" s="149"/>
      <c r="WEL136" s="149"/>
      <c r="WEM136" s="149"/>
      <c r="WEN136" s="149"/>
      <c r="WEO136" s="149"/>
      <c r="WEP136" s="149"/>
      <c r="WEQ136" s="149"/>
      <c r="WER136" s="149"/>
      <c r="WES136" s="149"/>
      <c r="WET136" s="149"/>
      <c r="WEU136" s="149"/>
      <c r="WEV136" s="149"/>
      <c r="WEW136" s="149"/>
      <c r="WEX136" s="149"/>
      <c r="WEY136" s="149"/>
      <c r="WEZ136" s="149"/>
      <c r="WFA136" s="149"/>
      <c r="WFB136" s="149"/>
      <c r="WFC136" s="149"/>
      <c r="WFD136" s="149"/>
      <c r="WFE136" s="149"/>
      <c r="WFF136" s="149"/>
      <c r="WFG136" s="149"/>
      <c r="WFH136" s="149"/>
      <c r="WFI136" s="149"/>
      <c r="WFJ136" s="149"/>
      <c r="WFK136" s="149"/>
      <c r="WFL136" s="149"/>
      <c r="WFM136" s="149"/>
      <c r="WFN136" s="149"/>
      <c r="WFO136" s="149"/>
      <c r="WFP136" s="149"/>
      <c r="WFQ136" s="149"/>
      <c r="WFR136" s="149"/>
      <c r="WFS136" s="149"/>
      <c r="WFT136" s="149"/>
      <c r="WFU136" s="149"/>
      <c r="WFV136" s="149"/>
      <c r="WFW136" s="149"/>
      <c r="WFX136" s="149"/>
      <c r="WFY136" s="149"/>
      <c r="WFZ136" s="149"/>
      <c r="WGA136" s="149"/>
      <c r="WGB136" s="149"/>
      <c r="WGC136" s="149"/>
      <c r="WGD136" s="149"/>
      <c r="WGE136" s="149"/>
      <c r="WGF136" s="149"/>
      <c r="WGG136" s="149"/>
      <c r="WGH136" s="149"/>
      <c r="WGI136" s="149"/>
      <c r="WGJ136" s="149"/>
      <c r="WGK136" s="149"/>
      <c r="WGL136" s="149"/>
      <c r="WGM136" s="149"/>
      <c r="WGN136" s="149"/>
      <c r="WGO136" s="149"/>
      <c r="WGP136" s="149"/>
      <c r="WGQ136" s="149"/>
      <c r="WGR136" s="149"/>
      <c r="WGS136" s="149"/>
      <c r="WGT136" s="149"/>
      <c r="WGU136" s="149"/>
      <c r="WGV136" s="149"/>
      <c r="WGW136" s="149"/>
      <c r="WGX136" s="149"/>
      <c r="WGY136" s="149"/>
      <c r="WGZ136" s="149"/>
      <c r="WHA136" s="149"/>
      <c r="WHB136" s="149"/>
      <c r="WHC136" s="149"/>
      <c r="WHD136" s="149"/>
      <c r="WHE136" s="149"/>
      <c r="WHF136" s="149"/>
      <c r="WHG136" s="149"/>
      <c r="WHH136" s="149"/>
      <c r="WHI136" s="149"/>
      <c r="WHJ136" s="149"/>
      <c r="WHK136" s="149"/>
      <c r="WHL136" s="149"/>
      <c r="WHM136" s="149"/>
      <c r="WHN136" s="149"/>
      <c r="WHO136" s="149"/>
      <c r="WHP136" s="149"/>
      <c r="WHQ136" s="149"/>
      <c r="WHR136" s="149"/>
      <c r="WHS136" s="149"/>
      <c r="WHT136" s="149"/>
      <c r="WHU136" s="149"/>
      <c r="WHV136" s="149"/>
      <c r="WHW136" s="149"/>
      <c r="WHX136" s="149"/>
      <c r="WHY136" s="149"/>
      <c r="WHZ136" s="149"/>
      <c r="WIA136" s="149"/>
      <c r="WIB136" s="149"/>
      <c r="WIC136" s="149"/>
      <c r="WID136" s="149"/>
      <c r="WIE136" s="149"/>
      <c r="WIF136" s="149"/>
      <c r="WIG136" s="149"/>
      <c r="WIH136" s="149"/>
      <c r="WII136" s="149"/>
      <c r="WIJ136" s="149"/>
      <c r="WIK136" s="149"/>
      <c r="WIL136" s="149"/>
      <c r="WIM136" s="149"/>
      <c r="WIN136" s="149"/>
      <c r="WIO136" s="149"/>
      <c r="WIP136" s="149"/>
      <c r="WIQ136" s="149"/>
      <c r="WIR136" s="149"/>
      <c r="WIS136" s="149"/>
      <c r="WIT136" s="149"/>
      <c r="WIU136" s="149"/>
      <c r="WIV136" s="149"/>
      <c r="WIW136" s="149"/>
      <c r="WIX136" s="149"/>
      <c r="WIY136" s="149"/>
      <c r="WIZ136" s="149"/>
      <c r="WJA136" s="149"/>
      <c r="WJB136" s="149"/>
      <c r="WJC136" s="149"/>
      <c r="WJD136" s="149"/>
      <c r="WJE136" s="149"/>
      <c r="WJF136" s="149"/>
      <c r="WJG136" s="149"/>
      <c r="WJH136" s="149"/>
      <c r="WJI136" s="149"/>
      <c r="WJJ136" s="149"/>
      <c r="WJK136" s="149"/>
      <c r="WJL136" s="149"/>
      <c r="WJM136" s="149"/>
      <c r="WJN136" s="149"/>
      <c r="WJO136" s="149"/>
      <c r="WJP136" s="149"/>
      <c r="WJQ136" s="149"/>
      <c r="WJR136" s="149"/>
      <c r="WJS136" s="149"/>
      <c r="WJT136" s="149"/>
      <c r="WJU136" s="149"/>
      <c r="WJV136" s="149"/>
      <c r="WJW136" s="149"/>
      <c r="WJX136" s="149"/>
      <c r="WJY136" s="149"/>
      <c r="WJZ136" s="149"/>
      <c r="WKA136" s="149"/>
      <c r="WKB136" s="149"/>
      <c r="WKC136" s="149"/>
      <c r="WKD136" s="149"/>
      <c r="WKE136" s="149"/>
      <c r="WKF136" s="149"/>
      <c r="WKG136" s="149"/>
      <c r="WKH136" s="149"/>
      <c r="WKI136" s="149"/>
      <c r="WKJ136" s="149"/>
      <c r="WKK136" s="149"/>
      <c r="WKL136" s="149"/>
      <c r="WKM136" s="149"/>
      <c r="WKN136" s="149"/>
      <c r="WKO136" s="149"/>
      <c r="WKP136" s="149"/>
      <c r="WKQ136" s="149"/>
      <c r="WKR136" s="149"/>
      <c r="WKS136" s="149"/>
      <c r="WKT136" s="149"/>
      <c r="WKU136" s="149"/>
      <c r="WKV136" s="149"/>
      <c r="WKW136" s="149"/>
      <c r="WKX136" s="149"/>
      <c r="WKY136" s="149"/>
      <c r="WKZ136" s="149"/>
      <c r="WLA136" s="149"/>
      <c r="WLB136" s="149"/>
      <c r="WLC136" s="149"/>
      <c r="WLD136" s="149"/>
      <c r="WLE136" s="149"/>
      <c r="WLF136" s="149"/>
      <c r="WLG136" s="149"/>
      <c r="WLH136" s="149"/>
      <c r="WLI136" s="149"/>
      <c r="WLJ136" s="149"/>
      <c r="WLK136" s="149"/>
      <c r="WLL136" s="149"/>
      <c r="WLM136" s="149"/>
      <c r="WLN136" s="149"/>
      <c r="WLO136" s="149"/>
      <c r="WLP136" s="149"/>
      <c r="WLQ136" s="149"/>
      <c r="WLR136" s="149"/>
      <c r="WLS136" s="149"/>
      <c r="WLT136" s="149"/>
      <c r="WLU136" s="149"/>
      <c r="WLV136" s="149"/>
      <c r="WLW136" s="149"/>
      <c r="WLX136" s="149"/>
      <c r="WLY136" s="149"/>
      <c r="WLZ136" s="149"/>
      <c r="WMA136" s="149"/>
      <c r="WMB136" s="149"/>
      <c r="WMC136" s="149"/>
      <c r="WMD136" s="149"/>
      <c r="WME136" s="149"/>
      <c r="WMF136" s="149"/>
      <c r="WMG136" s="149"/>
      <c r="WMH136" s="149"/>
      <c r="WMI136" s="149"/>
      <c r="WMJ136" s="149"/>
      <c r="WMK136" s="149"/>
      <c r="WML136" s="149"/>
      <c r="WMM136" s="149"/>
      <c r="WMN136" s="149"/>
      <c r="WMO136" s="149"/>
      <c r="WMP136" s="149"/>
      <c r="WMQ136" s="149"/>
      <c r="WMR136" s="149"/>
      <c r="WMS136" s="149"/>
      <c r="WMT136" s="149"/>
      <c r="WMU136" s="149"/>
      <c r="WMV136" s="149"/>
      <c r="WMW136" s="149"/>
      <c r="WMX136" s="149"/>
      <c r="WMY136" s="149"/>
      <c r="WMZ136" s="149"/>
      <c r="WNA136" s="149"/>
      <c r="WNB136" s="149"/>
      <c r="WNC136" s="149"/>
      <c r="WND136" s="149"/>
      <c r="WNE136" s="149"/>
      <c r="WNF136" s="149"/>
      <c r="WNG136" s="149"/>
      <c r="WNH136" s="149"/>
      <c r="WNI136" s="149"/>
      <c r="WNJ136" s="149"/>
      <c r="WNK136" s="149"/>
      <c r="WNL136" s="149"/>
      <c r="WNM136" s="149"/>
      <c r="WNN136" s="149"/>
      <c r="WNO136" s="149"/>
      <c r="WNP136" s="149"/>
      <c r="WNQ136" s="149"/>
      <c r="WNR136" s="149"/>
      <c r="WNS136" s="149"/>
      <c r="WNT136" s="149"/>
      <c r="WNU136" s="149"/>
      <c r="WNV136" s="149"/>
      <c r="WNW136" s="149"/>
      <c r="WNX136" s="149"/>
      <c r="WNY136" s="149"/>
      <c r="WNZ136" s="149"/>
      <c r="WOA136" s="149"/>
      <c r="WOB136" s="149"/>
      <c r="WOC136" s="149"/>
      <c r="WOD136" s="149"/>
      <c r="WOE136" s="149"/>
      <c r="WOF136" s="149"/>
      <c r="WOG136" s="149"/>
      <c r="WOH136" s="149"/>
      <c r="WOI136" s="149"/>
      <c r="WOJ136" s="149"/>
      <c r="WOK136" s="149"/>
      <c r="WOL136" s="149"/>
      <c r="WOM136" s="149"/>
      <c r="WON136" s="149"/>
      <c r="WOO136" s="149"/>
      <c r="WOP136" s="149"/>
      <c r="WOQ136" s="149"/>
      <c r="WOR136" s="149"/>
      <c r="WOS136" s="149"/>
      <c r="WOT136" s="149"/>
      <c r="WOU136" s="149"/>
      <c r="WOV136" s="149"/>
      <c r="WOW136" s="149"/>
      <c r="WOX136" s="149"/>
      <c r="WOY136" s="149"/>
      <c r="WOZ136" s="149"/>
      <c r="WPA136" s="149"/>
      <c r="WPB136" s="149"/>
      <c r="WPC136" s="149"/>
      <c r="WPD136" s="149"/>
      <c r="WPE136" s="149"/>
      <c r="WPF136" s="149"/>
      <c r="WPG136" s="149"/>
      <c r="WPH136" s="149"/>
      <c r="WPI136" s="149"/>
      <c r="WPJ136" s="149"/>
      <c r="WPK136" s="149"/>
      <c r="WPL136" s="149"/>
      <c r="WPM136" s="149"/>
      <c r="WPN136" s="149"/>
      <c r="WPO136" s="149"/>
      <c r="WPP136" s="149"/>
      <c r="WPQ136" s="149"/>
      <c r="WPR136" s="149"/>
      <c r="WPS136" s="149"/>
      <c r="WPT136" s="149"/>
      <c r="WPU136" s="149"/>
      <c r="WPV136" s="149"/>
      <c r="WPW136" s="149"/>
      <c r="WPX136" s="149"/>
      <c r="WPY136" s="149"/>
      <c r="WPZ136" s="149"/>
      <c r="WQA136" s="149"/>
      <c r="WQB136" s="149"/>
      <c r="WQC136" s="149"/>
      <c r="WQD136" s="149"/>
      <c r="WQE136" s="149"/>
      <c r="WQF136" s="149"/>
      <c r="WQG136" s="149"/>
      <c r="WQH136" s="149"/>
      <c r="WQI136" s="149"/>
      <c r="WQJ136" s="149"/>
      <c r="WQK136" s="149"/>
      <c r="WQL136" s="149"/>
      <c r="WQM136" s="149"/>
      <c r="WQN136" s="149"/>
      <c r="WQO136" s="149"/>
      <c r="WQP136" s="149"/>
      <c r="WQQ136" s="149"/>
      <c r="WQR136" s="149"/>
      <c r="WQS136" s="149"/>
      <c r="WQT136" s="149"/>
      <c r="WQU136" s="149"/>
      <c r="WQV136" s="149"/>
      <c r="WQW136" s="149"/>
      <c r="WQX136" s="149"/>
      <c r="WQY136" s="149"/>
      <c r="WQZ136" s="149"/>
      <c r="WRA136" s="149"/>
      <c r="WRB136" s="149"/>
      <c r="WRC136" s="149"/>
      <c r="WRD136" s="149"/>
      <c r="WRE136" s="149"/>
      <c r="WRF136" s="149"/>
      <c r="WRG136" s="149"/>
      <c r="WRH136" s="149"/>
      <c r="WRI136" s="149"/>
      <c r="WRJ136" s="149"/>
      <c r="WRK136" s="149"/>
      <c r="WRL136" s="149"/>
      <c r="WRM136" s="149"/>
      <c r="WRN136" s="149"/>
      <c r="WRO136" s="149"/>
      <c r="WRP136" s="149"/>
      <c r="WRQ136" s="149"/>
      <c r="WRR136" s="149"/>
      <c r="WRS136" s="149"/>
      <c r="WRT136" s="149"/>
      <c r="WRU136" s="149"/>
      <c r="WRV136" s="149"/>
      <c r="WRW136" s="149"/>
      <c r="WRX136" s="149"/>
      <c r="WRY136" s="149"/>
      <c r="WRZ136" s="149"/>
      <c r="WSA136" s="149"/>
      <c r="WSB136" s="149"/>
      <c r="WSC136" s="149"/>
      <c r="WSD136" s="149"/>
      <c r="WSE136" s="149"/>
      <c r="WSF136" s="149"/>
      <c r="WSG136" s="149"/>
      <c r="WSH136" s="149"/>
      <c r="WSI136" s="149"/>
      <c r="WSJ136" s="149"/>
      <c r="WSK136" s="149"/>
      <c r="WSL136" s="149"/>
      <c r="WSM136" s="149"/>
      <c r="WSN136" s="149"/>
      <c r="WSO136" s="149"/>
      <c r="WSP136" s="149"/>
      <c r="WSQ136" s="149"/>
      <c r="WSR136" s="149"/>
      <c r="WSS136" s="149"/>
      <c r="WST136" s="149"/>
      <c r="WSU136" s="149"/>
      <c r="WSV136" s="149"/>
      <c r="WSW136" s="149"/>
      <c r="WSX136" s="149"/>
      <c r="WSY136" s="149"/>
      <c r="WSZ136" s="149"/>
      <c r="WTA136" s="149"/>
      <c r="WTB136" s="149"/>
      <c r="WTC136" s="149"/>
      <c r="WTD136" s="149"/>
      <c r="WTE136" s="149"/>
      <c r="WTF136" s="149"/>
      <c r="WTG136" s="149"/>
      <c r="WTH136" s="149"/>
      <c r="WTI136" s="149"/>
      <c r="WTJ136" s="149"/>
      <c r="WTK136" s="149"/>
      <c r="WTL136" s="149"/>
      <c r="WTM136" s="149"/>
      <c r="WTN136" s="149"/>
      <c r="WTO136" s="149"/>
      <c r="WTP136" s="149"/>
      <c r="WTQ136" s="149"/>
      <c r="WTR136" s="149"/>
      <c r="WTS136" s="149"/>
      <c r="WTT136" s="149"/>
      <c r="WTU136" s="149"/>
      <c r="WTV136" s="149"/>
      <c r="WTW136" s="149"/>
      <c r="WTX136" s="149"/>
      <c r="WTY136" s="149"/>
      <c r="WTZ136" s="149"/>
      <c r="WUA136" s="149"/>
      <c r="WUB136" s="149"/>
      <c r="WUC136" s="149"/>
      <c r="WUD136" s="149"/>
      <c r="WUE136" s="149"/>
      <c r="WUF136" s="149"/>
      <c r="WUG136" s="149"/>
      <c r="WUH136" s="149"/>
      <c r="WUI136" s="149"/>
      <c r="WUJ136" s="149"/>
      <c r="WUK136" s="149"/>
      <c r="WUL136" s="149"/>
      <c r="WUM136" s="149"/>
      <c r="WUN136" s="149"/>
      <c r="WUO136" s="149"/>
      <c r="WUP136" s="149"/>
      <c r="WUQ136" s="149"/>
      <c r="WUR136" s="149"/>
      <c r="WUS136" s="149"/>
      <c r="WUT136" s="149"/>
      <c r="WUU136" s="149"/>
      <c r="WUV136" s="149"/>
      <c r="WUW136" s="149"/>
      <c r="WUX136" s="149"/>
      <c r="WUY136" s="149"/>
      <c r="WUZ136" s="149"/>
      <c r="WVA136" s="149"/>
      <c r="WVB136" s="149"/>
      <c r="WVC136" s="149"/>
      <c r="WVD136" s="149"/>
      <c r="WVE136" s="149"/>
      <c r="WVF136" s="149"/>
      <c r="WVG136" s="149"/>
      <c r="WVH136" s="149"/>
      <c r="WVI136" s="149"/>
      <c r="WVJ136" s="149"/>
      <c r="WVK136" s="149"/>
      <c r="WVL136" s="149"/>
      <c r="WVM136" s="149"/>
      <c r="WVN136" s="149"/>
      <c r="WVO136" s="149"/>
      <c r="WVP136" s="149"/>
      <c r="WVQ136" s="149"/>
      <c r="WVR136" s="149"/>
      <c r="WVS136" s="149"/>
      <c r="WVT136" s="149"/>
      <c r="WVU136" s="149"/>
      <c r="WVV136" s="149"/>
      <c r="WVW136" s="149"/>
      <c r="WVX136" s="149"/>
      <c r="WVY136" s="149"/>
      <c r="WVZ136" s="149"/>
      <c r="WWA136" s="149"/>
      <c r="WWB136" s="149"/>
      <c r="WWC136" s="149"/>
      <c r="WWD136" s="149"/>
      <c r="WWE136" s="149"/>
      <c r="WWF136" s="149"/>
      <c r="WWG136" s="149"/>
      <c r="WWH136" s="149"/>
      <c r="WWI136" s="149"/>
      <c r="WWJ136" s="149"/>
      <c r="WWK136" s="149"/>
      <c r="WWL136" s="149"/>
      <c r="WWM136" s="149"/>
      <c r="WWN136" s="149"/>
      <c r="WWO136" s="149"/>
      <c r="WWP136" s="149"/>
      <c r="WWQ136" s="149"/>
      <c r="WWR136" s="149"/>
      <c r="WWS136" s="149"/>
      <c r="WWT136" s="149"/>
      <c r="WWU136" s="149"/>
      <c r="WWV136" s="149"/>
      <c r="WWW136" s="149"/>
      <c r="WWX136" s="149"/>
      <c r="WWY136" s="149"/>
      <c r="WWZ136" s="149"/>
      <c r="WXA136" s="149"/>
      <c r="WXB136" s="149"/>
      <c r="WXC136" s="149"/>
      <c r="WXD136" s="149"/>
      <c r="WXE136" s="149"/>
      <c r="WXF136" s="149"/>
      <c r="WXG136" s="149"/>
      <c r="WXH136" s="149"/>
      <c r="WXI136" s="149"/>
      <c r="WXJ136" s="149"/>
      <c r="WXK136" s="149"/>
      <c r="WXL136" s="149"/>
      <c r="WXM136" s="149"/>
      <c r="WXN136" s="149"/>
      <c r="WXO136" s="149"/>
      <c r="WXP136" s="149"/>
      <c r="WXQ136" s="149"/>
      <c r="WXR136" s="149"/>
      <c r="WXS136" s="149"/>
      <c r="WXT136" s="149"/>
      <c r="WXU136" s="149"/>
      <c r="WXV136" s="149"/>
      <c r="WXW136" s="149"/>
      <c r="WXX136" s="149"/>
      <c r="WXY136" s="149"/>
      <c r="WXZ136" s="149"/>
      <c r="WYA136" s="149"/>
      <c r="WYB136" s="149"/>
      <c r="WYC136" s="149"/>
      <c r="WYD136" s="149"/>
      <c r="WYE136" s="149"/>
      <c r="WYF136" s="149"/>
      <c r="WYG136" s="149"/>
      <c r="WYH136" s="149"/>
      <c r="WYI136" s="149"/>
      <c r="WYJ136" s="149"/>
      <c r="WYK136" s="149"/>
      <c r="WYL136" s="149"/>
      <c r="WYM136" s="149"/>
      <c r="WYN136" s="149"/>
      <c r="WYO136" s="149"/>
      <c r="WYP136" s="149"/>
      <c r="WYQ136" s="149"/>
      <c r="WYR136" s="149"/>
      <c r="WYS136" s="149"/>
      <c r="WYT136" s="149"/>
      <c r="WYU136" s="149"/>
      <c r="WYV136" s="149"/>
      <c r="WYW136" s="149"/>
      <c r="WYX136" s="149"/>
      <c r="WYY136" s="149"/>
      <c r="WYZ136" s="149"/>
      <c r="WZA136" s="149"/>
      <c r="WZB136" s="149"/>
      <c r="WZC136" s="149"/>
      <c r="WZD136" s="149"/>
      <c r="WZE136" s="149"/>
      <c r="WZF136" s="149"/>
      <c r="WZG136" s="149"/>
      <c r="WZH136" s="149"/>
      <c r="WZI136" s="149"/>
      <c r="WZJ136" s="149"/>
      <c r="WZK136" s="149"/>
      <c r="WZL136" s="149"/>
      <c r="WZM136" s="149"/>
      <c r="WZN136" s="149"/>
      <c r="WZO136" s="149"/>
      <c r="WZP136" s="149"/>
      <c r="WZQ136" s="149"/>
      <c r="WZR136" s="149"/>
      <c r="WZS136" s="149"/>
      <c r="WZT136" s="149"/>
      <c r="WZU136" s="149"/>
      <c r="WZV136" s="149"/>
      <c r="WZW136" s="149"/>
      <c r="WZX136" s="149"/>
      <c r="WZY136" s="149"/>
      <c r="WZZ136" s="149"/>
      <c r="XAA136" s="149"/>
      <c r="XAB136" s="149"/>
      <c r="XAC136" s="149"/>
      <c r="XAD136" s="149"/>
      <c r="XAE136" s="149"/>
      <c r="XAF136" s="149"/>
      <c r="XAG136" s="149"/>
      <c r="XAH136" s="149"/>
      <c r="XAI136" s="149"/>
      <c r="XAJ136" s="149"/>
      <c r="XAK136" s="149"/>
      <c r="XAL136" s="149"/>
      <c r="XAM136" s="149"/>
      <c r="XAN136" s="149"/>
      <c r="XAO136" s="149"/>
      <c r="XAP136" s="149"/>
      <c r="XAQ136" s="149"/>
      <c r="XAR136" s="149"/>
      <c r="XAS136" s="149"/>
      <c r="XAT136" s="149"/>
      <c r="XAU136" s="149"/>
      <c r="XAV136" s="149"/>
      <c r="XAW136" s="149"/>
      <c r="XAX136" s="149"/>
      <c r="XAY136" s="149"/>
      <c r="XAZ136" s="149"/>
      <c r="XBA136" s="149"/>
      <c r="XBB136" s="149"/>
      <c r="XBC136" s="149"/>
      <c r="XBD136" s="149"/>
      <c r="XBE136" s="149"/>
      <c r="XBF136" s="149"/>
      <c r="XBG136" s="149"/>
      <c r="XBH136" s="149"/>
      <c r="XBI136" s="149"/>
      <c r="XBJ136" s="149"/>
      <c r="XBK136" s="149"/>
      <c r="XBL136" s="149"/>
      <c r="XBM136" s="149"/>
      <c r="XBN136" s="149"/>
      <c r="XBO136" s="149"/>
      <c r="XBP136" s="149"/>
      <c r="XBQ136" s="149"/>
      <c r="XBR136" s="149"/>
      <c r="XBS136" s="149"/>
      <c r="XBT136" s="149"/>
      <c r="XBU136" s="149"/>
      <c r="XBV136" s="149"/>
      <c r="XBW136" s="149"/>
      <c r="XBX136" s="149"/>
      <c r="XBY136" s="149"/>
      <c r="XBZ136" s="149"/>
      <c r="XCA136" s="149"/>
      <c r="XCB136" s="149"/>
      <c r="XCC136" s="149"/>
      <c r="XCD136" s="149"/>
      <c r="XCE136" s="149"/>
      <c r="XCF136" s="149"/>
      <c r="XCG136" s="149"/>
      <c r="XCH136" s="149"/>
      <c r="XCI136" s="149"/>
      <c r="XCJ136" s="149"/>
      <c r="XCK136" s="149"/>
      <c r="XCL136" s="149"/>
      <c r="XCM136" s="149"/>
      <c r="XCN136" s="149"/>
      <c r="XCO136" s="149"/>
      <c r="XCP136" s="149"/>
      <c r="XCQ136" s="149"/>
      <c r="XCR136" s="149"/>
      <c r="XCS136" s="149"/>
      <c r="XCT136" s="149"/>
      <c r="XCU136" s="149"/>
      <c r="XCV136" s="149"/>
      <c r="XCW136" s="149"/>
      <c r="XCX136" s="149"/>
      <c r="XCY136" s="149"/>
      <c r="XCZ136" s="149"/>
      <c r="XDA136" s="149"/>
      <c r="XDB136" s="149"/>
      <c r="XDC136" s="149"/>
      <c r="XDD136" s="149"/>
      <c r="XDE136" s="149"/>
      <c r="XDF136" s="149"/>
      <c r="XDG136" s="149"/>
      <c r="XDH136" s="149"/>
      <c r="XDI136" s="149"/>
      <c r="XDJ136" s="149"/>
      <c r="XDK136" s="149"/>
      <c r="XDL136" s="149"/>
      <c r="XDM136" s="149"/>
      <c r="XDN136" s="149"/>
      <c r="XDO136" s="149"/>
      <c r="XDP136" s="149"/>
      <c r="XDQ136" s="149"/>
      <c r="XDR136" s="149"/>
      <c r="XDS136" s="149"/>
      <c r="XDT136" s="149"/>
      <c r="XDU136" s="149"/>
      <c r="XDV136" s="149"/>
      <c r="XDW136" s="149"/>
      <c r="XDX136" s="149"/>
      <c r="XDY136" s="149"/>
      <c r="XDZ136" s="149"/>
      <c r="XEA136" s="149"/>
    </row>
    <row r="137" spans="1:16355" s="203" customFormat="1" ht="24" hidden="1" customHeight="1" x14ac:dyDescent="0.3">
      <c r="A137" s="489" t="s">
        <v>56</v>
      </c>
      <c r="B137" s="490"/>
      <c r="C137" s="490"/>
      <c r="D137" s="490"/>
      <c r="E137" s="490"/>
      <c r="F137" s="490"/>
      <c r="G137" s="490"/>
      <c r="H137" s="490"/>
      <c r="I137" s="490"/>
      <c r="J137" s="490"/>
      <c r="K137" s="490"/>
      <c r="L137" s="490"/>
      <c r="M137" s="490"/>
      <c r="N137" s="490"/>
      <c r="O137" s="490"/>
      <c r="P137" s="490"/>
      <c r="Q137" s="490"/>
      <c r="R137" s="490"/>
      <c r="S137" s="490"/>
      <c r="T137" s="490"/>
      <c r="U137" s="490"/>
      <c r="V137" s="490"/>
      <c r="W137" s="490"/>
      <c r="X137" s="490"/>
      <c r="Y137" s="490"/>
      <c r="Z137" s="490"/>
      <c r="AA137" s="490"/>
      <c r="AB137" s="490"/>
      <c r="AC137" s="490"/>
      <c r="AD137" s="490"/>
      <c r="AE137" s="490"/>
      <c r="AF137" s="490"/>
      <c r="AG137" s="490"/>
      <c r="AH137" s="490"/>
      <c r="AI137" s="490"/>
      <c r="AJ137" s="490"/>
      <c r="AK137" s="491"/>
      <c r="AL137" s="202" t="s">
        <v>560</v>
      </c>
      <c r="AM137" s="202"/>
      <c r="AN137" s="202"/>
      <c r="AO137" s="202"/>
      <c r="AP137" s="202"/>
      <c r="AQ137" s="373"/>
      <c r="AR137" s="373"/>
      <c r="AS137" s="373"/>
      <c r="AT137" s="373"/>
      <c r="AU137" s="373"/>
      <c r="AV137" s="373"/>
      <c r="AW137" s="373"/>
      <c r="AX137" s="373"/>
      <c r="AY137" s="373"/>
      <c r="AZ137" s="373"/>
      <c r="BA137" s="374"/>
      <c r="BB137" s="373"/>
      <c r="BG137" s="166"/>
      <c r="BH137" s="166"/>
      <c r="BI137" s="166"/>
      <c r="BJ137" s="166"/>
      <c r="BK137" s="166"/>
      <c r="BL137" s="166"/>
      <c r="BM137" s="166"/>
      <c r="BN137" s="166"/>
      <c r="BO137" s="166"/>
      <c r="BP137" s="166"/>
      <c r="BQ137" s="166"/>
      <c r="BR137" s="166"/>
      <c r="BS137" s="166"/>
      <c r="BT137" s="166"/>
      <c r="BU137" s="166"/>
      <c r="BV137" s="166"/>
      <c r="BW137" s="166"/>
      <c r="BX137" s="166"/>
      <c r="BY137" s="166"/>
      <c r="BZ137" s="166"/>
      <c r="CA137" s="166"/>
      <c r="CB137" s="166"/>
      <c r="CC137" s="166"/>
      <c r="CD137" s="166"/>
      <c r="CE137" s="166"/>
      <c r="CF137" s="166"/>
      <c r="CG137" s="166"/>
      <c r="CH137" s="166"/>
      <c r="CI137" s="166"/>
      <c r="CJ137" s="166"/>
      <c r="CK137" s="166"/>
      <c r="CL137" s="166"/>
      <c r="CM137" s="166"/>
      <c r="CN137" s="166"/>
      <c r="CO137" s="166"/>
      <c r="CP137" s="166"/>
      <c r="CQ137" s="166"/>
      <c r="CR137" s="166"/>
      <c r="CS137" s="166"/>
      <c r="CT137" s="166"/>
      <c r="CU137" s="166"/>
      <c r="CV137" s="166"/>
      <c r="CW137" s="166"/>
      <c r="CX137" s="166"/>
      <c r="CY137" s="166"/>
      <c r="CZ137" s="166"/>
      <c r="DA137" s="166"/>
      <c r="DB137" s="166"/>
      <c r="DC137" s="166"/>
      <c r="DD137" s="166"/>
      <c r="DE137" s="166"/>
      <c r="DF137" s="166"/>
      <c r="DG137" s="166"/>
      <c r="DH137" s="166"/>
      <c r="DI137" s="166"/>
      <c r="DJ137" s="166"/>
      <c r="DK137" s="166"/>
      <c r="DL137" s="166"/>
      <c r="DM137" s="166"/>
      <c r="DN137" s="166"/>
      <c r="DO137" s="166"/>
      <c r="DP137" s="166"/>
      <c r="DQ137" s="166"/>
      <c r="DR137" s="166"/>
    </row>
    <row r="138" spans="1:16355" s="203" customFormat="1" ht="24" hidden="1" customHeight="1" x14ac:dyDescent="0.3">
      <c r="A138" s="492" t="s">
        <v>64</v>
      </c>
      <c r="B138" s="493"/>
      <c r="C138" s="493"/>
      <c r="D138" s="493"/>
      <c r="E138" s="493"/>
      <c r="F138" s="493"/>
      <c r="G138" s="493"/>
      <c r="H138" s="493"/>
      <c r="I138" s="493"/>
      <c r="J138" s="493"/>
      <c r="K138" s="493"/>
      <c r="L138" s="493"/>
      <c r="M138" s="493"/>
      <c r="N138" s="493"/>
      <c r="O138" s="493"/>
      <c r="P138" s="493"/>
      <c r="Q138" s="493"/>
      <c r="R138" s="493"/>
      <c r="S138" s="493"/>
      <c r="T138" s="493"/>
      <c r="U138" s="493"/>
      <c r="V138" s="493"/>
      <c r="W138" s="493"/>
      <c r="X138" s="493"/>
      <c r="Y138" s="493"/>
      <c r="Z138" s="493"/>
      <c r="AA138" s="493"/>
      <c r="AB138" s="493"/>
      <c r="AC138" s="493"/>
      <c r="AD138" s="493"/>
      <c r="AE138" s="493"/>
      <c r="AF138" s="493"/>
      <c r="AG138" s="493"/>
      <c r="AH138" s="493"/>
      <c r="AI138" s="493"/>
      <c r="AJ138" s="493"/>
      <c r="AK138" s="494"/>
      <c r="AL138" s="202" t="s">
        <v>560</v>
      </c>
      <c r="AM138" s="202"/>
      <c r="AN138" s="202"/>
      <c r="AO138" s="202"/>
      <c r="AP138" s="202"/>
      <c r="AQ138" s="373"/>
      <c r="AR138" s="373"/>
      <c r="AS138" s="373"/>
      <c r="AT138" s="373"/>
      <c r="AU138" s="373"/>
      <c r="AV138" s="373"/>
      <c r="AW138" s="373"/>
      <c r="AX138" s="373"/>
      <c r="AY138" s="373"/>
      <c r="AZ138" s="373"/>
      <c r="BA138" s="374"/>
      <c r="BB138" s="373"/>
      <c r="BG138" s="166"/>
      <c r="BH138" s="166"/>
      <c r="BI138" s="166"/>
      <c r="BJ138" s="166"/>
      <c r="BK138" s="166"/>
      <c r="BL138" s="166"/>
      <c r="BM138" s="166"/>
      <c r="BN138" s="166"/>
      <c r="BO138" s="166"/>
      <c r="BP138" s="166"/>
      <c r="BQ138" s="166"/>
      <c r="BR138" s="166"/>
      <c r="BS138" s="166"/>
      <c r="BT138" s="166"/>
      <c r="BU138" s="166"/>
      <c r="BV138" s="166"/>
      <c r="BW138" s="166"/>
      <c r="BX138" s="166"/>
      <c r="BY138" s="166"/>
      <c r="BZ138" s="166"/>
      <c r="CA138" s="166"/>
      <c r="CB138" s="166"/>
      <c r="CC138" s="166"/>
      <c r="CD138" s="166"/>
      <c r="CE138" s="166"/>
      <c r="CF138" s="166"/>
      <c r="CG138" s="166"/>
      <c r="CH138" s="166"/>
      <c r="CI138" s="166"/>
      <c r="CJ138" s="166"/>
      <c r="CK138" s="166"/>
      <c r="CL138" s="166"/>
      <c r="CM138" s="166"/>
      <c r="CN138" s="166"/>
      <c r="CO138" s="166"/>
      <c r="CP138" s="166"/>
      <c r="CQ138" s="166"/>
      <c r="CR138" s="166"/>
      <c r="CS138" s="166"/>
      <c r="CT138" s="166"/>
      <c r="CU138" s="166"/>
      <c r="CV138" s="166"/>
      <c r="CW138" s="166"/>
      <c r="CX138" s="166"/>
      <c r="CY138" s="166"/>
      <c r="CZ138" s="166"/>
      <c r="DA138" s="166"/>
      <c r="DB138" s="166"/>
      <c r="DC138" s="166"/>
      <c r="DD138" s="166"/>
      <c r="DE138" s="166"/>
      <c r="DF138" s="166"/>
      <c r="DG138" s="166"/>
      <c r="DH138" s="166"/>
      <c r="DI138" s="166"/>
      <c r="DJ138" s="166"/>
      <c r="DK138" s="166"/>
      <c r="DL138" s="166"/>
      <c r="DM138" s="166"/>
      <c r="DN138" s="166"/>
      <c r="DO138" s="166"/>
      <c r="DP138" s="166"/>
      <c r="DQ138" s="166"/>
      <c r="DR138" s="166"/>
    </row>
    <row r="139" spans="1:16355" s="203" customFormat="1" ht="24" hidden="1" customHeight="1" thickBot="1" x14ac:dyDescent="0.3">
      <c r="A139" s="492" t="s">
        <v>65</v>
      </c>
      <c r="B139" s="493"/>
      <c r="C139" s="493"/>
      <c r="D139" s="493"/>
      <c r="E139" s="493"/>
      <c r="F139" s="493"/>
      <c r="G139" s="493"/>
      <c r="H139" s="493"/>
      <c r="I139" s="493"/>
      <c r="J139" s="493"/>
      <c r="K139" s="493"/>
      <c r="L139" s="493"/>
      <c r="M139" s="493"/>
      <c r="N139" s="493"/>
      <c r="O139" s="493"/>
      <c r="P139" s="493"/>
      <c r="Q139" s="493"/>
      <c r="R139" s="493"/>
      <c r="S139" s="493"/>
      <c r="T139" s="493"/>
      <c r="U139" s="493"/>
      <c r="V139" s="493"/>
      <c r="W139" s="493"/>
      <c r="X139" s="493"/>
      <c r="Y139" s="493"/>
      <c r="Z139" s="493"/>
      <c r="AA139" s="493"/>
      <c r="AB139" s="493"/>
      <c r="AC139" s="493"/>
      <c r="AD139" s="493"/>
      <c r="AE139" s="493"/>
      <c r="AF139" s="493"/>
      <c r="AG139" s="493"/>
      <c r="AH139" s="493"/>
      <c r="AI139" s="493"/>
      <c r="AJ139" s="493"/>
      <c r="AK139" s="494"/>
      <c r="AL139" s="202" t="s">
        <v>560</v>
      </c>
      <c r="AM139" s="202"/>
      <c r="AN139" s="202"/>
      <c r="AO139" s="202"/>
      <c r="AP139" s="202"/>
      <c r="AQ139" s="373"/>
      <c r="AR139" s="373"/>
      <c r="AS139" s="373"/>
      <c r="AT139" s="373"/>
      <c r="AU139" s="373"/>
      <c r="AV139" s="373"/>
      <c r="AW139" s="373"/>
      <c r="AX139" s="373"/>
      <c r="AY139" s="373"/>
      <c r="AZ139" s="373"/>
      <c r="BA139" s="374"/>
      <c r="BB139" s="373"/>
      <c r="BG139" s="166"/>
      <c r="BH139" s="166"/>
      <c r="BI139" s="166"/>
      <c r="BJ139" s="166"/>
      <c r="BK139" s="166"/>
      <c r="BL139" s="166"/>
      <c r="BM139" s="166"/>
      <c r="BN139" s="166"/>
      <c r="BO139" s="166"/>
      <c r="BP139" s="166"/>
      <c r="BQ139" s="166"/>
      <c r="BR139" s="166"/>
      <c r="BS139" s="166"/>
      <c r="BT139" s="166"/>
      <c r="BU139" s="166"/>
      <c r="BV139" s="166"/>
      <c r="BW139" s="166"/>
      <c r="BX139" s="166"/>
      <c r="BY139" s="166"/>
      <c r="BZ139" s="166"/>
      <c r="CA139" s="166"/>
      <c r="CB139" s="166"/>
      <c r="CC139" s="166"/>
      <c r="CD139" s="166"/>
      <c r="CE139" s="166"/>
      <c r="CF139" s="166"/>
      <c r="CG139" s="166"/>
      <c r="CH139" s="166"/>
      <c r="CI139" s="166"/>
      <c r="CJ139" s="166"/>
      <c r="CK139" s="166"/>
      <c r="CL139" s="166"/>
      <c r="CM139" s="166"/>
      <c r="CN139" s="166"/>
      <c r="CO139" s="166"/>
      <c r="CP139" s="166"/>
      <c r="CQ139" s="166"/>
      <c r="CR139" s="166"/>
      <c r="CS139" s="166"/>
      <c r="CT139" s="166"/>
      <c r="CU139" s="166"/>
      <c r="CV139" s="166"/>
      <c r="CW139" s="166"/>
      <c r="CX139" s="166"/>
      <c r="CY139" s="166"/>
      <c r="CZ139" s="166"/>
      <c r="DA139" s="166"/>
      <c r="DB139" s="166"/>
      <c r="DC139" s="166"/>
      <c r="DD139" s="166"/>
      <c r="DE139" s="166"/>
      <c r="DF139" s="166"/>
      <c r="DG139" s="166"/>
      <c r="DH139" s="166"/>
      <c r="DI139" s="166"/>
      <c r="DJ139" s="166"/>
      <c r="DK139" s="166"/>
      <c r="DL139" s="166"/>
      <c r="DM139" s="166"/>
      <c r="DN139" s="166"/>
      <c r="DO139" s="166"/>
      <c r="DP139" s="166"/>
      <c r="DQ139" s="166"/>
      <c r="DR139" s="166"/>
    </row>
    <row r="140" spans="1:16355" s="203" customFormat="1" ht="37.5" customHeight="1" x14ac:dyDescent="0.25">
      <c r="A140" s="495" t="s">
        <v>57</v>
      </c>
      <c r="B140" s="496"/>
      <c r="C140" s="496"/>
      <c r="D140" s="496"/>
      <c r="E140" s="496"/>
      <c r="F140" s="496"/>
      <c r="G140" s="496"/>
      <c r="H140" s="496"/>
      <c r="I140" s="496"/>
      <c r="J140" s="496"/>
      <c r="K140" s="496"/>
      <c r="L140" s="496"/>
      <c r="M140" s="496"/>
      <c r="N140" s="496"/>
      <c r="O140" s="496"/>
      <c r="P140" s="496"/>
      <c r="Q140" s="496"/>
      <c r="R140" s="496"/>
      <c r="S140" s="496"/>
      <c r="T140" s="496"/>
      <c r="U140" s="496"/>
      <c r="V140" s="496"/>
      <c r="W140" s="496"/>
      <c r="X140" s="497"/>
      <c r="Y140" s="204">
        <f>SUM(Y25:Y136)</f>
        <v>32492701.844000015</v>
      </c>
      <c r="Z140" s="205" t="s">
        <v>49</v>
      </c>
      <c r="AA140" s="204">
        <f>SUM(AA25:AA136)</f>
        <v>32492701.844000015</v>
      </c>
      <c r="AB140" s="204">
        <f>SUM(AB25:AB136)</f>
        <v>0</v>
      </c>
      <c r="AC140" s="468"/>
      <c r="AD140" s="469"/>
      <c r="AE140" s="469"/>
      <c r="AF140" s="469"/>
      <c r="AG140" s="469"/>
      <c r="AH140" s="470"/>
      <c r="AI140" s="206" t="s">
        <v>49</v>
      </c>
      <c r="AJ140" s="206" t="s">
        <v>49</v>
      </c>
      <c r="AK140" s="204">
        <v>36787646.606091335</v>
      </c>
      <c r="AL140" s="207" t="s">
        <v>2630</v>
      </c>
      <c r="AM140" s="208" t="s">
        <v>49</v>
      </c>
      <c r="AN140" s="208" t="s">
        <v>49</v>
      </c>
      <c r="AO140" s="208" t="s">
        <v>49</v>
      </c>
      <c r="AP140" s="209" t="s">
        <v>49</v>
      </c>
      <c r="AQ140" s="373"/>
      <c r="AR140" s="373"/>
      <c r="AS140" s="373"/>
      <c r="AT140" s="373"/>
      <c r="AU140" s="373"/>
      <c r="AV140" s="373"/>
      <c r="AW140" s="373"/>
      <c r="AX140" s="373"/>
      <c r="AY140" s="373"/>
      <c r="AZ140" s="373"/>
      <c r="BA140" s="374"/>
      <c r="BB140" s="373"/>
      <c r="BG140" s="166"/>
      <c r="BH140" s="166"/>
      <c r="BI140" s="166"/>
      <c r="BJ140" s="166"/>
      <c r="BK140" s="166"/>
      <c r="BL140" s="166"/>
      <c r="BM140" s="166"/>
      <c r="BN140" s="166"/>
      <c r="BO140" s="166"/>
      <c r="BP140" s="166"/>
      <c r="BQ140" s="166"/>
      <c r="BR140" s="166"/>
      <c r="BS140" s="166"/>
      <c r="BT140" s="166"/>
      <c r="BU140" s="166"/>
      <c r="BV140" s="166"/>
      <c r="BW140" s="166"/>
      <c r="BX140" s="166"/>
      <c r="BY140" s="166"/>
      <c r="BZ140" s="166"/>
      <c r="CA140" s="166"/>
      <c r="CB140" s="166"/>
      <c r="CC140" s="166"/>
      <c r="CD140" s="166"/>
      <c r="CE140" s="166"/>
      <c r="CF140" s="166"/>
      <c r="CG140" s="166"/>
      <c r="CH140" s="166"/>
      <c r="CI140" s="166"/>
      <c r="CJ140" s="166"/>
      <c r="CK140" s="166"/>
      <c r="CL140" s="166"/>
      <c r="CM140" s="166"/>
      <c r="CN140" s="166"/>
      <c r="CO140" s="166"/>
      <c r="CP140" s="166"/>
      <c r="CQ140" s="166"/>
      <c r="CR140" s="166"/>
      <c r="CS140" s="166"/>
      <c r="CT140" s="166"/>
      <c r="CU140" s="166"/>
      <c r="CV140" s="166"/>
      <c r="CW140" s="166"/>
      <c r="CX140" s="166"/>
      <c r="CY140" s="166"/>
      <c r="CZ140" s="166"/>
      <c r="DA140" s="166"/>
      <c r="DB140" s="166"/>
      <c r="DC140" s="166"/>
      <c r="DD140" s="166"/>
      <c r="DE140" s="166"/>
      <c r="DF140" s="166"/>
      <c r="DG140" s="166"/>
      <c r="DH140" s="166"/>
      <c r="DI140" s="166"/>
      <c r="DJ140" s="166"/>
      <c r="DK140" s="166"/>
      <c r="DL140" s="166"/>
      <c r="DM140" s="166"/>
      <c r="DN140" s="166"/>
      <c r="DO140" s="166"/>
      <c r="DP140" s="166"/>
      <c r="DQ140" s="166"/>
      <c r="DR140" s="166"/>
    </row>
    <row r="141" spans="1:16355" s="203" customFormat="1" ht="37.5" customHeight="1" x14ac:dyDescent="0.25">
      <c r="A141" s="519" t="s">
        <v>2536</v>
      </c>
      <c r="B141" s="520"/>
      <c r="C141" s="520"/>
      <c r="D141" s="520"/>
      <c r="E141" s="520"/>
      <c r="F141" s="520"/>
      <c r="G141" s="520"/>
      <c r="H141" s="520"/>
      <c r="I141" s="520"/>
      <c r="J141" s="520"/>
      <c r="K141" s="520"/>
      <c r="L141" s="520"/>
      <c r="M141" s="520"/>
      <c r="N141" s="520"/>
      <c r="O141" s="520"/>
      <c r="P141" s="520"/>
      <c r="Q141" s="520"/>
      <c r="R141" s="520"/>
      <c r="S141" s="520"/>
      <c r="T141" s="520"/>
      <c r="U141" s="520"/>
      <c r="V141" s="520"/>
      <c r="W141" s="520"/>
      <c r="X141" s="521"/>
      <c r="Y141" s="204">
        <v>29980662.85400001</v>
      </c>
      <c r="Z141" s="210" t="s">
        <v>49</v>
      </c>
      <c r="AA141" s="211">
        <v>29980662.85400001</v>
      </c>
      <c r="AB141" s="204">
        <v>0</v>
      </c>
      <c r="AC141" s="528"/>
      <c r="AD141" s="529"/>
      <c r="AE141" s="529"/>
      <c r="AF141" s="529"/>
      <c r="AG141" s="529"/>
      <c r="AH141" s="530"/>
      <c r="AI141" s="212" t="s">
        <v>49</v>
      </c>
      <c r="AJ141" s="212" t="s">
        <v>49</v>
      </c>
      <c r="AK141" s="211">
        <v>35562060.176551342</v>
      </c>
      <c r="AL141" s="213" t="s">
        <v>2631</v>
      </c>
      <c r="AM141" s="214" t="s">
        <v>49</v>
      </c>
      <c r="AN141" s="214" t="s">
        <v>49</v>
      </c>
      <c r="AO141" s="214" t="s">
        <v>49</v>
      </c>
      <c r="AP141" s="215" t="s">
        <v>49</v>
      </c>
      <c r="AQ141" s="373"/>
      <c r="AR141" s="373"/>
      <c r="AS141" s="373"/>
      <c r="AT141" s="373"/>
      <c r="AU141" s="373"/>
      <c r="AV141" s="373"/>
      <c r="AW141" s="373"/>
      <c r="AX141" s="373"/>
      <c r="AY141" s="373"/>
      <c r="AZ141" s="373"/>
      <c r="BA141" s="374"/>
      <c r="BB141" s="373"/>
      <c r="BG141" s="166"/>
      <c r="BH141" s="166"/>
      <c r="BI141" s="166"/>
      <c r="BJ141" s="166"/>
      <c r="BK141" s="166"/>
      <c r="BL141" s="166"/>
      <c r="BM141" s="166"/>
      <c r="BN141" s="166"/>
      <c r="BO141" s="166"/>
      <c r="BP141" s="166"/>
      <c r="BQ141" s="166"/>
      <c r="BR141" s="166"/>
      <c r="BS141" s="166"/>
      <c r="BT141" s="166"/>
      <c r="BU141" s="166"/>
      <c r="BV141" s="166"/>
      <c r="BW141" s="166"/>
      <c r="BX141" s="166"/>
      <c r="BY141" s="166"/>
      <c r="BZ141" s="166"/>
      <c r="CA141" s="166"/>
      <c r="CB141" s="166"/>
      <c r="CC141" s="166"/>
      <c r="CD141" s="166"/>
      <c r="CE141" s="166"/>
      <c r="CF141" s="166"/>
      <c r="CG141" s="166"/>
      <c r="CH141" s="166"/>
      <c r="CI141" s="166"/>
      <c r="CJ141" s="166"/>
      <c r="CK141" s="166"/>
      <c r="CL141" s="166"/>
      <c r="CM141" s="166"/>
      <c r="CN141" s="166"/>
      <c r="CO141" s="166"/>
      <c r="CP141" s="166"/>
      <c r="CQ141" s="166"/>
      <c r="CR141" s="166"/>
      <c r="CS141" s="166"/>
      <c r="CT141" s="166"/>
      <c r="CU141" s="166"/>
      <c r="CV141" s="166"/>
      <c r="CW141" s="166"/>
      <c r="CX141" s="166"/>
      <c r="CY141" s="166"/>
      <c r="CZ141" s="166"/>
      <c r="DA141" s="166"/>
      <c r="DB141" s="166"/>
      <c r="DC141" s="166"/>
      <c r="DD141" s="166"/>
      <c r="DE141" s="166"/>
      <c r="DF141" s="166"/>
      <c r="DG141" s="166"/>
      <c r="DH141" s="166"/>
      <c r="DI141" s="166"/>
      <c r="DJ141" s="166"/>
      <c r="DK141" s="166"/>
      <c r="DL141" s="166"/>
      <c r="DM141" s="166"/>
      <c r="DN141" s="166"/>
      <c r="DO141" s="166"/>
      <c r="DP141" s="166"/>
      <c r="DQ141" s="166"/>
      <c r="DR141" s="166"/>
    </row>
    <row r="142" spans="1:16355" s="203" customFormat="1" ht="37.5" customHeight="1" x14ac:dyDescent="0.25">
      <c r="A142" s="519" t="s">
        <v>59</v>
      </c>
      <c r="B142" s="520"/>
      <c r="C142" s="520"/>
      <c r="D142" s="520"/>
      <c r="E142" s="520"/>
      <c r="F142" s="520"/>
      <c r="G142" s="520"/>
      <c r="H142" s="520"/>
      <c r="I142" s="520"/>
      <c r="J142" s="520"/>
      <c r="K142" s="520"/>
      <c r="L142" s="520"/>
      <c r="M142" s="520"/>
      <c r="N142" s="520"/>
      <c r="O142" s="520"/>
      <c r="P142" s="520"/>
      <c r="Q142" s="520"/>
      <c r="R142" s="520"/>
      <c r="S142" s="520"/>
      <c r="T142" s="520"/>
      <c r="U142" s="520"/>
      <c r="V142" s="520"/>
      <c r="W142" s="520"/>
      <c r="X142" s="521"/>
      <c r="Y142" s="204">
        <v>31917564.214000013</v>
      </c>
      <c r="Z142" s="210" t="s">
        <v>49</v>
      </c>
      <c r="AA142" s="211">
        <v>31917564.214000013</v>
      </c>
      <c r="AB142" s="204">
        <v>0</v>
      </c>
      <c r="AC142" s="528"/>
      <c r="AD142" s="529"/>
      <c r="AE142" s="529"/>
      <c r="AF142" s="529"/>
      <c r="AG142" s="529"/>
      <c r="AH142" s="530"/>
      <c r="AI142" s="212" t="s">
        <v>49</v>
      </c>
      <c r="AJ142" s="212" t="s">
        <v>49</v>
      </c>
      <c r="AK142" s="211">
        <f>Y142</f>
        <v>31917564.214000013</v>
      </c>
      <c r="AL142" s="213" t="s">
        <v>2632</v>
      </c>
      <c r="AM142" s="214" t="s">
        <v>49</v>
      </c>
      <c r="AN142" s="214" t="s">
        <v>49</v>
      </c>
      <c r="AO142" s="214" t="s">
        <v>49</v>
      </c>
      <c r="AP142" s="215" t="s">
        <v>49</v>
      </c>
      <c r="AQ142" s="373"/>
      <c r="AR142" s="373"/>
      <c r="AS142" s="373"/>
      <c r="AT142" s="373"/>
      <c r="AU142" s="373"/>
      <c r="AV142" s="373"/>
      <c r="AW142" s="373"/>
      <c r="AX142" s="373"/>
      <c r="AY142" s="373"/>
      <c r="AZ142" s="373"/>
      <c r="BA142" s="374"/>
      <c r="BB142" s="373"/>
      <c r="BG142" s="166"/>
      <c r="BH142" s="166"/>
      <c r="BI142" s="166"/>
      <c r="BJ142" s="166"/>
      <c r="BK142" s="166"/>
      <c r="BL142" s="166"/>
      <c r="BM142" s="166"/>
      <c r="BN142" s="166"/>
      <c r="BO142" s="166"/>
      <c r="BP142" s="166"/>
      <c r="BQ142" s="166"/>
      <c r="BR142" s="166"/>
      <c r="BS142" s="166"/>
      <c r="BT142" s="166"/>
      <c r="BU142" s="166"/>
      <c r="BV142" s="166"/>
      <c r="BW142" s="166"/>
      <c r="BX142" s="166"/>
      <c r="BY142" s="166"/>
      <c r="BZ142" s="166"/>
      <c r="CA142" s="166"/>
      <c r="CB142" s="166"/>
      <c r="CC142" s="166"/>
      <c r="CD142" s="166"/>
      <c r="CE142" s="166"/>
      <c r="CF142" s="166"/>
      <c r="CG142" s="166"/>
      <c r="CH142" s="166"/>
      <c r="CI142" s="166"/>
      <c r="CJ142" s="166"/>
      <c r="CK142" s="166"/>
      <c r="CL142" s="166"/>
      <c r="CM142" s="166"/>
      <c r="CN142" s="166"/>
      <c r="CO142" s="166"/>
      <c r="CP142" s="166"/>
      <c r="CQ142" s="166"/>
      <c r="CR142" s="166"/>
      <c r="CS142" s="166"/>
      <c r="CT142" s="166"/>
      <c r="CU142" s="166"/>
      <c r="CV142" s="166"/>
      <c r="CW142" s="166"/>
      <c r="CX142" s="166"/>
      <c r="CY142" s="166"/>
      <c r="CZ142" s="166"/>
      <c r="DA142" s="166"/>
      <c r="DB142" s="166"/>
      <c r="DC142" s="166"/>
      <c r="DD142" s="166"/>
      <c r="DE142" s="166"/>
      <c r="DF142" s="166"/>
      <c r="DG142" s="166"/>
      <c r="DH142" s="166"/>
      <c r="DI142" s="166"/>
      <c r="DJ142" s="166"/>
      <c r="DK142" s="166"/>
      <c r="DL142" s="166"/>
      <c r="DM142" s="166"/>
      <c r="DN142" s="166"/>
      <c r="DO142" s="166"/>
      <c r="DP142" s="166"/>
      <c r="DQ142" s="166"/>
      <c r="DR142" s="166"/>
    </row>
    <row r="143" spans="1:16355" s="203" customFormat="1" ht="37.5" customHeight="1" x14ac:dyDescent="0.25">
      <c r="A143" s="519" t="s">
        <v>51</v>
      </c>
      <c r="B143" s="520"/>
      <c r="C143" s="520"/>
      <c r="D143" s="520"/>
      <c r="E143" s="520"/>
      <c r="F143" s="520"/>
      <c r="G143" s="520"/>
      <c r="H143" s="520"/>
      <c r="I143" s="520"/>
      <c r="J143" s="520"/>
      <c r="K143" s="520"/>
      <c r="L143" s="520"/>
      <c r="M143" s="520"/>
      <c r="N143" s="520"/>
      <c r="O143" s="520"/>
      <c r="P143" s="520"/>
      <c r="Q143" s="520"/>
      <c r="R143" s="520"/>
      <c r="S143" s="520"/>
      <c r="T143" s="520"/>
      <c r="U143" s="520"/>
      <c r="V143" s="520"/>
      <c r="W143" s="520"/>
      <c r="X143" s="521"/>
      <c r="Y143" s="204">
        <v>32428147.504000016</v>
      </c>
      <c r="Z143" s="210" t="s">
        <v>49</v>
      </c>
      <c r="AA143" s="211">
        <v>32428147.504000016</v>
      </c>
      <c r="AB143" s="211">
        <v>0</v>
      </c>
      <c r="AC143" s="528"/>
      <c r="AD143" s="529"/>
      <c r="AE143" s="529"/>
      <c r="AF143" s="529"/>
      <c r="AG143" s="529"/>
      <c r="AH143" s="530"/>
      <c r="AI143" s="212" t="s">
        <v>49</v>
      </c>
      <c r="AJ143" s="212" t="s">
        <v>49</v>
      </c>
      <c r="AK143" s="211">
        <f>Y143</f>
        <v>32428147.504000016</v>
      </c>
      <c r="AL143" s="213" t="s">
        <v>2633</v>
      </c>
      <c r="AM143" s="214" t="s">
        <v>49</v>
      </c>
      <c r="AN143" s="214" t="s">
        <v>49</v>
      </c>
      <c r="AO143" s="214" t="s">
        <v>49</v>
      </c>
      <c r="AP143" s="215" t="s">
        <v>49</v>
      </c>
      <c r="AQ143" s="373"/>
      <c r="AR143" s="373"/>
      <c r="AS143" s="373"/>
      <c r="AT143" s="373"/>
      <c r="AU143" s="373"/>
      <c r="AV143" s="373"/>
      <c r="AW143" s="373"/>
      <c r="AX143" s="373"/>
      <c r="AY143" s="373"/>
      <c r="AZ143" s="373"/>
      <c r="BA143" s="374"/>
      <c r="BB143" s="373"/>
      <c r="BG143" s="166"/>
      <c r="BH143" s="166"/>
      <c r="BI143" s="166"/>
      <c r="BJ143" s="166"/>
      <c r="BK143" s="166"/>
      <c r="BL143" s="166"/>
      <c r="BM143" s="166"/>
      <c r="BN143" s="166"/>
      <c r="BO143" s="166"/>
      <c r="BP143" s="166"/>
      <c r="BQ143" s="166"/>
      <c r="BR143" s="166"/>
      <c r="BS143" s="166"/>
      <c r="BT143" s="166"/>
      <c r="BU143" s="166"/>
      <c r="BV143" s="166"/>
      <c r="BW143" s="166"/>
      <c r="BX143" s="166"/>
      <c r="BY143" s="166"/>
      <c r="BZ143" s="166"/>
      <c r="CA143" s="166"/>
      <c r="CB143" s="166"/>
      <c r="CC143" s="166"/>
      <c r="CD143" s="166"/>
      <c r="CE143" s="166"/>
      <c r="CF143" s="166"/>
      <c r="CG143" s="166"/>
      <c r="CH143" s="166"/>
      <c r="CI143" s="166"/>
      <c r="CJ143" s="166"/>
      <c r="CK143" s="166"/>
      <c r="CL143" s="166"/>
      <c r="CM143" s="166"/>
      <c r="CN143" s="166"/>
      <c r="CO143" s="166"/>
      <c r="CP143" s="166"/>
      <c r="CQ143" s="166"/>
      <c r="CR143" s="166"/>
      <c r="CS143" s="166"/>
      <c r="CT143" s="166"/>
      <c r="CU143" s="166"/>
      <c r="CV143" s="166"/>
      <c r="CW143" s="166"/>
      <c r="CX143" s="166"/>
      <c r="CY143" s="166"/>
      <c r="CZ143" s="166"/>
      <c r="DA143" s="166"/>
      <c r="DB143" s="166"/>
      <c r="DC143" s="166"/>
      <c r="DD143" s="166"/>
      <c r="DE143" s="166"/>
      <c r="DF143" s="166"/>
      <c r="DG143" s="166"/>
      <c r="DH143" s="166"/>
      <c r="DI143" s="166"/>
      <c r="DJ143" s="166"/>
      <c r="DK143" s="166"/>
      <c r="DL143" s="166"/>
      <c r="DM143" s="166"/>
      <c r="DN143" s="166"/>
      <c r="DO143" s="166"/>
      <c r="DP143" s="166"/>
      <c r="DQ143" s="166"/>
      <c r="DR143" s="166"/>
    </row>
    <row r="144" spans="1:16355" s="203" customFormat="1" ht="37.5" customHeight="1" thickBot="1" x14ac:dyDescent="0.3">
      <c r="A144" s="536" t="s">
        <v>52</v>
      </c>
      <c r="B144" s="537"/>
      <c r="C144" s="537"/>
      <c r="D144" s="537"/>
      <c r="E144" s="537"/>
      <c r="F144" s="537"/>
      <c r="G144" s="537"/>
      <c r="H144" s="537"/>
      <c r="I144" s="537"/>
      <c r="J144" s="537"/>
      <c r="K144" s="537"/>
      <c r="L144" s="537"/>
      <c r="M144" s="537"/>
      <c r="N144" s="537"/>
      <c r="O144" s="537"/>
      <c r="P144" s="537"/>
      <c r="Q144" s="537"/>
      <c r="R144" s="537"/>
      <c r="S144" s="537"/>
      <c r="T144" s="537"/>
      <c r="U144" s="537"/>
      <c r="V144" s="537"/>
      <c r="W144" s="537"/>
      <c r="X144" s="538"/>
      <c r="Y144" s="204">
        <v>33240242.824000016</v>
      </c>
      <c r="Z144" s="216" t="s">
        <v>49</v>
      </c>
      <c r="AA144" s="217">
        <v>33240242.824000016</v>
      </c>
      <c r="AB144" s="217">
        <v>0</v>
      </c>
      <c r="AC144" s="539"/>
      <c r="AD144" s="540"/>
      <c r="AE144" s="540"/>
      <c r="AF144" s="540"/>
      <c r="AG144" s="540"/>
      <c r="AH144" s="541"/>
      <c r="AI144" s="218" t="s">
        <v>49</v>
      </c>
      <c r="AJ144" s="218" t="s">
        <v>49</v>
      </c>
      <c r="AK144" s="217">
        <f>Y144</f>
        <v>33240242.824000016</v>
      </c>
      <c r="AL144" s="219" t="s">
        <v>2634</v>
      </c>
      <c r="AM144" s="220" t="s">
        <v>49</v>
      </c>
      <c r="AN144" s="220" t="s">
        <v>49</v>
      </c>
      <c r="AO144" s="220" t="s">
        <v>49</v>
      </c>
      <c r="AP144" s="221" t="s">
        <v>49</v>
      </c>
      <c r="AQ144" s="373"/>
      <c r="AR144" s="373"/>
      <c r="AS144" s="373"/>
      <c r="AT144" s="373"/>
      <c r="AU144" s="373"/>
      <c r="AV144" s="373"/>
      <c r="AW144" s="373"/>
      <c r="AX144" s="373"/>
      <c r="AY144" s="373"/>
      <c r="AZ144" s="373"/>
      <c r="BA144" s="374"/>
      <c r="BB144" s="373"/>
      <c r="BG144" s="166"/>
      <c r="BH144" s="166"/>
      <c r="BI144" s="166"/>
      <c r="BJ144" s="166"/>
      <c r="BK144" s="166"/>
      <c r="BL144" s="166"/>
      <c r="BM144" s="166"/>
      <c r="BN144" s="166"/>
      <c r="BO144" s="166"/>
      <c r="BP144" s="166"/>
      <c r="BQ144" s="166"/>
      <c r="BR144" s="166"/>
      <c r="BS144" s="166"/>
      <c r="BT144" s="166"/>
      <c r="BU144" s="166"/>
      <c r="BV144" s="166"/>
      <c r="BW144" s="166"/>
      <c r="BX144" s="166"/>
      <c r="BY144" s="166"/>
      <c r="BZ144" s="166"/>
      <c r="CA144" s="166"/>
      <c r="CB144" s="166"/>
      <c r="CC144" s="166"/>
      <c r="CD144" s="166"/>
      <c r="CE144" s="166"/>
      <c r="CF144" s="166"/>
      <c r="CG144" s="166"/>
      <c r="CH144" s="166"/>
      <c r="CI144" s="166"/>
      <c r="CJ144" s="166"/>
      <c r="CK144" s="166"/>
      <c r="CL144" s="166"/>
      <c r="CM144" s="166"/>
      <c r="CN144" s="166"/>
      <c r="CO144" s="166"/>
      <c r="CP144" s="166"/>
      <c r="CQ144" s="166"/>
      <c r="CR144" s="166"/>
      <c r="CS144" s="166"/>
      <c r="CT144" s="166"/>
      <c r="CU144" s="166"/>
      <c r="CV144" s="166"/>
      <c r="CW144" s="166"/>
      <c r="CX144" s="166"/>
      <c r="CY144" s="166"/>
      <c r="CZ144" s="166"/>
      <c r="DA144" s="166"/>
      <c r="DB144" s="166"/>
      <c r="DC144" s="166"/>
      <c r="DD144" s="166"/>
      <c r="DE144" s="166"/>
      <c r="DF144" s="166"/>
      <c r="DG144" s="166"/>
      <c r="DH144" s="166"/>
      <c r="DI144" s="166"/>
      <c r="DJ144" s="166"/>
      <c r="DK144" s="166"/>
      <c r="DL144" s="166"/>
      <c r="DM144" s="166"/>
      <c r="DN144" s="166"/>
      <c r="DO144" s="166"/>
      <c r="DP144" s="166"/>
      <c r="DQ144" s="166"/>
      <c r="DR144" s="166"/>
    </row>
    <row r="145" spans="1:122" s="149" customFormat="1" ht="37.5" hidden="1" customHeight="1" outlineLevel="1" thickBot="1" x14ac:dyDescent="0.3">
      <c r="A145" s="535" t="s">
        <v>61</v>
      </c>
      <c r="B145" s="532"/>
      <c r="C145" s="532"/>
      <c r="D145" s="532"/>
      <c r="E145" s="532"/>
      <c r="F145" s="532"/>
      <c r="G145" s="532"/>
      <c r="H145" s="532"/>
      <c r="I145" s="532"/>
      <c r="J145" s="532"/>
      <c r="K145" s="532"/>
      <c r="L145" s="532"/>
      <c r="M145" s="532"/>
      <c r="N145" s="532"/>
      <c r="O145" s="532"/>
      <c r="P145" s="532"/>
      <c r="Q145" s="532"/>
      <c r="R145" s="532"/>
      <c r="S145" s="532"/>
      <c r="T145" s="532"/>
      <c r="U145" s="532"/>
      <c r="V145" s="532"/>
      <c r="W145" s="532"/>
      <c r="X145" s="532"/>
      <c r="Y145" s="532"/>
      <c r="Z145" s="532"/>
      <c r="AA145" s="532"/>
      <c r="AB145" s="532"/>
      <c r="AC145" s="532"/>
      <c r="AD145" s="532"/>
      <c r="AE145" s="532"/>
      <c r="AF145" s="532"/>
      <c r="AG145" s="532"/>
      <c r="AH145" s="532"/>
      <c r="AI145" s="532"/>
      <c r="AJ145" s="532"/>
      <c r="AK145" s="534"/>
      <c r="AL145" s="222" t="s">
        <v>566</v>
      </c>
      <c r="AM145" s="360"/>
      <c r="AN145" s="361"/>
      <c r="AO145" s="361"/>
      <c r="AP145" s="362"/>
      <c r="AQ145" s="399"/>
      <c r="AR145" s="399"/>
      <c r="AS145" s="399"/>
      <c r="AT145" s="399"/>
      <c r="AU145" s="399"/>
      <c r="AV145" s="399"/>
      <c r="AW145" s="399"/>
      <c r="AX145" s="399"/>
      <c r="AY145" s="399"/>
      <c r="AZ145" s="399"/>
      <c r="BA145" s="400"/>
      <c r="BB145" s="401"/>
      <c r="BG145" s="223"/>
      <c r="BH145" s="223"/>
      <c r="BI145" s="223"/>
      <c r="BJ145" s="223"/>
      <c r="BK145" s="223"/>
      <c r="BL145" s="223"/>
      <c r="BM145" s="223"/>
      <c r="BN145" s="223"/>
      <c r="BO145" s="223"/>
      <c r="BP145" s="223"/>
      <c r="BQ145" s="223"/>
      <c r="BR145" s="223"/>
      <c r="BS145" s="223"/>
      <c r="BT145" s="223"/>
      <c r="BU145" s="223"/>
      <c r="BV145" s="223"/>
      <c r="BW145" s="223"/>
      <c r="BX145" s="223"/>
      <c r="BY145" s="223"/>
      <c r="BZ145" s="223"/>
      <c r="CA145" s="223"/>
      <c r="CB145" s="223"/>
      <c r="CC145" s="223"/>
      <c r="CD145" s="223"/>
      <c r="CE145" s="223"/>
      <c r="CF145" s="223"/>
      <c r="CG145" s="223"/>
      <c r="CH145" s="223"/>
      <c r="CI145" s="223"/>
      <c r="CJ145" s="223"/>
      <c r="CK145" s="223"/>
      <c r="CL145" s="223"/>
      <c r="CM145" s="223"/>
      <c r="CN145" s="223"/>
      <c r="CO145" s="223"/>
      <c r="CP145" s="223"/>
      <c r="CQ145" s="223"/>
      <c r="CR145" s="223"/>
      <c r="CS145" s="223"/>
      <c r="CT145" s="223"/>
      <c r="CU145" s="223"/>
      <c r="CV145" s="223"/>
      <c r="CW145" s="223"/>
      <c r="CX145" s="223"/>
      <c r="CY145" s="223"/>
      <c r="CZ145" s="223"/>
      <c r="DA145" s="223"/>
      <c r="DB145" s="223"/>
      <c r="DC145" s="223"/>
      <c r="DD145" s="223"/>
      <c r="DE145" s="223"/>
      <c r="DF145" s="223"/>
      <c r="DG145" s="223"/>
      <c r="DH145" s="223"/>
      <c r="DI145" s="223"/>
      <c r="DJ145" s="223"/>
      <c r="DK145" s="223"/>
      <c r="DL145" s="223"/>
      <c r="DM145" s="223"/>
      <c r="DN145" s="223"/>
      <c r="DO145" s="223"/>
      <c r="DP145" s="223"/>
      <c r="DQ145" s="223"/>
      <c r="DR145" s="223"/>
    </row>
    <row r="146" spans="1:122" s="149" customFormat="1" ht="63" customHeight="1" outlineLevel="1" x14ac:dyDescent="0.25">
      <c r="A146" s="224">
        <v>2019</v>
      </c>
      <c r="B146" s="225">
        <v>44</v>
      </c>
      <c r="C146" s="148">
        <v>185</v>
      </c>
      <c r="D146" s="148" t="s">
        <v>384</v>
      </c>
      <c r="E146" s="148" t="s">
        <v>393</v>
      </c>
      <c r="F146" s="148" t="s">
        <v>394</v>
      </c>
      <c r="G146" s="148"/>
      <c r="H146" s="148" t="s">
        <v>549</v>
      </c>
      <c r="I146" s="148" t="s">
        <v>392</v>
      </c>
      <c r="J146" s="148" t="s">
        <v>120</v>
      </c>
      <c r="K146" s="148">
        <v>999</v>
      </c>
      <c r="L146" s="148" t="s">
        <v>119</v>
      </c>
      <c r="M146" s="226">
        <v>1</v>
      </c>
      <c r="N146" s="148" t="s">
        <v>550</v>
      </c>
      <c r="O146" s="148" t="s">
        <v>387</v>
      </c>
      <c r="P146" s="148" t="s">
        <v>384</v>
      </c>
      <c r="Q146" s="148" t="s">
        <v>366</v>
      </c>
      <c r="R146" s="148" t="s">
        <v>361</v>
      </c>
      <c r="S146" s="148" t="s">
        <v>376</v>
      </c>
      <c r="T146" s="227">
        <v>43109</v>
      </c>
      <c r="U146" s="227">
        <v>43110</v>
      </c>
      <c r="V146" s="227">
        <v>43121</v>
      </c>
      <c r="W146" s="227">
        <v>43101</v>
      </c>
      <c r="X146" s="412" t="s">
        <v>2615</v>
      </c>
      <c r="Y146" s="228">
        <v>1098000</v>
      </c>
      <c r="Z146" s="229"/>
      <c r="AA146" s="229">
        <v>1098000</v>
      </c>
      <c r="AB146" s="228">
        <v>0</v>
      </c>
      <c r="AC146" s="148" t="s">
        <v>71</v>
      </c>
      <c r="AD146" s="329" t="s">
        <v>377</v>
      </c>
      <c r="AE146" s="148" t="s">
        <v>369</v>
      </c>
      <c r="AF146" s="148"/>
      <c r="AG146" s="148"/>
      <c r="AH146" s="148"/>
      <c r="AI146" s="148" t="s">
        <v>364</v>
      </c>
      <c r="AJ146" s="148" t="s">
        <v>364</v>
      </c>
      <c r="AK146" s="226">
        <v>1098000</v>
      </c>
      <c r="AL146" s="226"/>
      <c r="AM146" s="230"/>
      <c r="AN146" s="230"/>
      <c r="AO146" s="230"/>
      <c r="AP146" s="230"/>
      <c r="AQ146" s="376"/>
      <c r="AR146" s="376"/>
      <c r="AS146" s="376"/>
      <c r="AT146" s="376"/>
      <c r="AU146" s="376"/>
      <c r="AV146" s="376"/>
      <c r="AW146" s="376"/>
      <c r="AX146" s="376"/>
      <c r="AY146" s="376"/>
      <c r="AZ146" s="376"/>
      <c r="BA146" s="383"/>
      <c r="BB146" s="373"/>
      <c r="BG146" s="223"/>
      <c r="BH146" s="223"/>
      <c r="BI146" s="223"/>
      <c r="BJ146" s="223"/>
      <c r="BK146" s="223"/>
      <c r="BL146" s="223"/>
      <c r="BM146" s="223"/>
      <c r="BN146" s="223"/>
      <c r="BO146" s="223"/>
      <c r="BP146" s="223"/>
      <c r="BQ146" s="223"/>
      <c r="BR146" s="223"/>
      <c r="BS146" s="223"/>
      <c r="BT146" s="223"/>
      <c r="BU146" s="223"/>
      <c r="BV146" s="223"/>
      <c r="BW146" s="223"/>
      <c r="BX146" s="223"/>
      <c r="BY146" s="223"/>
      <c r="BZ146" s="223"/>
      <c r="CA146" s="223"/>
      <c r="CB146" s="223"/>
      <c r="CC146" s="223"/>
      <c r="CD146" s="223"/>
      <c r="CE146" s="223"/>
      <c r="CF146" s="223"/>
      <c r="CG146" s="223"/>
      <c r="CH146" s="223"/>
      <c r="CI146" s="223"/>
      <c r="CJ146" s="223"/>
      <c r="CK146" s="223"/>
      <c r="CL146" s="223"/>
      <c r="CM146" s="223"/>
      <c r="CN146" s="223"/>
      <c r="CO146" s="223"/>
      <c r="CP146" s="223"/>
      <c r="CQ146" s="223"/>
      <c r="CR146" s="223"/>
      <c r="CS146" s="223"/>
      <c r="CT146" s="223"/>
      <c r="CU146" s="223"/>
      <c r="CV146" s="223"/>
      <c r="CW146" s="223"/>
      <c r="CX146" s="223"/>
      <c r="CY146" s="223"/>
      <c r="CZ146" s="223"/>
      <c r="DA146" s="223"/>
      <c r="DB146" s="223"/>
      <c r="DC146" s="223"/>
      <c r="DD146" s="223"/>
      <c r="DE146" s="223"/>
      <c r="DF146" s="223"/>
      <c r="DG146" s="223"/>
      <c r="DH146" s="223"/>
      <c r="DI146" s="223"/>
      <c r="DJ146" s="223"/>
      <c r="DK146" s="223"/>
      <c r="DL146" s="223"/>
      <c r="DM146" s="223"/>
      <c r="DN146" s="223"/>
      <c r="DO146" s="223"/>
      <c r="DP146" s="223"/>
      <c r="DQ146" s="223"/>
      <c r="DR146" s="223"/>
    </row>
    <row r="147" spans="1:122" s="149" customFormat="1" ht="63" customHeight="1" outlineLevel="1" x14ac:dyDescent="0.25">
      <c r="A147" s="224">
        <v>2019</v>
      </c>
      <c r="B147" s="225">
        <v>44</v>
      </c>
      <c r="C147" s="148">
        <v>185</v>
      </c>
      <c r="D147" s="148" t="s">
        <v>384</v>
      </c>
      <c r="E147" s="148" t="s">
        <v>393</v>
      </c>
      <c r="F147" s="148" t="s">
        <v>394</v>
      </c>
      <c r="G147" s="148"/>
      <c r="H147" s="148" t="s">
        <v>555</v>
      </c>
      <c r="I147" s="148" t="s">
        <v>395</v>
      </c>
      <c r="J147" s="148" t="s">
        <v>120</v>
      </c>
      <c r="K147" s="148">
        <v>999</v>
      </c>
      <c r="L147" s="148" t="s">
        <v>119</v>
      </c>
      <c r="M147" s="226">
        <v>1</v>
      </c>
      <c r="N147" s="148" t="s">
        <v>386</v>
      </c>
      <c r="O147" s="148" t="s">
        <v>387</v>
      </c>
      <c r="P147" s="148" t="s">
        <v>384</v>
      </c>
      <c r="Q147" s="148" t="s">
        <v>366</v>
      </c>
      <c r="R147" s="148" t="s">
        <v>361</v>
      </c>
      <c r="S147" s="148" t="s">
        <v>388</v>
      </c>
      <c r="T147" s="227">
        <v>43109</v>
      </c>
      <c r="U147" s="227">
        <v>43475</v>
      </c>
      <c r="V147" s="227">
        <v>43121</v>
      </c>
      <c r="W147" s="227">
        <v>43101</v>
      </c>
      <c r="X147" s="412" t="s">
        <v>2615</v>
      </c>
      <c r="Y147" s="228">
        <v>287110</v>
      </c>
      <c r="Z147" s="229"/>
      <c r="AA147" s="229">
        <v>287110</v>
      </c>
      <c r="AB147" s="228">
        <v>0</v>
      </c>
      <c r="AC147" s="148" t="s">
        <v>71</v>
      </c>
      <c r="AD147" s="329" t="s">
        <v>377</v>
      </c>
      <c r="AE147" s="148" t="s">
        <v>369</v>
      </c>
      <c r="AF147" s="148"/>
      <c r="AG147" s="148"/>
      <c r="AH147" s="148"/>
      <c r="AI147" s="148" t="s">
        <v>364</v>
      </c>
      <c r="AJ147" s="148" t="s">
        <v>364</v>
      </c>
      <c r="AK147" s="226">
        <v>287110</v>
      </c>
      <c r="AL147" s="226"/>
      <c r="AM147" s="230"/>
      <c r="AN147" s="230"/>
      <c r="AO147" s="230"/>
      <c r="AP147" s="230"/>
      <c r="AQ147" s="373"/>
      <c r="AR147" s="373"/>
      <c r="AS147" s="373"/>
      <c r="AT147" s="373"/>
      <c r="AU147" s="373"/>
      <c r="AV147" s="373"/>
      <c r="AW147" s="373"/>
      <c r="AX147" s="373"/>
      <c r="AY147" s="373"/>
      <c r="AZ147" s="373"/>
      <c r="BA147" s="374"/>
      <c r="BB147" s="373"/>
      <c r="BG147" s="223"/>
      <c r="BH147" s="223"/>
      <c r="BI147" s="223"/>
      <c r="BJ147" s="223"/>
      <c r="BK147" s="223"/>
      <c r="BL147" s="223"/>
      <c r="BM147" s="223"/>
      <c r="BN147" s="223"/>
      <c r="BO147" s="223"/>
      <c r="BP147" s="223"/>
      <c r="BQ147" s="223"/>
      <c r="BR147" s="223"/>
      <c r="BS147" s="223"/>
      <c r="BT147" s="223"/>
      <c r="BU147" s="223"/>
      <c r="BV147" s="223"/>
      <c r="BW147" s="223"/>
      <c r="BX147" s="223"/>
      <c r="BY147" s="223"/>
      <c r="BZ147" s="223"/>
      <c r="CA147" s="223"/>
      <c r="CB147" s="223"/>
      <c r="CC147" s="223"/>
      <c r="CD147" s="223"/>
      <c r="CE147" s="223"/>
      <c r="CF147" s="223"/>
      <c r="CG147" s="223"/>
      <c r="CH147" s="223"/>
      <c r="CI147" s="223"/>
      <c r="CJ147" s="223"/>
      <c r="CK147" s="223"/>
      <c r="CL147" s="223"/>
      <c r="CM147" s="223"/>
      <c r="CN147" s="223"/>
      <c r="CO147" s="223"/>
      <c r="CP147" s="223"/>
      <c r="CQ147" s="223"/>
      <c r="CR147" s="223"/>
      <c r="CS147" s="223"/>
      <c r="CT147" s="223"/>
      <c r="CU147" s="223"/>
      <c r="CV147" s="223"/>
      <c r="CW147" s="223"/>
      <c r="CX147" s="223"/>
      <c r="CY147" s="223"/>
      <c r="CZ147" s="223"/>
      <c r="DA147" s="223"/>
      <c r="DB147" s="223"/>
      <c r="DC147" s="223"/>
      <c r="DD147" s="223"/>
      <c r="DE147" s="223"/>
      <c r="DF147" s="223"/>
      <c r="DG147" s="223"/>
      <c r="DH147" s="223"/>
      <c r="DI147" s="223"/>
      <c r="DJ147" s="223"/>
      <c r="DK147" s="223"/>
      <c r="DL147" s="223"/>
      <c r="DM147" s="223"/>
      <c r="DN147" s="223"/>
      <c r="DO147" s="223"/>
      <c r="DP147" s="223"/>
      <c r="DQ147" s="223"/>
      <c r="DR147" s="223"/>
    </row>
    <row r="148" spans="1:122" s="149" customFormat="1" ht="15" hidden="1" customHeight="1" outlineLevel="1" x14ac:dyDescent="0.25">
      <c r="A148" s="231"/>
      <c r="B148" s="232"/>
      <c r="C148" s="233"/>
      <c r="D148" s="233"/>
      <c r="E148" s="233"/>
      <c r="F148" s="233"/>
      <c r="G148" s="233"/>
      <c r="H148" s="324"/>
      <c r="I148" s="233"/>
      <c r="J148" s="233"/>
      <c r="K148" s="233"/>
      <c r="L148" s="233"/>
      <c r="M148" s="234"/>
      <c r="N148" s="233"/>
      <c r="O148" s="233"/>
      <c r="P148" s="233"/>
      <c r="Q148" s="233"/>
      <c r="R148" s="233"/>
      <c r="S148" s="233"/>
      <c r="T148" s="324"/>
      <c r="U148" s="233"/>
      <c r="V148" s="233"/>
      <c r="W148" s="233"/>
      <c r="X148" s="233"/>
      <c r="Y148" s="295"/>
      <c r="Z148" s="235" t="s">
        <v>49</v>
      </c>
      <c r="AA148" s="235"/>
      <c r="AB148" s="236"/>
      <c r="AC148" s="324"/>
      <c r="AD148" s="330"/>
      <c r="AE148" s="233"/>
      <c r="AF148" s="233"/>
      <c r="AG148" s="233"/>
      <c r="AH148" s="233"/>
      <c r="AI148" s="233"/>
      <c r="AJ148" s="233"/>
      <c r="AK148" s="233"/>
      <c r="AL148" s="237"/>
      <c r="AM148" s="238"/>
      <c r="AN148" s="238"/>
      <c r="AO148" s="238"/>
      <c r="AP148" s="239"/>
      <c r="AQ148" s="373"/>
      <c r="AR148" s="373"/>
      <c r="AS148" s="373"/>
      <c r="AT148" s="373"/>
      <c r="AU148" s="373"/>
      <c r="AV148" s="373"/>
      <c r="AW148" s="373"/>
      <c r="AX148" s="373"/>
      <c r="AY148" s="373"/>
      <c r="AZ148" s="373"/>
      <c r="BA148" s="374"/>
      <c r="BB148" s="373"/>
      <c r="BG148" s="223"/>
      <c r="BH148" s="223"/>
      <c r="BI148" s="223"/>
      <c r="BJ148" s="223"/>
      <c r="BK148" s="223"/>
      <c r="BL148" s="223"/>
      <c r="BM148" s="223"/>
      <c r="BN148" s="223"/>
      <c r="BO148" s="223"/>
      <c r="BP148" s="223"/>
      <c r="BQ148" s="223"/>
      <c r="BR148" s="223"/>
      <c r="BS148" s="223"/>
      <c r="BT148" s="223"/>
      <c r="BU148" s="223"/>
      <c r="BV148" s="223"/>
      <c r="BW148" s="223"/>
      <c r="BX148" s="223"/>
      <c r="BY148" s="223"/>
      <c r="BZ148" s="223"/>
      <c r="CA148" s="223"/>
      <c r="CB148" s="223"/>
      <c r="CC148" s="223"/>
      <c r="CD148" s="223"/>
      <c r="CE148" s="223"/>
      <c r="CF148" s="223"/>
      <c r="CG148" s="223"/>
      <c r="CH148" s="223"/>
      <c r="CI148" s="223"/>
      <c r="CJ148" s="223"/>
      <c r="CK148" s="223"/>
      <c r="CL148" s="223"/>
      <c r="CM148" s="223"/>
      <c r="CN148" s="223"/>
      <c r="CO148" s="223"/>
      <c r="CP148" s="223"/>
      <c r="CQ148" s="223"/>
      <c r="CR148" s="223"/>
      <c r="CS148" s="223"/>
      <c r="CT148" s="223"/>
      <c r="CU148" s="223"/>
      <c r="CV148" s="223"/>
      <c r="CW148" s="223"/>
      <c r="CX148" s="223"/>
      <c r="CY148" s="223"/>
      <c r="CZ148" s="223"/>
      <c r="DA148" s="223"/>
      <c r="DB148" s="223"/>
      <c r="DC148" s="223"/>
      <c r="DD148" s="223"/>
      <c r="DE148" s="223"/>
      <c r="DF148" s="223"/>
      <c r="DG148" s="223"/>
      <c r="DH148" s="223"/>
      <c r="DI148" s="223"/>
      <c r="DJ148" s="223"/>
      <c r="DK148" s="223"/>
      <c r="DL148" s="223"/>
      <c r="DM148" s="223"/>
      <c r="DN148" s="223"/>
      <c r="DO148" s="223"/>
      <c r="DP148" s="223"/>
      <c r="DQ148" s="223"/>
      <c r="DR148" s="223"/>
    </row>
    <row r="149" spans="1:122" s="149" customFormat="1" ht="15" hidden="1" customHeight="1" outlineLevel="1" x14ac:dyDescent="0.25">
      <c r="A149" s="231"/>
      <c r="B149" s="232"/>
      <c r="C149" s="233"/>
      <c r="D149" s="233"/>
      <c r="E149" s="233"/>
      <c r="F149" s="233"/>
      <c r="G149" s="233"/>
      <c r="H149" s="324"/>
      <c r="I149" s="233"/>
      <c r="J149" s="233"/>
      <c r="K149" s="233"/>
      <c r="L149" s="233"/>
      <c r="M149" s="234"/>
      <c r="N149" s="233"/>
      <c r="O149" s="233"/>
      <c r="P149" s="233"/>
      <c r="Q149" s="233"/>
      <c r="R149" s="233"/>
      <c r="S149" s="233"/>
      <c r="T149" s="324"/>
      <c r="U149" s="233"/>
      <c r="V149" s="233"/>
      <c r="W149" s="233"/>
      <c r="X149" s="233"/>
      <c r="Y149" s="240"/>
      <c r="Z149" s="235" t="s">
        <v>49</v>
      </c>
      <c r="AA149" s="235"/>
      <c r="AB149" s="236"/>
      <c r="AC149" s="324"/>
      <c r="AD149" s="330"/>
      <c r="AE149" s="233"/>
      <c r="AF149" s="233"/>
      <c r="AG149" s="233"/>
      <c r="AH149" s="233"/>
      <c r="AI149" s="233"/>
      <c r="AJ149" s="233"/>
      <c r="AK149" s="233"/>
      <c r="AL149" s="237"/>
      <c r="AM149" s="238"/>
      <c r="AN149" s="238"/>
      <c r="AO149" s="238"/>
      <c r="AP149" s="239"/>
      <c r="AQ149" s="373"/>
      <c r="AR149" s="373"/>
      <c r="AS149" s="373"/>
      <c r="AT149" s="373"/>
      <c r="AU149" s="373"/>
      <c r="AV149" s="373"/>
      <c r="AW149" s="373"/>
      <c r="AX149" s="373"/>
      <c r="AY149" s="373"/>
      <c r="AZ149" s="373"/>
      <c r="BA149" s="374"/>
      <c r="BB149" s="373"/>
      <c r="BG149" s="223"/>
      <c r="BH149" s="223"/>
      <c r="BI149" s="223"/>
      <c r="BJ149" s="223"/>
      <c r="BK149" s="223"/>
      <c r="BL149" s="223"/>
      <c r="BM149" s="223"/>
      <c r="BN149" s="223"/>
      <c r="BO149" s="223"/>
      <c r="BP149" s="223"/>
      <c r="BQ149" s="223"/>
      <c r="BR149" s="223"/>
      <c r="BS149" s="223"/>
      <c r="BT149" s="223"/>
      <c r="BU149" s="223"/>
      <c r="BV149" s="223"/>
      <c r="BW149" s="223"/>
      <c r="BX149" s="223"/>
      <c r="BY149" s="223"/>
      <c r="BZ149" s="223"/>
      <c r="CA149" s="223"/>
      <c r="CB149" s="223"/>
      <c r="CC149" s="223"/>
      <c r="CD149" s="223"/>
      <c r="CE149" s="223"/>
      <c r="CF149" s="223"/>
      <c r="CG149" s="223"/>
      <c r="CH149" s="223"/>
      <c r="CI149" s="223"/>
      <c r="CJ149" s="223"/>
      <c r="CK149" s="223"/>
      <c r="CL149" s="223"/>
      <c r="CM149" s="223"/>
      <c r="CN149" s="223"/>
      <c r="CO149" s="223"/>
      <c r="CP149" s="223"/>
      <c r="CQ149" s="223"/>
      <c r="CR149" s="223"/>
      <c r="CS149" s="223"/>
      <c r="CT149" s="223"/>
      <c r="CU149" s="223"/>
      <c r="CV149" s="223"/>
      <c r="CW149" s="223"/>
      <c r="CX149" s="223"/>
      <c r="CY149" s="223"/>
      <c r="CZ149" s="223"/>
      <c r="DA149" s="223"/>
      <c r="DB149" s="223"/>
      <c r="DC149" s="223"/>
      <c r="DD149" s="223"/>
      <c r="DE149" s="223"/>
      <c r="DF149" s="223"/>
      <c r="DG149" s="223"/>
      <c r="DH149" s="223"/>
      <c r="DI149" s="223"/>
      <c r="DJ149" s="223"/>
      <c r="DK149" s="223"/>
      <c r="DL149" s="223"/>
      <c r="DM149" s="223"/>
      <c r="DN149" s="223"/>
      <c r="DO149" s="223"/>
      <c r="DP149" s="223"/>
      <c r="DQ149" s="223"/>
      <c r="DR149" s="223"/>
    </row>
    <row r="150" spans="1:122" s="149" customFormat="1" ht="15" hidden="1" customHeight="1" outlineLevel="1" thickBot="1" x14ac:dyDescent="0.3">
      <c r="A150" s="241"/>
      <c r="B150" s="242"/>
      <c r="C150" s="243"/>
      <c r="D150" s="243"/>
      <c r="E150" s="243"/>
      <c r="F150" s="243"/>
      <c r="G150" s="243"/>
      <c r="H150" s="325"/>
      <c r="I150" s="243"/>
      <c r="J150" s="243"/>
      <c r="K150" s="243"/>
      <c r="L150" s="243"/>
      <c r="M150" s="244"/>
      <c r="N150" s="243"/>
      <c r="O150" s="243"/>
      <c r="P150" s="243"/>
      <c r="Q150" s="243"/>
      <c r="R150" s="243"/>
      <c r="S150" s="243"/>
      <c r="T150" s="325"/>
      <c r="U150" s="243"/>
      <c r="V150" s="243"/>
      <c r="W150" s="243"/>
      <c r="X150" s="243"/>
      <c r="Y150" s="245"/>
      <c r="Z150" s="246" t="s">
        <v>49</v>
      </c>
      <c r="AA150" s="247"/>
      <c r="AB150" s="248"/>
      <c r="AC150" s="325"/>
      <c r="AD150" s="331"/>
      <c r="AE150" s="243"/>
      <c r="AF150" s="243"/>
      <c r="AG150" s="243"/>
      <c r="AH150" s="243"/>
      <c r="AI150" s="243"/>
      <c r="AJ150" s="243"/>
      <c r="AK150" s="243"/>
      <c r="AL150" s="249"/>
      <c r="AM150" s="250"/>
      <c r="AN150" s="250"/>
      <c r="AO150" s="250"/>
      <c r="AP150" s="251"/>
      <c r="AQ150" s="375"/>
      <c r="AR150" s="375"/>
      <c r="AS150" s="375"/>
      <c r="AT150" s="375"/>
      <c r="AU150" s="375"/>
      <c r="AV150" s="375"/>
      <c r="AW150" s="375"/>
      <c r="AX150" s="375"/>
      <c r="AY150" s="375"/>
      <c r="AZ150" s="375"/>
      <c r="BA150" s="382"/>
      <c r="BB150" s="373"/>
      <c r="BG150" s="223"/>
      <c r="BH150" s="223"/>
      <c r="BI150" s="223"/>
      <c r="BJ150" s="223"/>
      <c r="BK150" s="223"/>
      <c r="BL150" s="223"/>
      <c r="BM150" s="223"/>
      <c r="BN150" s="223"/>
      <c r="BO150" s="223"/>
      <c r="BP150" s="223"/>
      <c r="BQ150" s="223"/>
      <c r="BR150" s="223"/>
      <c r="BS150" s="223"/>
      <c r="BT150" s="223"/>
      <c r="BU150" s="223"/>
      <c r="BV150" s="223"/>
      <c r="BW150" s="223"/>
      <c r="BX150" s="223"/>
      <c r="BY150" s="223"/>
      <c r="BZ150" s="223"/>
      <c r="CA150" s="223"/>
      <c r="CB150" s="223"/>
      <c r="CC150" s="223"/>
      <c r="CD150" s="223"/>
      <c r="CE150" s="223"/>
      <c r="CF150" s="223"/>
      <c r="CG150" s="223"/>
      <c r="CH150" s="223"/>
      <c r="CI150" s="223"/>
      <c r="CJ150" s="223"/>
      <c r="CK150" s="223"/>
      <c r="CL150" s="223"/>
      <c r="CM150" s="223"/>
      <c r="CN150" s="223"/>
      <c r="CO150" s="223"/>
      <c r="CP150" s="223"/>
      <c r="CQ150" s="223"/>
      <c r="CR150" s="223"/>
      <c r="CS150" s="223"/>
      <c r="CT150" s="223"/>
      <c r="CU150" s="223"/>
      <c r="CV150" s="223"/>
      <c r="CW150" s="223"/>
      <c r="CX150" s="223"/>
      <c r="CY150" s="223"/>
      <c r="CZ150" s="223"/>
      <c r="DA150" s="223"/>
      <c r="DB150" s="223"/>
      <c r="DC150" s="223"/>
      <c r="DD150" s="223"/>
      <c r="DE150" s="223"/>
      <c r="DF150" s="223"/>
      <c r="DG150" s="223"/>
      <c r="DH150" s="223"/>
      <c r="DI150" s="223"/>
      <c r="DJ150" s="223"/>
      <c r="DK150" s="223"/>
      <c r="DL150" s="223"/>
      <c r="DM150" s="223"/>
      <c r="DN150" s="223"/>
      <c r="DO150" s="223"/>
      <c r="DP150" s="223"/>
      <c r="DQ150" s="223"/>
      <c r="DR150" s="223"/>
    </row>
    <row r="151" spans="1:122" s="149" customFormat="1" ht="15" hidden="1" customHeight="1" outlineLevel="1" x14ac:dyDescent="0.25">
      <c r="A151" s="513" t="s">
        <v>126</v>
      </c>
      <c r="B151" s="514"/>
      <c r="C151" s="514"/>
      <c r="D151" s="514"/>
      <c r="E151" s="514"/>
      <c r="F151" s="514"/>
      <c r="G151" s="514"/>
      <c r="H151" s="514"/>
      <c r="I151" s="514"/>
      <c r="J151" s="514"/>
      <c r="K151" s="514"/>
      <c r="L151" s="514"/>
      <c r="M151" s="514"/>
      <c r="N151" s="514"/>
      <c r="O151" s="514"/>
      <c r="P151" s="514"/>
      <c r="Q151" s="514"/>
      <c r="R151" s="514"/>
      <c r="S151" s="514"/>
      <c r="T151" s="514"/>
      <c r="U151" s="514"/>
      <c r="V151" s="514"/>
      <c r="W151" s="514"/>
      <c r="X151" s="515"/>
      <c r="Y151" s="240">
        <v>0</v>
      </c>
      <c r="Z151" s="235" t="s">
        <v>49</v>
      </c>
      <c r="AA151" s="252">
        <v>0</v>
      </c>
      <c r="AB151" s="253">
        <v>0</v>
      </c>
      <c r="AC151" s="516"/>
      <c r="AD151" s="517"/>
      <c r="AE151" s="517"/>
      <c r="AF151" s="517"/>
      <c r="AG151" s="517"/>
      <c r="AH151" s="518"/>
      <c r="AI151" s="254" t="s">
        <v>49</v>
      </c>
      <c r="AJ151" s="255" t="s">
        <v>49</v>
      </c>
      <c r="AK151" s="256">
        <v>0</v>
      </c>
      <c r="AL151" s="257" t="s">
        <v>565</v>
      </c>
      <c r="AM151" s="258" t="s">
        <v>49</v>
      </c>
      <c r="AN151" s="258" t="s">
        <v>49</v>
      </c>
      <c r="AO151" s="258" t="s">
        <v>49</v>
      </c>
      <c r="AP151" s="394" t="s">
        <v>49</v>
      </c>
      <c r="AQ151" s="396"/>
      <c r="AR151" s="396"/>
      <c r="AS151" s="396"/>
      <c r="AT151" s="396"/>
      <c r="AU151" s="396"/>
      <c r="AV151" s="396"/>
      <c r="AW151" s="396"/>
      <c r="AX151" s="396"/>
      <c r="AY151" s="396"/>
      <c r="AZ151" s="396"/>
      <c r="BA151" s="396"/>
      <c r="BB151" s="396"/>
      <c r="BG151" s="223"/>
      <c r="BH151" s="223"/>
      <c r="BI151" s="223"/>
      <c r="BJ151" s="223"/>
      <c r="BK151" s="223"/>
      <c r="BL151" s="223"/>
      <c r="BM151" s="223"/>
      <c r="BN151" s="223"/>
      <c r="BO151" s="223"/>
      <c r="BP151" s="223"/>
      <c r="BQ151" s="223"/>
      <c r="BR151" s="223"/>
      <c r="BS151" s="223"/>
      <c r="BT151" s="223"/>
      <c r="BU151" s="223"/>
      <c r="BV151" s="223"/>
      <c r="BW151" s="223"/>
      <c r="BX151" s="223"/>
      <c r="BY151" s="223"/>
      <c r="BZ151" s="223"/>
      <c r="CA151" s="223"/>
      <c r="CB151" s="223"/>
      <c r="CC151" s="223"/>
      <c r="CD151" s="223"/>
      <c r="CE151" s="223"/>
      <c r="CF151" s="223"/>
      <c r="CG151" s="223"/>
      <c r="CH151" s="223"/>
      <c r="CI151" s="223"/>
      <c r="CJ151" s="223"/>
      <c r="CK151" s="223"/>
      <c r="CL151" s="223"/>
      <c r="CM151" s="223"/>
      <c r="CN151" s="223"/>
      <c r="CO151" s="223"/>
      <c r="CP151" s="223"/>
      <c r="CQ151" s="223"/>
      <c r="CR151" s="223"/>
      <c r="CS151" s="223"/>
      <c r="CT151" s="223"/>
      <c r="CU151" s="223"/>
      <c r="CV151" s="223"/>
      <c r="CW151" s="223"/>
      <c r="CX151" s="223"/>
      <c r="CY151" s="223"/>
      <c r="CZ151" s="223"/>
      <c r="DA151" s="223"/>
      <c r="DB151" s="223"/>
      <c r="DC151" s="223"/>
      <c r="DD151" s="223"/>
      <c r="DE151" s="223"/>
      <c r="DF151" s="223"/>
      <c r="DG151" s="223"/>
      <c r="DH151" s="223"/>
      <c r="DI151" s="223"/>
      <c r="DJ151" s="223"/>
      <c r="DK151" s="223"/>
      <c r="DL151" s="223"/>
      <c r="DM151" s="223"/>
      <c r="DN151" s="223"/>
      <c r="DO151" s="223"/>
      <c r="DP151" s="223"/>
      <c r="DQ151" s="223"/>
      <c r="DR151" s="223"/>
    </row>
    <row r="152" spans="1:122" s="149" customFormat="1" ht="15" hidden="1" customHeight="1" outlineLevel="1" x14ac:dyDescent="0.25">
      <c r="A152" s="504" t="s">
        <v>2537</v>
      </c>
      <c r="B152" s="505"/>
      <c r="C152" s="505"/>
      <c r="D152" s="505"/>
      <c r="E152" s="505"/>
      <c r="F152" s="505"/>
      <c r="G152" s="505"/>
      <c r="H152" s="505"/>
      <c r="I152" s="505"/>
      <c r="J152" s="505"/>
      <c r="K152" s="505"/>
      <c r="L152" s="505"/>
      <c r="M152" s="505"/>
      <c r="N152" s="505"/>
      <c r="O152" s="505"/>
      <c r="P152" s="505"/>
      <c r="Q152" s="505"/>
      <c r="R152" s="505"/>
      <c r="S152" s="505"/>
      <c r="T152" s="505"/>
      <c r="U152" s="505"/>
      <c r="V152" s="505"/>
      <c r="W152" s="505"/>
      <c r="X152" s="506"/>
      <c r="Y152" s="240">
        <v>0</v>
      </c>
      <c r="Z152" s="259" t="s">
        <v>49</v>
      </c>
      <c r="AA152" s="252">
        <v>0</v>
      </c>
      <c r="AB152" s="260">
        <v>0</v>
      </c>
      <c r="AC152" s="510"/>
      <c r="AD152" s="511"/>
      <c r="AE152" s="511"/>
      <c r="AF152" s="511"/>
      <c r="AG152" s="511"/>
      <c r="AH152" s="512"/>
      <c r="AI152" s="261">
        <v>0</v>
      </c>
      <c r="AJ152" s="262">
        <v>0</v>
      </c>
      <c r="AK152" s="236">
        <v>0</v>
      </c>
      <c r="AL152" s="263" t="s">
        <v>565</v>
      </c>
      <c r="AM152" s="264" t="s">
        <v>49</v>
      </c>
      <c r="AN152" s="264" t="s">
        <v>49</v>
      </c>
      <c r="AO152" s="264" t="s">
        <v>49</v>
      </c>
      <c r="AP152" s="395" t="s">
        <v>49</v>
      </c>
      <c r="AQ152" s="379"/>
      <c r="AR152" s="379"/>
      <c r="AS152" s="379"/>
      <c r="AT152" s="379"/>
      <c r="AU152" s="379"/>
      <c r="AV152" s="379"/>
      <c r="AW152" s="379"/>
      <c r="AX152" s="379"/>
      <c r="AY152" s="379"/>
      <c r="AZ152" s="379"/>
      <c r="BA152" s="379"/>
      <c r="BB152" s="379"/>
      <c r="BG152" s="223"/>
      <c r="BH152" s="223"/>
      <c r="BI152" s="223"/>
      <c r="BJ152" s="223"/>
      <c r="BK152" s="223"/>
      <c r="BL152" s="223"/>
      <c r="BM152" s="223"/>
      <c r="BN152" s="223"/>
      <c r="BO152" s="223"/>
      <c r="BP152" s="223"/>
      <c r="BQ152" s="223"/>
      <c r="BR152" s="223"/>
      <c r="BS152" s="223"/>
      <c r="BT152" s="223"/>
      <c r="BU152" s="223"/>
      <c r="BV152" s="223"/>
      <c r="BW152" s="223"/>
      <c r="BX152" s="223"/>
      <c r="BY152" s="223"/>
      <c r="BZ152" s="223"/>
      <c r="CA152" s="223"/>
      <c r="CB152" s="223"/>
      <c r="CC152" s="223"/>
      <c r="CD152" s="223"/>
      <c r="CE152" s="223"/>
      <c r="CF152" s="223"/>
      <c r="CG152" s="223"/>
      <c r="CH152" s="223"/>
      <c r="CI152" s="223"/>
      <c r="CJ152" s="223"/>
      <c r="CK152" s="223"/>
      <c r="CL152" s="223"/>
      <c r="CM152" s="223"/>
      <c r="CN152" s="223"/>
      <c r="CO152" s="223"/>
      <c r="CP152" s="223"/>
      <c r="CQ152" s="223"/>
      <c r="CR152" s="223"/>
      <c r="CS152" s="223"/>
      <c r="CT152" s="223"/>
      <c r="CU152" s="223"/>
      <c r="CV152" s="223"/>
      <c r="CW152" s="223"/>
      <c r="CX152" s="223"/>
      <c r="CY152" s="223"/>
      <c r="CZ152" s="223"/>
      <c r="DA152" s="223"/>
      <c r="DB152" s="223"/>
      <c r="DC152" s="223"/>
      <c r="DD152" s="223"/>
      <c r="DE152" s="223"/>
      <c r="DF152" s="223"/>
      <c r="DG152" s="223"/>
      <c r="DH152" s="223"/>
      <c r="DI152" s="223"/>
      <c r="DJ152" s="223"/>
      <c r="DK152" s="223"/>
      <c r="DL152" s="223"/>
      <c r="DM152" s="223"/>
      <c r="DN152" s="223"/>
      <c r="DO152" s="223"/>
      <c r="DP152" s="223"/>
      <c r="DQ152" s="223"/>
      <c r="DR152" s="223"/>
    </row>
    <row r="153" spans="1:122" s="149" customFormat="1" ht="15" hidden="1" customHeight="1" outlineLevel="1" x14ac:dyDescent="0.25">
      <c r="A153" s="504" t="s">
        <v>50</v>
      </c>
      <c r="B153" s="505"/>
      <c r="C153" s="505"/>
      <c r="D153" s="505"/>
      <c r="E153" s="505"/>
      <c r="F153" s="505"/>
      <c r="G153" s="505"/>
      <c r="H153" s="505"/>
      <c r="I153" s="505"/>
      <c r="J153" s="505"/>
      <c r="K153" s="505"/>
      <c r="L153" s="505"/>
      <c r="M153" s="505"/>
      <c r="N153" s="505"/>
      <c r="O153" s="505"/>
      <c r="P153" s="505"/>
      <c r="Q153" s="505"/>
      <c r="R153" s="505"/>
      <c r="S153" s="505"/>
      <c r="T153" s="505"/>
      <c r="U153" s="505"/>
      <c r="V153" s="505"/>
      <c r="W153" s="505"/>
      <c r="X153" s="506"/>
      <c r="Y153" s="240">
        <v>0</v>
      </c>
      <c r="Z153" s="259" t="s">
        <v>49</v>
      </c>
      <c r="AA153" s="252">
        <v>0</v>
      </c>
      <c r="AB153" s="260">
        <v>0</v>
      </c>
      <c r="AC153" s="510"/>
      <c r="AD153" s="511"/>
      <c r="AE153" s="511"/>
      <c r="AF153" s="511"/>
      <c r="AG153" s="511"/>
      <c r="AH153" s="512"/>
      <c r="AI153" s="261">
        <v>0</v>
      </c>
      <c r="AJ153" s="262">
        <v>0</v>
      </c>
      <c r="AK153" s="236">
        <v>0</v>
      </c>
      <c r="AL153" s="263" t="s">
        <v>566</v>
      </c>
      <c r="AM153" s="264" t="s">
        <v>49</v>
      </c>
      <c r="AN153" s="264" t="s">
        <v>49</v>
      </c>
      <c r="AO153" s="264" t="s">
        <v>49</v>
      </c>
      <c r="AP153" s="395" t="s">
        <v>49</v>
      </c>
      <c r="AQ153" s="379"/>
      <c r="AR153" s="379"/>
      <c r="AS153" s="379"/>
      <c r="AT153" s="379"/>
      <c r="AU153" s="379"/>
      <c r="AV153" s="379"/>
      <c r="AW153" s="379"/>
      <c r="AX153" s="379"/>
      <c r="AY153" s="379"/>
      <c r="AZ153" s="379"/>
      <c r="BA153" s="379"/>
      <c r="BB153" s="379"/>
      <c r="BG153" s="223"/>
      <c r="BH153" s="223"/>
      <c r="BI153" s="223"/>
      <c r="BJ153" s="223"/>
      <c r="BK153" s="223"/>
      <c r="BL153" s="223"/>
      <c r="BM153" s="223"/>
      <c r="BN153" s="223"/>
      <c r="BO153" s="223"/>
      <c r="BP153" s="223"/>
      <c r="BQ153" s="223"/>
      <c r="BR153" s="223"/>
      <c r="BS153" s="223"/>
      <c r="BT153" s="223"/>
      <c r="BU153" s="223"/>
      <c r="BV153" s="223"/>
      <c r="BW153" s="223"/>
      <c r="BX153" s="223"/>
      <c r="BY153" s="223"/>
      <c r="BZ153" s="223"/>
      <c r="CA153" s="223"/>
      <c r="CB153" s="223"/>
      <c r="CC153" s="223"/>
      <c r="CD153" s="223"/>
      <c r="CE153" s="223"/>
      <c r="CF153" s="223"/>
      <c r="CG153" s="223"/>
      <c r="CH153" s="223"/>
      <c r="CI153" s="223"/>
      <c r="CJ153" s="223"/>
      <c r="CK153" s="223"/>
      <c r="CL153" s="223"/>
      <c r="CM153" s="223"/>
      <c r="CN153" s="223"/>
      <c r="CO153" s="223"/>
      <c r="CP153" s="223"/>
      <c r="CQ153" s="223"/>
      <c r="CR153" s="223"/>
      <c r="CS153" s="223"/>
      <c r="CT153" s="223"/>
      <c r="CU153" s="223"/>
      <c r="CV153" s="223"/>
      <c r="CW153" s="223"/>
      <c r="CX153" s="223"/>
      <c r="CY153" s="223"/>
      <c r="CZ153" s="223"/>
      <c r="DA153" s="223"/>
      <c r="DB153" s="223"/>
      <c r="DC153" s="223"/>
      <c r="DD153" s="223"/>
      <c r="DE153" s="223"/>
      <c r="DF153" s="223"/>
      <c r="DG153" s="223"/>
      <c r="DH153" s="223"/>
      <c r="DI153" s="223"/>
      <c r="DJ153" s="223"/>
      <c r="DK153" s="223"/>
      <c r="DL153" s="223"/>
      <c r="DM153" s="223"/>
      <c r="DN153" s="223"/>
      <c r="DO153" s="223"/>
      <c r="DP153" s="223"/>
      <c r="DQ153" s="223"/>
      <c r="DR153" s="223"/>
    </row>
    <row r="154" spans="1:122" s="149" customFormat="1" ht="15" hidden="1" customHeight="1" outlineLevel="1" x14ac:dyDescent="0.25">
      <c r="A154" s="504" t="s">
        <v>51</v>
      </c>
      <c r="B154" s="505"/>
      <c r="C154" s="505"/>
      <c r="D154" s="505"/>
      <c r="E154" s="505"/>
      <c r="F154" s="505"/>
      <c r="G154" s="505"/>
      <c r="H154" s="505"/>
      <c r="I154" s="505"/>
      <c r="J154" s="505"/>
      <c r="K154" s="505"/>
      <c r="L154" s="505"/>
      <c r="M154" s="505"/>
      <c r="N154" s="505"/>
      <c r="O154" s="505"/>
      <c r="P154" s="505"/>
      <c r="Q154" s="505"/>
      <c r="R154" s="505"/>
      <c r="S154" s="505"/>
      <c r="T154" s="505"/>
      <c r="U154" s="505"/>
      <c r="V154" s="505"/>
      <c r="W154" s="505"/>
      <c r="X154" s="506"/>
      <c r="Y154" s="240">
        <v>0</v>
      </c>
      <c r="Z154" s="259" t="s">
        <v>49</v>
      </c>
      <c r="AA154" s="252">
        <v>0</v>
      </c>
      <c r="AB154" s="260">
        <v>0</v>
      </c>
      <c r="AC154" s="510"/>
      <c r="AD154" s="511"/>
      <c r="AE154" s="511"/>
      <c r="AF154" s="511"/>
      <c r="AG154" s="511"/>
      <c r="AH154" s="512"/>
      <c r="AI154" s="261">
        <v>0</v>
      </c>
      <c r="AJ154" s="262">
        <v>0</v>
      </c>
      <c r="AK154" s="236">
        <v>0</v>
      </c>
      <c r="AL154" s="263" t="s">
        <v>559</v>
      </c>
      <c r="AM154" s="264" t="s">
        <v>49</v>
      </c>
      <c r="AN154" s="264" t="s">
        <v>49</v>
      </c>
      <c r="AO154" s="264" t="s">
        <v>49</v>
      </c>
      <c r="AP154" s="395" t="s">
        <v>49</v>
      </c>
      <c r="AQ154" s="379"/>
      <c r="AR154" s="379"/>
      <c r="AS154" s="379"/>
      <c r="AT154" s="379"/>
      <c r="AU154" s="379"/>
      <c r="AV154" s="379"/>
      <c r="AW154" s="379"/>
      <c r="AX154" s="379"/>
      <c r="AY154" s="379"/>
      <c r="AZ154" s="379"/>
      <c r="BA154" s="379"/>
      <c r="BB154" s="379"/>
      <c r="BG154" s="223"/>
      <c r="BH154" s="223"/>
      <c r="BI154" s="223"/>
      <c r="BJ154" s="223"/>
      <c r="BK154" s="223"/>
      <c r="BL154" s="223"/>
      <c r="BM154" s="223"/>
      <c r="BN154" s="223"/>
      <c r="BO154" s="223"/>
      <c r="BP154" s="223"/>
      <c r="BQ154" s="223"/>
      <c r="BR154" s="223"/>
      <c r="BS154" s="223"/>
      <c r="BT154" s="223"/>
      <c r="BU154" s="223"/>
      <c r="BV154" s="223"/>
      <c r="BW154" s="223"/>
      <c r="BX154" s="223"/>
      <c r="BY154" s="223"/>
      <c r="BZ154" s="223"/>
      <c r="CA154" s="223"/>
      <c r="CB154" s="223"/>
      <c r="CC154" s="223"/>
      <c r="CD154" s="223"/>
      <c r="CE154" s="223"/>
      <c r="CF154" s="223"/>
      <c r="CG154" s="223"/>
      <c r="CH154" s="223"/>
      <c r="CI154" s="223"/>
      <c r="CJ154" s="223"/>
      <c r="CK154" s="223"/>
      <c r="CL154" s="223"/>
      <c r="CM154" s="223"/>
      <c r="CN154" s="223"/>
      <c r="CO154" s="223"/>
      <c r="CP154" s="223"/>
      <c r="CQ154" s="223"/>
      <c r="CR154" s="223"/>
      <c r="CS154" s="223"/>
      <c r="CT154" s="223"/>
      <c r="CU154" s="223"/>
      <c r="CV154" s="223"/>
      <c r="CW154" s="223"/>
      <c r="CX154" s="223"/>
      <c r="CY154" s="223"/>
      <c r="CZ154" s="223"/>
      <c r="DA154" s="223"/>
      <c r="DB154" s="223"/>
      <c r="DC154" s="223"/>
      <c r="DD154" s="223"/>
      <c r="DE154" s="223"/>
      <c r="DF154" s="223"/>
      <c r="DG154" s="223"/>
      <c r="DH154" s="223"/>
      <c r="DI154" s="223"/>
      <c r="DJ154" s="223"/>
      <c r="DK154" s="223"/>
      <c r="DL154" s="223"/>
      <c r="DM154" s="223"/>
      <c r="DN154" s="223"/>
      <c r="DO154" s="223"/>
      <c r="DP154" s="223"/>
      <c r="DQ154" s="223"/>
      <c r="DR154" s="223"/>
    </row>
    <row r="155" spans="1:122" s="149" customFormat="1" ht="15" hidden="1" customHeight="1" outlineLevel="1" thickBot="1" x14ac:dyDescent="0.3">
      <c r="A155" s="504" t="s">
        <v>52</v>
      </c>
      <c r="B155" s="505"/>
      <c r="C155" s="505"/>
      <c r="D155" s="505"/>
      <c r="E155" s="505"/>
      <c r="F155" s="505"/>
      <c r="G155" s="505"/>
      <c r="H155" s="505"/>
      <c r="I155" s="505"/>
      <c r="J155" s="505"/>
      <c r="K155" s="505"/>
      <c r="L155" s="505"/>
      <c r="M155" s="505"/>
      <c r="N155" s="505"/>
      <c r="O155" s="505"/>
      <c r="P155" s="505"/>
      <c r="Q155" s="505"/>
      <c r="R155" s="505"/>
      <c r="S155" s="505"/>
      <c r="T155" s="505"/>
      <c r="U155" s="505"/>
      <c r="V155" s="505"/>
      <c r="W155" s="505"/>
      <c r="X155" s="506"/>
      <c r="Y155" s="240">
        <f t="shared" ref="Y155" si="7">SUM(Y150:Y151)</f>
        <v>0</v>
      </c>
      <c r="Z155" s="259" t="s">
        <v>49</v>
      </c>
      <c r="AA155" s="252">
        <v>0</v>
      </c>
      <c r="AB155" s="265">
        <v>0</v>
      </c>
      <c r="AC155" s="510"/>
      <c r="AD155" s="511"/>
      <c r="AE155" s="511"/>
      <c r="AF155" s="511"/>
      <c r="AG155" s="511"/>
      <c r="AH155" s="512"/>
      <c r="AI155" s="266">
        <v>0</v>
      </c>
      <c r="AJ155" s="267">
        <v>0</v>
      </c>
      <c r="AK155" s="248">
        <v>0</v>
      </c>
      <c r="AL155" s="263" t="s">
        <v>559</v>
      </c>
      <c r="AM155" s="264" t="s">
        <v>49</v>
      </c>
      <c r="AN155" s="264" t="s">
        <v>49</v>
      </c>
      <c r="AO155" s="264" t="s">
        <v>49</v>
      </c>
      <c r="AP155" s="395" t="s">
        <v>49</v>
      </c>
      <c r="AQ155" s="379"/>
      <c r="AR155" s="379"/>
      <c r="AS155" s="379"/>
      <c r="AT155" s="379"/>
      <c r="AU155" s="379"/>
      <c r="AV155" s="379"/>
      <c r="AW155" s="379"/>
      <c r="AX155" s="379"/>
      <c r="AY155" s="379"/>
      <c r="AZ155" s="379"/>
      <c r="BA155" s="379"/>
      <c r="BB155" s="379"/>
      <c r="BG155" s="223"/>
      <c r="BH155" s="223"/>
      <c r="BI155" s="223"/>
      <c r="BJ155" s="223"/>
      <c r="BK155" s="223"/>
      <c r="BL155" s="223"/>
      <c r="BM155" s="223"/>
      <c r="BN155" s="223"/>
      <c r="BO155" s="223"/>
      <c r="BP155" s="223"/>
      <c r="BQ155" s="223"/>
      <c r="BR155" s="223"/>
      <c r="BS155" s="223"/>
      <c r="BT155" s="223"/>
      <c r="BU155" s="223"/>
      <c r="BV155" s="223"/>
      <c r="BW155" s="223"/>
      <c r="BX155" s="223"/>
      <c r="BY155" s="223"/>
      <c r="BZ155" s="223"/>
      <c r="CA155" s="223"/>
      <c r="CB155" s="223"/>
      <c r="CC155" s="223"/>
      <c r="CD155" s="223"/>
      <c r="CE155" s="223"/>
      <c r="CF155" s="223"/>
      <c r="CG155" s="223"/>
      <c r="CH155" s="223"/>
      <c r="CI155" s="223"/>
      <c r="CJ155" s="223"/>
      <c r="CK155" s="223"/>
      <c r="CL155" s="223"/>
      <c r="CM155" s="223"/>
      <c r="CN155" s="223"/>
      <c r="CO155" s="223"/>
      <c r="CP155" s="223"/>
      <c r="CQ155" s="223"/>
      <c r="CR155" s="223"/>
      <c r="CS155" s="223"/>
      <c r="CT155" s="223"/>
      <c r="CU155" s="223"/>
      <c r="CV155" s="223"/>
      <c r="CW155" s="223"/>
      <c r="CX155" s="223"/>
      <c r="CY155" s="223"/>
      <c r="CZ155" s="223"/>
      <c r="DA155" s="223"/>
      <c r="DB155" s="223"/>
      <c r="DC155" s="223"/>
      <c r="DD155" s="223"/>
      <c r="DE155" s="223"/>
      <c r="DF155" s="223"/>
      <c r="DG155" s="223"/>
      <c r="DH155" s="223"/>
      <c r="DI155" s="223"/>
      <c r="DJ155" s="223"/>
      <c r="DK155" s="223"/>
      <c r="DL155" s="223"/>
      <c r="DM155" s="223"/>
      <c r="DN155" s="223"/>
      <c r="DO155" s="223"/>
      <c r="DP155" s="223"/>
      <c r="DQ155" s="223"/>
      <c r="DR155" s="223"/>
    </row>
    <row r="156" spans="1:122" s="149" customFormat="1" ht="15" hidden="1" customHeight="1" outlineLevel="1" x14ac:dyDescent="0.25">
      <c r="A156" s="504" t="s">
        <v>2538</v>
      </c>
      <c r="B156" s="505"/>
      <c r="C156" s="505"/>
      <c r="D156" s="505"/>
      <c r="E156" s="505"/>
      <c r="F156" s="505"/>
      <c r="G156" s="505"/>
      <c r="H156" s="505"/>
      <c r="I156" s="505"/>
      <c r="J156" s="505"/>
      <c r="K156" s="505"/>
      <c r="L156" s="505"/>
      <c r="M156" s="505"/>
      <c r="N156" s="505"/>
      <c r="O156" s="505"/>
      <c r="P156" s="505"/>
      <c r="Q156" s="505"/>
      <c r="R156" s="505"/>
      <c r="S156" s="505"/>
      <c r="T156" s="505"/>
      <c r="U156" s="505"/>
      <c r="V156" s="505"/>
      <c r="W156" s="505"/>
      <c r="X156" s="506"/>
      <c r="Y156" s="268">
        <v>0</v>
      </c>
      <c r="Z156" s="269" t="s">
        <v>49</v>
      </c>
      <c r="AA156" s="270"/>
      <c r="AB156" s="271" t="s">
        <v>49</v>
      </c>
      <c r="AC156" s="507"/>
      <c r="AD156" s="508"/>
      <c r="AE156" s="508"/>
      <c r="AF156" s="508"/>
      <c r="AG156" s="508"/>
      <c r="AH156" s="509"/>
      <c r="AI156" s="272">
        <v>0</v>
      </c>
      <c r="AJ156" s="273">
        <v>0</v>
      </c>
      <c r="AK156" s="273">
        <v>0</v>
      </c>
      <c r="AL156" s="274"/>
      <c r="AM156" s="275"/>
      <c r="AN156" s="275"/>
      <c r="AO156" s="275"/>
      <c r="AP156" s="276"/>
      <c r="AQ156" s="390"/>
      <c r="AR156" s="390"/>
      <c r="AS156" s="390"/>
      <c r="AT156" s="390"/>
      <c r="AU156" s="390"/>
      <c r="AV156" s="390"/>
      <c r="AW156" s="390"/>
      <c r="AX156" s="390"/>
      <c r="AY156" s="390"/>
      <c r="AZ156" s="390"/>
      <c r="BA156" s="398"/>
      <c r="BB156" s="379"/>
      <c r="BG156" s="223"/>
      <c r="BH156" s="223"/>
      <c r="BI156" s="223"/>
      <c r="BJ156" s="223"/>
      <c r="BK156" s="223"/>
      <c r="BL156" s="223"/>
      <c r="BM156" s="223"/>
      <c r="BN156" s="223"/>
      <c r="BO156" s="223"/>
      <c r="BP156" s="223"/>
      <c r="BQ156" s="223"/>
      <c r="BR156" s="223"/>
      <c r="BS156" s="223"/>
      <c r="BT156" s="223"/>
      <c r="BU156" s="223"/>
      <c r="BV156" s="223"/>
      <c r="BW156" s="223"/>
      <c r="BX156" s="223"/>
      <c r="BY156" s="223"/>
      <c r="BZ156" s="223"/>
      <c r="CA156" s="223"/>
      <c r="CB156" s="223"/>
      <c r="CC156" s="223"/>
      <c r="CD156" s="223"/>
      <c r="CE156" s="223"/>
      <c r="CF156" s="223"/>
      <c r="CG156" s="223"/>
      <c r="CH156" s="223"/>
      <c r="CI156" s="223"/>
      <c r="CJ156" s="223"/>
      <c r="CK156" s="223"/>
      <c r="CL156" s="223"/>
      <c r="CM156" s="223"/>
      <c r="CN156" s="223"/>
      <c r="CO156" s="223"/>
      <c r="CP156" s="223"/>
      <c r="CQ156" s="223"/>
      <c r="CR156" s="223"/>
      <c r="CS156" s="223"/>
      <c r="CT156" s="223"/>
      <c r="CU156" s="223"/>
      <c r="CV156" s="223"/>
      <c r="CW156" s="223"/>
      <c r="CX156" s="223"/>
      <c r="CY156" s="223"/>
      <c r="CZ156" s="223"/>
      <c r="DA156" s="223"/>
      <c r="DB156" s="223"/>
      <c r="DC156" s="223"/>
      <c r="DD156" s="223"/>
      <c r="DE156" s="223"/>
      <c r="DF156" s="223"/>
      <c r="DG156" s="223"/>
      <c r="DH156" s="223"/>
      <c r="DI156" s="223"/>
      <c r="DJ156" s="223"/>
      <c r="DK156" s="223"/>
      <c r="DL156" s="223"/>
      <c r="DM156" s="223"/>
      <c r="DN156" s="223"/>
      <c r="DO156" s="223"/>
      <c r="DP156" s="223"/>
      <c r="DQ156" s="223"/>
      <c r="DR156" s="223"/>
    </row>
    <row r="157" spans="1:122" s="149" customFormat="1" ht="15" hidden="1" customHeight="1" outlineLevel="1" thickBot="1" x14ac:dyDescent="0.3">
      <c r="A157" s="498" t="s">
        <v>2539</v>
      </c>
      <c r="B157" s="499"/>
      <c r="C157" s="499"/>
      <c r="D157" s="499"/>
      <c r="E157" s="499"/>
      <c r="F157" s="499"/>
      <c r="G157" s="499"/>
      <c r="H157" s="499"/>
      <c r="I157" s="499"/>
      <c r="J157" s="499"/>
      <c r="K157" s="499"/>
      <c r="L157" s="499"/>
      <c r="M157" s="499"/>
      <c r="N157" s="499"/>
      <c r="O157" s="499"/>
      <c r="P157" s="499"/>
      <c r="Q157" s="499"/>
      <c r="R157" s="499"/>
      <c r="S157" s="499"/>
      <c r="T157" s="499"/>
      <c r="U157" s="499"/>
      <c r="V157" s="499"/>
      <c r="W157" s="499"/>
      <c r="X157" s="500"/>
      <c r="Y157" s="277">
        <v>0</v>
      </c>
      <c r="Z157" s="278" t="s">
        <v>49</v>
      </c>
      <c r="AA157" s="279"/>
      <c r="AB157" s="280" t="s">
        <v>49</v>
      </c>
      <c r="AC157" s="501"/>
      <c r="AD157" s="502"/>
      <c r="AE157" s="502"/>
      <c r="AF157" s="502"/>
      <c r="AG157" s="502"/>
      <c r="AH157" s="503"/>
      <c r="AI157" s="281">
        <v>0</v>
      </c>
      <c r="AJ157" s="282">
        <v>0</v>
      </c>
      <c r="AK157" s="282">
        <v>0</v>
      </c>
      <c r="AL157" s="283"/>
      <c r="AM157" s="284"/>
      <c r="AN157" s="284"/>
      <c r="AO157" s="284"/>
      <c r="AP157" s="284"/>
      <c r="AQ157" s="379"/>
      <c r="AR157" s="379"/>
      <c r="AS157" s="379"/>
      <c r="AT157" s="379"/>
      <c r="AU157" s="379"/>
      <c r="AV157" s="379"/>
      <c r="AW157" s="379"/>
      <c r="AX157" s="379"/>
      <c r="AY157" s="379"/>
      <c r="AZ157" s="379"/>
      <c r="BA157" s="379"/>
      <c r="BB157" s="379"/>
      <c r="BG157" s="223"/>
      <c r="BH157" s="223"/>
      <c r="BI157" s="223"/>
      <c r="BJ157" s="223"/>
      <c r="BK157" s="223"/>
      <c r="BL157" s="223"/>
      <c r="BM157" s="223"/>
      <c r="BN157" s="223"/>
      <c r="BO157" s="223"/>
      <c r="BP157" s="223"/>
      <c r="BQ157" s="223"/>
      <c r="BR157" s="223"/>
      <c r="BS157" s="223"/>
      <c r="BT157" s="223"/>
      <c r="BU157" s="223"/>
      <c r="BV157" s="223"/>
      <c r="BW157" s="223"/>
      <c r="BX157" s="223"/>
      <c r="BY157" s="223"/>
      <c r="BZ157" s="223"/>
      <c r="CA157" s="223"/>
      <c r="CB157" s="223"/>
      <c r="CC157" s="223"/>
      <c r="CD157" s="223"/>
      <c r="CE157" s="223"/>
      <c r="CF157" s="223"/>
      <c r="CG157" s="223"/>
      <c r="CH157" s="223"/>
      <c r="CI157" s="223"/>
      <c r="CJ157" s="223"/>
      <c r="CK157" s="223"/>
      <c r="CL157" s="223"/>
      <c r="CM157" s="223"/>
      <c r="CN157" s="223"/>
      <c r="CO157" s="223"/>
      <c r="CP157" s="223"/>
      <c r="CQ157" s="223"/>
      <c r="CR157" s="223"/>
      <c r="CS157" s="223"/>
      <c r="CT157" s="223"/>
      <c r="CU157" s="223"/>
      <c r="CV157" s="223"/>
      <c r="CW157" s="223"/>
      <c r="CX157" s="223"/>
      <c r="CY157" s="223"/>
      <c r="CZ157" s="223"/>
      <c r="DA157" s="223"/>
      <c r="DB157" s="223"/>
      <c r="DC157" s="223"/>
      <c r="DD157" s="223"/>
      <c r="DE157" s="223"/>
      <c r="DF157" s="223"/>
      <c r="DG157" s="223"/>
      <c r="DH157" s="223"/>
      <c r="DI157" s="223"/>
      <c r="DJ157" s="223"/>
      <c r="DK157" s="223"/>
      <c r="DL157" s="223"/>
      <c r="DM157" s="223"/>
      <c r="DN157" s="223"/>
      <c r="DO157" s="223"/>
      <c r="DP157" s="223"/>
      <c r="DQ157" s="223"/>
      <c r="DR157" s="223"/>
    </row>
    <row r="158" spans="1:122" s="149" customFormat="1" ht="15" hidden="1" customHeight="1" outlineLevel="1" x14ac:dyDescent="0.25">
      <c r="A158" s="532" t="s">
        <v>62</v>
      </c>
      <c r="B158" s="532"/>
      <c r="C158" s="532"/>
      <c r="D158" s="532"/>
      <c r="E158" s="532"/>
      <c r="F158" s="532"/>
      <c r="G158" s="532"/>
      <c r="H158" s="532"/>
      <c r="I158" s="532"/>
      <c r="J158" s="532"/>
      <c r="K158" s="532"/>
      <c r="L158" s="532"/>
      <c r="M158" s="532"/>
      <c r="N158" s="532"/>
      <c r="O158" s="532"/>
      <c r="P158" s="532"/>
      <c r="Q158" s="532"/>
      <c r="R158" s="532"/>
      <c r="S158" s="532"/>
      <c r="T158" s="532"/>
      <c r="U158" s="532"/>
      <c r="V158" s="532"/>
      <c r="W158" s="532"/>
      <c r="X158" s="532"/>
      <c r="Y158" s="532"/>
      <c r="Z158" s="532"/>
      <c r="AA158" s="532"/>
      <c r="AB158" s="532"/>
      <c r="AC158" s="532"/>
      <c r="AD158" s="532"/>
      <c r="AE158" s="532"/>
      <c r="AF158" s="532"/>
      <c r="AG158" s="532"/>
      <c r="AH158" s="532"/>
      <c r="AI158" s="532"/>
      <c r="AJ158" s="532"/>
      <c r="AK158" s="534"/>
      <c r="AL158" s="285" t="s">
        <v>63</v>
      </c>
      <c r="AM158" s="531"/>
      <c r="AN158" s="532"/>
      <c r="AO158" s="532"/>
      <c r="AP158" s="533"/>
      <c r="AQ158" s="379"/>
      <c r="AR158" s="379"/>
      <c r="AS158" s="379"/>
      <c r="AT158" s="379"/>
      <c r="AU158" s="379"/>
      <c r="AV158" s="379"/>
      <c r="AW158" s="379"/>
      <c r="AX158" s="379"/>
      <c r="AY158" s="379"/>
      <c r="AZ158" s="379"/>
      <c r="BA158" s="379"/>
      <c r="BB158" s="379"/>
      <c r="BG158" s="223"/>
      <c r="BH158" s="223"/>
      <c r="BI158" s="223"/>
      <c r="BJ158" s="223"/>
      <c r="BK158" s="223"/>
      <c r="BL158" s="223"/>
      <c r="BM158" s="223"/>
      <c r="BN158" s="223"/>
      <c r="BO158" s="223"/>
      <c r="BP158" s="223"/>
      <c r="BQ158" s="223"/>
      <c r="BR158" s="223"/>
      <c r="BS158" s="223"/>
      <c r="BT158" s="223"/>
      <c r="BU158" s="223"/>
      <c r="BV158" s="223"/>
      <c r="BW158" s="223"/>
      <c r="BX158" s="223"/>
      <c r="BY158" s="223"/>
      <c r="BZ158" s="223"/>
      <c r="CA158" s="223"/>
      <c r="CB158" s="223"/>
      <c r="CC158" s="223"/>
      <c r="CD158" s="223"/>
      <c r="CE158" s="223"/>
      <c r="CF158" s="223"/>
      <c r="CG158" s="223"/>
      <c r="CH158" s="223"/>
      <c r="CI158" s="223"/>
      <c r="CJ158" s="223"/>
      <c r="CK158" s="223"/>
      <c r="CL158" s="223"/>
      <c r="CM158" s="223"/>
      <c r="CN158" s="223"/>
      <c r="CO158" s="223"/>
      <c r="CP158" s="223"/>
      <c r="CQ158" s="223"/>
      <c r="CR158" s="223"/>
      <c r="CS158" s="223"/>
      <c r="CT158" s="223"/>
      <c r="CU158" s="223"/>
      <c r="CV158" s="223"/>
      <c r="CW158" s="223"/>
      <c r="CX158" s="223"/>
      <c r="CY158" s="223"/>
      <c r="CZ158" s="223"/>
      <c r="DA158" s="223"/>
      <c r="DB158" s="223"/>
      <c r="DC158" s="223"/>
      <c r="DD158" s="223"/>
      <c r="DE158" s="223"/>
      <c r="DF158" s="223"/>
      <c r="DG158" s="223"/>
      <c r="DH158" s="223"/>
      <c r="DI158" s="223"/>
      <c r="DJ158" s="223"/>
      <c r="DK158" s="223"/>
      <c r="DL158" s="223"/>
      <c r="DM158" s="223"/>
      <c r="DN158" s="223"/>
      <c r="DO158" s="223"/>
      <c r="DP158" s="223"/>
      <c r="DQ158" s="223"/>
      <c r="DR158" s="223"/>
    </row>
    <row r="159" spans="1:122" s="149" customFormat="1" ht="15" hidden="1" customHeight="1" outlineLevel="1" x14ac:dyDescent="0.25">
      <c r="A159" s="163"/>
      <c r="B159" s="232"/>
      <c r="C159" s="233"/>
      <c r="D159" s="233"/>
      <c r="E159" s="233"/>
      <c r="F159" s="233"/>
      <c r="G159" s="233"/>
      <c r="H159" s="324"/>
      <c r="I159" s="233"/>
      <c r="J159" s="233"/>
      <c r="K159" s="233"/>
      <c r="L159" s="233"/>
      <c r="M159" s="234"/>
      <c r="N159" s="233"/>
      <c r="O159" s="233"/>
      <c r="P159" s="233"/>
      <c r="Q159" s="233"/>
      <c r="R159" s="233"/>
      <c r="S159" s="233"/>
      <c r="T159" s="324"/>
      <c r="U159" s="233"/>
      <c r="V159" s="233"/>
      <c r="W159" s="233"/>
      <c r="X159" s="233"/>
      <c r="Y159" s="240"/>
      <c r="Z159" s="240">
        <v>0</v>
      </c>
      <c r="AA159" s="240"/>
      <c r="AB159" s="240"/>
      <c r="AC159" s="324"/>
      <c r="AD159" s="330"/>
      <c r="AE159" s="233"/>
      <c r="AF159" s="233"/>
      <c r="AG159" s="233"/>
      <c r="AH159" s="233"/>
      <c r="AI159" s="233"/>
      <c r="AJ159" s="233"/>
      <c r="AK159" s="233"/>
      <c r="AL159" s="286"/>
      <c r="AM159" s="238"/>
      <c r="AN159" s="238"/>
      <c r="AO159" s="238"/>
      <c r="AP159" s="397"/>
      <c r="AQ159" s="379"/>
      <c r="AR159" s="379"/>
      <c r="AS159" s="379"/>
      <c r="AT159" s="379"/>
      <c r="AU159" s="379"/>
      <c r="AV159" s="379"/>
      <c r="AW159" s="379"/>
      <c r="AX159" s="379"/>
      <c r="AY159" s="379"/>
      <c r="AZ159" s="379"/>
      <c r="BA159" s="379"/>
      <c r="BB159" s="379"/>
      <c r="BG159" s="223"/>
      <c r="BH159" s="223"/>
      <c r="BI159" s="223"/>
      <c r="BJ159" s="223"/>
      <c r="BK159" s="223"/>
      <c r="BL159" s="223"/>
      <c r="BM159" s="223"/>
      <c r="BN159" s="223"/>
      <c r="BO159" s="223"/>
      <c r="BP159" s="223"/>
      <c r="BQ159" s="223"/>
      <c r="BR159" s="223"/>
      <c r="BS159" s="223"/>
      <c r="BT159" s="223"/>
      <c r="BU159" s="223"/>
      <c r="BV159" s="223"/>
      <c r="BW159" s="223"/>
      <c r="BX159" s="223"/>
      <c r="BY159" s="223"/>
      <c r="BZ159" s="223"/>
      <c r="CA159" s="223"/>
      <c r="CB159" s="223"/>
      <c r="CC159" s="223"/>
      <c r="CD159" s="223"/>
      <c r="CE159" s="223"/>
      <c r="CF159" s="223"/>
      <c r="CG159" s="223"/>
      <c r="CH159" s="223"/>
      <c r="CI159" s="223"/>
      <c r="CJ159" s="223"/>
      <c r="CK159" s="223"/>
      <c r="CL159" s="223"/>
      <c r="CM159" s="223"/>
      <c r="CN159" s="223"/>
      <c r="CO159" s="223"/>
      <c r="CP159" s="223"/>
      <c r="CQ159" s="223"/>
      <c r="CR159" s="223"/>
      <c r="CS159" s="223"/>
      <c r="CT159" s="223"/>
      <c r="CU159" s="223"/>
      <c r="CV159" s="223"/>
      <c r="CW159" s="223"/>
      <c r="CX159" s="223"/>
      <c r="CY159" s="223"/>
      <c r="CZ159" s="223"/>
      <c r="DA159" s="223"/>
      <c r="DB159" s="223"/>
      <c r="DC159" s="223"/>
      <c r="DD159" s="223"/>
      <c r="DE159" s="223"/>
      <c r="DF159" s="223"/>
      <c r="DG159" s="223"/>
      <c r="DH159" s="223"/>
      <c r="DI159" s="223"/>
      <c r="DJ159" s="223"/>
      <c r="DK159" s="223"/>
      <c r="DL159" s="223"/>
      <c r="DM159" s="223"/>
      <c r="DN159" s="223"/>
      <c r="DO159" s="223"/>
      <c r="DP159" s="223"/>
      <c r="DQ159" s="223"/>
      <c r="DR159" s="223"/>
    </row>
    <row r="160" spans="1:122" s="149" customFormat="1" ht="15" hidden="1" customHeight="1" outlineLevel="1" x14ac:dyDescent="0.25">
      <c r="A160" s="163"/>
      <c r="B160" s="232"/>
      <c r="C160" s="233"/>
      <c r="D160" s="233"/>
      <c r="E160" s="233"/>
      <c r="F160" s="233"/>
      <c r="G160" s="233"/>
      <c r="H160" s="324"/>
      <c r="I160" s="233"/>
      <c r="J160" s="233"/>
      <c r="K160" s="233"/>
      <c r="L160" s="233"/>
      <c r="M160" s="234"/>
      <c r="N160" s="233"/>
      <c r="O160" s="233"/>
      <c r="P160" s="233"/>
      <c r="Q160" s="233"/>
      <c r="R160" s="233"/>
      <c r="S160" s="233"/>
      <c r="T160" s="324"/>
      <c r="U160" s="233"/>
      <c r="V160" s="233"/>
      <c r="W160" s="233"/>
      <c r="X160" s="233"/>
      <c r="Y160" s="240"/>
      <c r="Z160" s="240">
        <v>0</v>
      </c>
      <c r="AA160" s="240"/>
      <c r="AB160" s="240"/>
      <c r="AC160" s="324"/>
      <c r="AD160" s="330"/>
      <c r="AE160" s="233"/>
      <c r="AF160" s="233"/>
      <c r="AG160" s="233"/>
      <c r="AH160" s="233"/>
      <c r="AI160" s="233"/>
      <c r="AJ160" s="233"/>
      <c r="AK160" s="233"/>
      <c r="AL160" s="286"/>
      <c r="AM160" s="238"/>
      <c r="AN160" s="238"/>
      <c r="AO160" s="238"/>
      <c r="AP160" s="397"/>
      <c r="AQ160" s="379"/>
      <c r="AR160" s="379"/>
      <c r="AS160" s="379"/>
      <c r="AT160" s="379"/>
      <c r="AU160" s="379"/>
      <c r="AV160" s="379"/>
      <c r="AW160" s="379"/>
      <c r="AX160" s="379"/>
      <c r="AY160" s="379"/>
      <c r="AZ160" s="379"/>
      <c r="BA160" s="379"/>
      <c r="BB160" s="379"/>
      <c r="BG160" s="223"/>
      <c r="BH160" s="223"/>
      <c r="BI160" s="223"/>
      <c r="BJ160" s="223"/>
      <c r="BK160" s="223"/>
      <c r="BL160" s="223"/>
      <c r="BM160" s="223"/>
      <c r="BN160" s="223"/>
      <c r="BO160" s="223"/>
      <c r="BP160" s="223"/>
      <c r="BQ160" s="223"/>
      <c r="BR160" s="223"/>
      <c r="BS160" s="223"/>
      <c r="BT160" s="223"/>
      <c r="BU160" s="223"/>
      <c r="BV160" s="223"/>
      <c r="BW160" s="223"/>
      <c r="BX160" s="223"/>
      <c r="BY160" s="223"/>
      <c r="BZ160" s="223"/>
      <c r="CA160" s="223"/>
      <c r="CB160" s="223"/>
      <c r="CC160" s="223"/>
      <c r="CD160" s="223"/>
      <c r="CE160" s="223"/>
      <c r="CF160" s="223"/>
      <c r="CG160" s="223"/>
      <c r="CH160" s="223"/>
      <c r="CI160" s="223"/>
      <c r="CJ160" s="223"/>
      <c r="CK160" s="223"/>
      <c r="CL160" s="223"/>
      <c r="CM160" s="223"/>
      <c r="CN160" s="223"/>
      <c r="CO160" s="223"/>
      <c r="CP160" s="223"/>
      <c r="CQ160" s="223"/>
      <c r="CR160" s="223"/>
      <c r="CS160" s="223"/>
      <c r="CT160" s="223"/>
      <c r="CU160" s="223"/>
      <c r="CV160" s="223"/>
      <c r="CW160" s="223"/>
      <c r="CX160" s="223"/>
      <c r="CY160" s="223"/>
      <c r="CZ160" s="223"/>
      <c r="DA160" s="223"/>
      <c r="DB160" s="223"/>
      <c r="DC160" s="223"/>
      <c r="DD160" s="223"/>
      <c r="DE160" s="223"/>
      <c r="DF160" s="223"/>
      <c r="DG160" s="223"/>
      <c r="DH160" s="223"/>
      <c r="DI160" s="223"/>
      <c r="DJ160" s="223"/>
      <c r="DK160" s="223"/>
      <c r="DL160" s="223"/>
      <c r="DM160" s="223"/>
      <c r="DN160" s="223"/>
      <c r="DO160" s="223"/>
      <c r="DP160" s="223"/>
      <c r="DQ160" s="223"/>
      <c r="DR160" s="223"/>
    </row>
    <row r="161" spans="1:122" s="149" customFormat="1" ht="15" hidden="1" customHeight="1" outlineLevel="1" thickBot="1" x14ac:dyDescent="0.25">
      <c r="A161" s="163"/>
      <c r="B161" s="232"/>
      <c r="C161" s="233"/>
      <c r="D161" s="233"/>
      <c r="E161" s="233"/>
      <c r="F161" s="233"/>
      <c r="G161" s="233"/>
      <c r="H161" s="324"/>
      <c r="I161" s="233"/>
      <c r="J161" s="233"/>
      <c r="K161" s="233"/>
      <c r="L161" s="233"/>
      <c r="M161" s="234"/>
      <c r="N161" s="233"/>
      <c r="O161" s="233"/>
      <c r="P161" s="233"/>
      <c r="Q161" s="233"/>
      <c r="R161" s="233"/>
      <c r="S161" s="233"/>
      <c r="T161" s="324"/>
      <c r="U161" s="233"/>
      <c r="V161" s="233"/>
      <c r="W161" s="233"/>
      <c r="X161" s="233"/>
      <c r="Y161" s="287"/>
      <c r="Z161" s="240">
        <v>0</v>
      </c>
      <c r="AA161" s="287"/>
      <c r="AB161" s="287"/>
      <c r="AC161" s="324"/>
      <c r="AD161" s="330"/>
      <c r="AE161" s="233"/>
      <c r="AF161" s="233"/>
      <c r="AG161" s="233"/>
      <c r="AH161" s="233"/>
      <c r="AI161" s="288"/>
      <c r="AJ161" s="288"/>
      <c r="AK161" s="288"/>
      <c r="AL161" s="286"/>
      <c r="AM161" s="238"/>
      <c r="AN161" s="238"/>
      <c r="AO161" s="238"/>
      <c r="AP161" s="397"/>
      <c r="AQ161" s="379"/>
      <c r="AR161" s="379"/>
      <c r="AS161" s="379"/>
      <c r="AT161" s="379"/>
      <c r="AU161" s="379"/>
      <c r="AV161" s="379"/>
      <c r="AW161" s="379"/>
      <c r="AX161" s="379"/>
      <c r="AY161" s="379"/>
      <c r="AZ161" s="379"/>
      <c r="BA161" s="379"/>
      <c r="BB161" s="379"/>
      <c r="BG161" s="223"/>
      <c r="BH161" s="223"/>
      <c r="BI161" s="223"/>
      <c r="BJ161" s="223"/>
      <c r="BK161" s="223"/>
      <c r="BL161" s="223"/>
      <c r="BM161" s="223"/>
      <c r="BN161" s="223"/>
      <c r="BO161" s="223"/>
      <c r="BP161" s="223"/>
      <c r="BQ161" s="223"/>
      <c r="BR161" s="223"/>
      <c r="BS161" s="223"/>
      <c r="BT161" s="223"/>
      <c r="BU161" s="223"/>
      <c r="BV161" s="223"/>
      <c r="BW161" s="223"/>
      <c r="BX161" s="223"/>
      <c r="BY161" s="223"/>
      <c r="BZ161" s="223"/>
      <c r="CA161" s="223"/>
      <c r="CB161" s="223"/>
      <c r="CC161" s="223"/>
      <c r="CD161" s="223"/>
      <c r="CE161" s="223"/>
      <c r="CF161" s="223"/>
      <c r="CG161" s="223"/>
      <c r="CH161" s="223"/>
      <c r="CI161" s="223"/>
      <c r="CJ161" s="223"/>
      <c r="CK161" s="223"/>
      <c r="CL161" s="223"/>
      <c r="CM161" s="223"/>
      <c r="CN161" s="223"/>
      <c r="CO161" s="223"/>
      <c r="CP161" s="223"/>
      <c r="CQ161" s="223"/>
      <c r="CR161" s="223"/>
      <c r="CS161" s="223"/>
      <c r="CT161" s="223"/>
      <c r="CU161" s="223"/>
      <c r="CV161" s="223"/>
      <c r="CW161" s="223"/>
      <c r="CX161" s="223"/>
      <c r="CY161" s="223"/>
      <c r="CZ161" s="223"/>
      <c r="DA161" s="223"/>
      <c r="DB161" s="223"/>
      <c r="DC161" s="223"/>
      <c r="DD161" s="223"/>
      <c r="DE161" s="223"/>
      <c r="DF161" s="223"/>
      <c r="DG161" s="223"/>
      <c r="DH161" s="223"/>
      <c r="DI161" s="223"/>
      <c r="DJ161" s="223"/>
      <c r="DK161" s="223"/>
      <c r="DL161" s="223"/>
      <c r="DM161" s="223"/>
      <c r="DN161" s="223"/>
      <c r="DO161" s="223"/>
      <c r="DP161" s="223"/>
      <c r="DQ161" s="223"/>
      <c r="DR161" s="223"/>
    </row>
    <row r="162" spans="1:122" s="149" customFormat="1" ht="15" hidden="1" customHeight="1" outlineLevel="1" thickBot="1" x14ac:dyDescent="0.3">
      <c r="A162" s="498" t="s">
        <v>58</v>
      </c>
      <c r="B162" s="499"/>
      <c r="C162" s="499"/>
      <c r="D162" s="499"/>
      <c r="E162" s="499"/>
      <c r="F162" s="499"/>
      <c r="G162" s="499"/>
      <c r="H162" s="499"/>
      <c r="I162" s="499"/>
      <c r="J162" s="499"/>
      <c r="K162" s="499"/>
      <c r="L162" s="499"/>
      <c r="M162" s="499"/>
      <c r="N162" s="499"/>
      <c r="O162" s="499"/>
      <c r="P162" s="499"/>
      <c r="Q162" s="499"/>
      <c r="R162" s="499"/>
      <c r="S162" s="499"/>
      <c r="T162" s="499"/>
      <c r="U162" s="499"/>
      <c r="V162" s="499"/>
      <c r="W162" s="499"/>
      <c r="X162" s="500"/>
      <c r="Y162" s="289">
        <v>0</v>
      </c>
      <c r="Z162" s="290">
        <v>0</v>
      </c>
      <c r="AA162" s="291"/>
      <c r="AB162" s="292">
        <v>0</v>
      </c>
      <c r="AC162" s="522"/>
      <c r="AD162" s="523"/>
      <c r="AE162" s="523"/>
      <c r="AF162" s="523"/>
      <c r="AG162" s="523"/>
      <c r="AH162" s="524"/>
      <c r="AI162" s="290">
        <v>0</v>
      </c>
      <c r="AJ162" s="293">
        <v>0</v>
      </c>
      <c r="AK162" s="293">
        <v>0</v>
      </c>
      <c r="AL162" s="294" t="s">
        <v>63</v>
      </c>
      <c r="AM162" s="525"/>
      <c r="AN162" s="526"/>
      <c r="AO162" s="526"/>
      <c r="AP162" s="527"/>
      <c r="AQ162" s="542"/>
      <c r="AR162" s="543"/>
      <c r="AS162" s="543"/>
      <c r="AT162" s="543"/>
      <c r="AU162" s="543"/>
      <c r="AV162" s="543"/>
      <c r="AW162" s="543"/>
      <c r="AX162" s="543"/>
      <c r="AY162" s="543"/>
      <c r="AZ162" s="543"/>
      <c r="BA162" s="544"/>
      <c r="BB162" s="379"/>
      <c r="BG162" s="223"/>
      <c r="BH162" s="223"/>
      <c r="BI162" s="223"/>
      <c r="BJ162" s="223"/>
      <c r="BK162" s="223"/>
      <c r="BL162" s="223"/>
      <c r="BM162" s="223"/>
      <c r="BN162" s="223"/>
      <c r="BO162" s="223"/>
      <c r="BP162" s="223"/>
      <c r="BQ162" s="223"/>
      <c r="BR162" s="223"/>
      <c r="BS162" s="223"/>
      <c r="BT162" s="223"/>
      <c r="BU162" s="223"/>
      <c r="BV162" s="223"/>
      <c r="BW162" s="223"/>
      <c r="BX162" s="223"/>
      <c r="BY162" s="223"/>
      <c r="BZ162" s="223"/>
      <c r="CA162" s="223"/>
      <c r="CB162" s="223"/>
      <c r="CC162" s="223"/>
      <c r="CD162" s="223"/>
      <c r="CE162" s="223"/>
      <c r="CF162" s="223"/>
      <c r="CG162" s="223"/>
      <c r="CH162" s="223"/>
      <c r="CI162" s="223"/>
      <c r="CJ162" s="223"/>
      <c r="CK162" s="223"/>
      <c r="CL162" s="223"/>
      <c r="CM162" s="223"/>
      <c r="CN162" s="223"/>
      <c r="CO162" s="223"/>
      <c r="CP162" s="223"/>
      <c r="CQ162" s="223"/>
      <c r="CR162" s="223"/>
      <c r="CS162" s="223"/>
      <c r="CT162" s="223"/>
      <c r="CU162" s="223"/>
      <c r="CV162" s="223"/>
      <c r="CW162" s="223"/>
      <c r="CX162" s="223"/>
      <c r="CY162" s="223"/>
      <c r="CZ162" s="223"/>
      <c r="DA162" s="223"/>
      <c r="DB162" s="223"/>
      <c r="DC162" s="223"/>
      <c r="DD162" s="223"/>
      <c r="DE162" s="223"/>
      <c r="DF162" s="223"/>
      <c r="DG162" s="223"/>
      <c r="DH162" s="223"/>
      <c r="DI162" s="223"/>
      <c r="DJ162" s="223"/>
      <c r="DK162" s="223"/>
      <c r="DL162" s="223"/>
      <c r="DM162" s="223"/>
      <c r="DN162" s="223"/>
      <c r="DO162" s="223"/>
      <c r="DP162" s="223"/>
      <c r="DQ162" s="223"/>
      <c r="DR162" s="223"/>
    </row>
    <row r="163" spans="1:122" s="149" customFormat="1" ht="15" hidden="1" customHeight="1" outlineLevel="1" thickBot="1" x14ac:dyDescent="0.3">
      <c r="H163" s="326"/>
      <c r="T163" s="326"/>
      <c r="Y163" s="295">
        <f>SUM(Y25:Y82)</f>
        <v>15124821.130000005</v>
      </c>
      <c r="AC163" s="326"/>
      <c r="AD163" s="332"/>
      <c r="AQ163" s="378"/>
      <c r="AR163" s="378"/>
      <c r="AS163" s="378"/>
      <c r="AT163" s="378"/>
      <c r="AU163" s="378"/>
      <c r="AV163" s="378"/>
      <c r="AW163" s="378"/>
      <c r="AX163" s="378"/>
      <c r="AY163" s="378"/>
      <c r="AZ163" s="378"/>
      <c r="BA163" s="384"/>
      <c r="BB163" s="379"/>
      <c r="BG163" s="223"/>
      <c r="BH163" s="223"/>
      <c r="BI163" s="223"/>
      <c r="BJ163" s="223"/>
      <c r="BK163" s="223"/>
      <c r="BL163" s="223"/>
      <c r="BM163" s="223"/>
      <c r="BN163" s="223"/>
      <c r="BO163" s="223"/>
      <c r="BP163" s="223"/>
      <c r="BQ163" s="223"/>
      <c r="BR163" s="223"/>
      <c r="BS163" s="223"/>
      <c r="BT163" s="223"/>
      <c r="BU163" s="223"/>
      <c r="BV163" s="223"/>
      <c r="BW163" s="223"/>
      <c r="BX163" s="223"/>
      <c r="BY163" s="223"/>
      <c r="BZ163" s="223"/>
      <c r="CA163" s="223"/>
      <c r="CB163" s="223"/>
      <c r="CC163" s="223"/>
      <c r="CD163" s="223"/>
      <c r="CE163" s="223"/>
      <c r="CF163" s="223"/>
      <c r="CG163" s="223"/>
      <c r="CH163" s="223"/>
      <c r="CI163" s="223"/>
      <c r="CJ163" s="223"/>
      <c r="CK163" s="223"/>
      <c r="CL163" s="223"/>
      <c r="CM163" s="223"/>
      <c r="CN163" s="223"/>
      <c r="CO163" s="223"/>
      <c r="CP163" s="223"/>
      <c r="CQ163" s="223"/>
      <c r="CR163" s="223"/>
      <c r="CS163" s="223"/>
      <c r="CT163" s="223"/>
      <c r="CU163" s="223"/>
      <c r="CV163" s="223"/>
      <c r="CW163" s="223"/>
      <c r="CX163" s="223"/>
      <c r="CY163" s="223"/>
      <c r="CZ163" s="223"/>
      <c r="DA163" s="223"/>
      <c r="DB163" s="223"/>
      <c r="DC163" s="223"/>
      <c r="DD163" s="223"/>
      <c r="DE163" s="223"/>
      <c r="DF163" s="223"/>
      <c r="DG163" s="223"/>
      <c r="DH163" s="223"/>
      <c r="DI163" s="223"/>
      <c r="DJ163" s="223"/>
      <c r="DK163" s="223"/>
      <c r="DL163" s="223"/>
      <c r="DM163" s="223"/>
      <c r="DN163" s="223"/>
      <c r="DO163" s="223"/>
      <c r="DP163" s="223"/>
      <c r="DQ163" s="223"/>
      <c r="DR163" s="223"/>
    </row>
    <row r="164" spans="1:122" s="149" customFormat="1" ht="15" hidden="1" customHeight="1" outlineLevel="1" x14ac:dyDescent="0.25">
      <c r="H164" s="326"/>
      <c r="T164" s="326"/>
      <c r="Y164" s="295"/>
      <c r="AC164" s="326"/>
      <c r="AD164" s="332"/>
      <c r="AQ164" s="377"/>
      <c r="AR164" s="377"/>
      <c r="AS164" s="377"/>
      <c r="AT164" s="377"/>
      <c r="AU164" s="377"/>
      <c r="AV164" s="377"/>
      <c r="AW164" s="377"/>
      <c r="AX164" s="377"/>
      <c r="AY164" s="377"/>
      <c r="AZ164" s="377"/>
      <c r="BA164" s="377"/>
      <c r="BB164" s="379"/>
      <c r="BG164" s="223"/>
      <c r="BH164" s="223"/>
      <c r="BI164" s="223"/>
      <c r="BJ164" s="223"/>
      <c r="BK164" s="223"/>
      <c r="BL164" s="223"/>
      <c r="BM164" s="223"/>
      <c r="BN164" s="223"/>
      <c r="BO164" s="223"/>
      <c r="BP164" s="223"/>
      <c r="BQ164" s="223"/>
      <c r="BR164" s="223"/>
      <c r="BS164" s="223"/>
      <c r="BT164" s="223"/>
      <c r="BU164" s="223"/>
      <c r="BV164" s="223"/>
      <c r="BW164" s="223"/>
      <c r="BX164" s="223"/>
      <c r="BY164" s="223"/>
      <c r="BZ164" s="223"/>
      <c r="CA164" s="223"/>
      <c r="CB164" s="223"/>
      <c r="CC164" s="223"/>
      <c r="CD164" s="223"/>
      <c r="CE164" s="223"/>
      <c r="CF164" s="223"/>
      <c r="CG164" s="223"/>
      <c r="CH164" s="223"/>
      <c r="CI164" s="223"/>
      <c r="CJ164" s="223"/>
      <c r="CK164" s="223"/>
      <c r="CL164" s="223"/>
      <c r="CM164" s="223"/>
      <c r="CN164" s="223"/>
      <c r="CO164" s="223"/>
      <c r="CP164" s="223"/>
      <c r="CQ164" s="223"/>
      <c r="CR164" s="223"/>
      <c r="CS164" s="223"/>
      <c r="CT164" s="223"/>
      <c r="CU164" s="223"/>
      <c r="CV164" s="223"/>
      <c r="CW164" s="223"/>
      <c r="CX164" s="223"/>
      <c r="CY164" s="223"/>
      <c r="CZ164" s="223"/>
      <c r="DA164" s="223"/>
      <c r="DB164" s="223"/>
      <c r="DC164" s="223"/>
      <c r="DD164" s="223"/>
      <c r="DE164" s="223"/>
      <c r="DF164" s="223"/>
      <c r="DG164" s="223"/>
      <c r="DH164" s="223"/>
      <c r="DI164" s="223"/>
      <c r="DJ164" s="223"/>
      <c r="DK164" s="223"/>
      <c r="DL164" s="223"/>
      <c r="DM164" s="223"/>
      <c r="DN164" s="223"/>
      <c r="DO164" s="223"/>
      <c r="DP164" s="223"/>
      <c r="DQ164" s="223"/>
      <c r="DR164" s="223"/>
    </row>
    <row r="165" spans="1:122" s="149" customFormat="1" ht="15" hidden="1" customHeight="1" outlineLevel="1" x14ac:dyDescent="0.25">
      <c r="B165" s="295">
        <f>SUBTOTAL(3,B25:B127)</f>
        <v>56</v>
      </c>
      <c r="C165" s="295">
        <f t="shared" ref="C165:X165" si="8">SUBTOTAL(9,C25:C82)</f>
        <v>5400</v>
      </c>
      <c r="D165" s="295">
        <f t="shared" si="8"/>
        <v>0</v>
      </c>
      <c r="E165" s="295">
        <f t="shared" si="8"/>
        <v>0</v>
      </c>
      <c r="F165" s="295">
        <f t="shared" si="8"/>
        <v>0</v>
      </c>
      <c r="G165" s="295">
        <f t="shared" si="8"/>
        <v>0</v>
      </c>
      <c r="H165" s="327">
        <f t="shared" si="8"/>
        <v>0</v>
      </c>
      <c r="I165" s="295">
        <f t="shared" si="8"/>
        <v>0</v>
      </c>
      <c r="J165" s="295">
        <f t="shared" si="8"/>
        <v>0</v>
      </c>
      <c r="K165" s="295">
        <f t="shared" si="8"/>
        <v>19577</v>
      </c>
      <c r="L165" s="295">
        <f t="shared" si="8"/>
        <v>0</v>
      </c>
      <c r="M165" s="295">
        <f t="shared" si="8"/>
        <v>108480</v>
      </c>
      <c r="N165" s="295">
        <f t="shared" si="8"/>
        <v>0</v>
      </c>
      <c r="O165" s="295">
        <f t="shared" si="8"/>
        <v>0</v>
      </c>
      <c r="P165" s="295">
        <f t="shared" si="8"/>
        <v>0</v>
      </c>
      <c r="Q165" s="295">
        <f t="shared" si="8"/>
        <v>0</v>
      </c>
      <c r="R165" s="295">
        <f t="shared" si="8"/>
        <v>0</v>
      </c>
      <c r="S165" s="295">
        <f t="shared" si="8"/>
        <v>0</v>
      </c>
      <c r="T165" s="327">
        <f t="shared" si="8"/>
        <v>0</v>
      </c>
      <c r="U165" s="295">
        <f t="shared" si="8"/>
        <v>0</v>
      </c>
      <c r="V165" s="295">
        <f t="shared" si="8"/>
        <v>0</v>
      </c>
      <c r="W165" s="295">
        <f t="shared" si="8"/>
        <v>0</v>
      </c>
      <c r="X165" s="295">
        <f t="shared" si="8"/>
        <v>0</v>
      </c>
      <c r="Y165" s="295">
        <f t="shared" ref="Y165:AK165" si="9">SUBTOTAL(9,Y25:Y136)</f>
        <v>30515703.834000003</v>
      </c>
      <c r="Z165" s="295">
        <f t="shared" si="9"/>
        <v>0</v>
      </c>
      <c r="AA165" s="295">
        <f t="shared" si="9"/>
        <v>30515703.834000003</v>
      </c>
      <c r="AB165" s="295">
        <f t="shared" si="9"/>
        <v>0</v>
      </c>
      <c r="AC165" s="327">
        <f t="shared" si="9"/>
        <v>0</v>
      </c>
      <c r="AD165" s="333">
        <f t="shared" si="9"/>
        <v>0</v>
      </c>
      <c r="AE165" s="295">
        <f t="shared" si="9"/>
        <v>0</v>
      </c>
      <c r="AF165" s="295">
        <f t="shared" si="9"/>
        <v>0</v>
      </c>
      <c r="AG165" s="295">
        <f t="shared" si="9"/>
        <v>0</v>
      </c>
      <c r="AH165" s="295">
        <f t="shared" si="9"/>
        <v>0</v>
      </c>
      <c r="AI165" s="295">
        <f t="shared" si="9"/>
        <v>0</v>
      </c>
      <c r="AJ165" s="295">
        <f t="shared" si="9"/>
        <v>0</v>
      </c>
      <c r="AK165" s="295">
        <f t="shared" si="9"/>
        <v>28981412.224000003</v>
      </c>
      <c r="AQ165" s="377"/>
      <c r="AR165" s="377"/>
      <c r="AS165" s="377"/>
      <c r="AT165" s="377"/>
      <c r="AU165" s="377"/>
      <c r="AV165" s="377"/>
      <c r="AW165" s="377"/>
      <c r="AX165" s="377"/>
      <c r="AY165" s="377"/>
      <c r="AZ165" s="377"/>
      <c r="BA165" s="377"/>
      <c r="BB165" s="379"/>
      <c r="BG165" s="223"/>
      <c r="BH165" s="223"/>
      <c r="BI165" s="223"/>
      <c r="BJ165" s="223"/>
      <c r="BK165" s="223"/>
      <c r="BL165" s="223"/>
      <c r="BM165" s="223"/>
      <c r="BN165" s="223"/>
      <c r="BO165" s="223"/>
      <c r="BP165" s="223"/>
      <c r="BQ165" s="223"/>
      <c r="BR165" s="223"/>
      <c r="BS165" s="223"/>
      <c r="BT165" s="223"/>
      <c r="BU165" s="223"/>
      <c r="BV165" s="223"/>
      <c r="BW165" s="223"/>
      <c r="BX165" s="223"/>
      <c r="BY165" s="223"/>
      <c r="BZ165" s="223"/>
      <c r="CA165" s="223"/>
      <c r="CB165" s="223"/>
      <c r="CC165" s="223"/>
      <c r="CD165" s="223"/>
      <c r="CE165" s="223"/>
      <c r="CF165" s="223"/>
      <c r="CG165" s="223"/>
      <c r="CH165" s="223"/>
      <c r="CI165" s="223"/>
      <c r="CJ165" s="223"/>
      <c r="CK165" s="223"/>
      <c r="CL165" s="223"/>
      <c r="CM165" s="223"/>
      <c r="CN165" s="223"/>
      <c r="CO165" s="223"/>
      <c r="CP165" s="223"/>
      <c r="CQ165" s="223"/>
      <c r="CR165" s="223"/>
      <c r="CS165" s="223"/>
      <c r="CT165" s="223"/>
      <c r="CU165" s="223"/>
      <c r="CV165" s="223"/>
      <c r="CW165" s="223"/>
      <c r="CX165" s="223"/>
      <c r="CY165" s="223"/>
      <c r="CZ165" s="223"/>
      <c r="DA165" s="223"/>
      <c r="DB165" s="223"/>
      <c r="DC165" s="223"/>
      <c r="DD165" s="223"/>
      <c r="DE165" s="223"/>
      <c r="DF165" s="223"/>
      <c r="DG165" s="223"/>
      <c r="DH165" s="223"/>
      <c r="DI165" s="223"/>
      <c r="DJ165" s="223"/>
      <c r="DK165" s="223"/>
      <c r="DL165" s="223"/>
      <c r="DM165" s="223"/>
      <c r="DN165" s="223"/>
      <c r="DO165" s="223"/>
      <c r="DP165" s="223"/>
      <c r="DQ165" s="223"/>
      <c r="DR165" s="223"/>
    </row>
    <row r="166" spans="1:122" s="149" customFormat="1" ht="15" hidden="1" customHeight="1" collapsed="1" x14ac:dyDescent="0.25">
      <c r="H166" s="326"/>
      <c r="T166" s="326"/>
      <c r="Y166" s="295"/>
      <c r="AC166" s="326"/>
      <c r="AD166" s="332"/>
      <c r="AQ166" s="377"/>
      <c r="AR166" s="377"/>
      <c r="AS166" s="377"/>
      <c r="AT166" s="377"/>
      <c r="AU166" s="377"/>
      <c r="AV166" s="377"/>
      <c r="AW166" s="377"/>
      <c r="AX166" s="377"/>
      <c r="AY166" s="377"/>
      <c r="AZ166" s="377"/>
      <c r="BA166" s="377"/>
      <c r="BB166" s="379"/>
      <c r="BG166" s="223"/>
      <c r="BH166" s="223"/>
      <c r="BI166" s="223"/>
      <c r="BJ166" s="223"/>
      <c r="BK166" s="223"/>
      <c r="BL166" s="223"/>
      <c r="BM166" s="223"/>
      <c r="BN166" s="223"/>
      <c r="BO166" s="223"/>
      <c r="BP166" s="223"/>
      <c r="BQ166" s="223"/>
      <c r="BR166" s="223"/>
      <c r="BS166" s="223"/>
      <c r="BT166" s="223"/>
      <c r="BU166" s="223"/>
      <c r="BV166" s="223"/>
      <c r="BW166" s="223"/>
      <c r="BX166" s="223"/>
      <c r="BY166" s="223"/>
      <c r="BZ166" s="223"/>
      <c r="CA166" s="223"/>
      <c r="CB166" s="223"/>
      <c r="CC166" s="223"/>
      <c r="CD166" s="223"/>
      <c r="CE166" s="223"/>
      <c r="CF166" s="223"/>
      <c r="CG166" s="223"/>
      <c r="CH166" s="223"/>
      <c r="CI166" s="223"/>
      <c r="CJ166" s="223"/>
      <c r="CK166" s="223"/>
      <c r="CL166" s="223"/>
      <c r="CM166" s="223"/>
      <c r="CN166" s="223"/>
      <c r="CO166" s="223"/>
      <c r="CP166" s="223"/>
      <c r="CQ166" s="223"/>
      <c r="CR166" s="223"/>
      <c r="CS166" s="223"/>
      <c r="CT166" s="223"/>
      <c r="CU166" s="223"/>
      <c r="CV166" s="223"/>
      <c r="CW166" s="223"/>
      <c r="CX166" s="223"/>
      <c r="CY166" s="223"/>
      <c r="CZ166" s="223"/>
      <c r="DA166" s="223"/>
      <c r="DB166" s="223"/>
      <c r="DC166" s="223"/>
      <c r="DD166" s="223"/>
      <c r="DE166" s="223"/>
      <c r="DF166" s="223"/>
      <c r="DG166" s="223"/>
      <c r="DH166" s="223"/>
      <c r="DI166" s="223"/>
      <c r="DJ166" s="223"/>
      <c r="DK166" s="223"/>
      <c r="DL166" s="223"/>
      <c r="DM166" s="223"/>
      <c r="DN166" s="223"/>
      <c r="DO166" s="223"/>
      <c r="DP166" s="223"/>
      <c r="DQ166" s="223"/>
      <c r="DR166" s="223"/>
    </row>
    <row r="167" spans="1:122" s="149" customFormat="1" ht="15" hidden="1" customHeight="1" x14ac:dyDescent="0.25">
      <c r="H167" s="326"/>
      <c r="T167" s="326"/>
      <c r="Y167" s="295"/>
      <c r="AC167" s="326"/>
      <c r="AD167" s="332"/>
      <c r="AQ167" s="377"/>
      <c r="AR167" s="377"/>
      <c r="AS167" s="377"/>
      <c r="AT167" s="377"/>
      <c r="AU167" s="377"/>
      <c r="AV167" s="377"/>
      <c r="AW167" s="377"/>
      <c r="AX167" s="377"/>
      <c r="AY167" s="377"/>
      <c r="AZ167" s="377"/>
      <c r="BA167" s="377"/>
      <c r="BB167" s="390"/>
      <c r="BG167" s="223"/>
      <c r="BH167" s="223"/>
      <c r="BI167" s="223"/>
      <c r="BJ167" s="223"/>
      <c r="BK167" s="223"/>
      <c r="BL167" s="223"/>
      <c r="BM167" s="223"/>
      <c r="BN167" s="223"/>
      <c r="BO167" s="223"/>
      <c r="BP167" s="223"/>
      <c r="BQ167" s="223"/>
      <c r="BR167" s="223"/>
      <c r="BS167" s="223"/>
      <c r="BT167" s="223"/>
      <c r="BU167" s="223"/>
      <c r="BV167" s="223"/>
      <c r="BW167" s="223"/>
      <c r="BX167" s="223"/>
      <c r="BY167" s="223"/>
      <c r="BZ167" s="223"/>
      <c r="CA167" s="223"/>
      <c r="CB167" s="223"/>
      <c r="CC167" s="223"/>
      <c r="CD167" s="223"/>
      <c r="CE167" s="223"/>
      <c r="CF167" s="223"/>
      <c r="CG167" s="223"/>
      <c r="CH167" s="223"/>
      <c r="CI167" s="223"/>
      <c r="CJ167" s="223"/>
      <c r="CK167" s="223"/>
      <c r="CL167" s="223"/>
      <c r="CM167" s="223"/>
      <c r="CN167" s="223"/>
      <c r="CO167" s="223"/>
      <c r="CP167" s="223"/>
      <c r="CQ167" s="223"/>
      <c r="CR167" s="223"/>
      <c r="CS167" s="223"/>
      <c r="CT167" s="223"/>
      <c r="CU167" s="223"/>
      <c r="CV167" s="223"/>
      <c r="CW167" s="223"/>
      <c r="CX167" s="223"/>
      <c r="CY167" s="223"/>
      <c r="CZ167" s="223"/>
      <c r="DA167" s="223"/>
      <c r="DB167" s="223"/>
      <c r="DC167" s="223"/>
      <c r="DD167" s="223"/>
      <c r="DE167" s="223"/>
      <c r="DF167" s="223"/>
      <c r="DG167" s="223"/>
      <c r="DH167" s="223"/>
      <c r="DI167" s="223"/>
      <c r="DJ167" s="223"/>
      <c r="DK167" s="223"/>
      <c r="DL167" s="223"/>
      <c r="DM167" s="223"/>
      <c r="DN167" s="223"/>
      <c r="DO167" s="223"/>
      <c r="DP167" s="223"/>
      <c r="DQ167" s="223"/>
      <c r="DR167" s="223"/>
    </row>
    <row r="168" spans="1:122" s="149" customFormat="1" ht="15" customHeight="1" x14ac:dyDescent="0.25">
      <c r="H168" s="326"/>
      <c r="T168" s="326"/>
      <c r="Y168" s="295"/>
      <c r="AC168" s="326"/>
      <c r="AD168" s="332"/>
      <c r="AK168" s="326"/>
      <c r="AQ168" s="392"/>
      <c r="AR168" s="392"/>
      <c r="AS168" s="392"/>
      <c r="AT168" s="392"/>
      <c r="AU168" s="392"/>
      <c r="AV168" s="392"/>
      <c r="AW168" s="392"/>
      <c r="AX168" s="392"/>
      <c r="AY168" s="392"/>
      <c r="AZ168" s="392"/>
      <c r="BA168" s="392"/>
      <c r="BB168" s="392"/>
      <c r="BG168" s="223"/>
      <c r="BH168" s="223"/>
      <c r="BI168" s="223"/>
      <c r="BJ168" s="223"/>
      <c r="BK168" s="223"/>
      <c r="BL168" s="223"/>
      <c r="BM168" s="223"/>
      <c r="BN168" s="223"/>
      <c r="BO168" s="223"/>
      <c r="BP168" s="223"/>
      <c r="BQ168" s="223"/>
      <c r="BR168" s="223"/>
      <c r="BS168" s="223"/>
      <c r="BT168" s="223"/>
      <c r="BU168" s="223"/>
      <c r="BV168" s="223"/>
      <c r="BW168" s="223"/>
      <c r="BX168" s="223"/>
      <c r="BY168" s="223"/>
      <c r="BZ168" s="223"/>
      <c r="CA168" s="223"/>
      <c r="CB168" s="223"/>
      <c r="CC168" s="223"/>
      <c r="CD168" s="223"/>
      <c r="CE168" s="223"/>
      <c r="CF168" s="223"/>
      <c r="CG168" s="223"/>
      <c r="CH168" s="223"/>
      <c r="CI168" s="223"/>
      <c r="CJ168" s="223"/>
      <c r="CK168" s="223"/>
      <c r="CL168" s="223"/>
      <c r="CM168" s="223"/>
      <c r="CN168" s="223"/>
      <c r="CO168" s="223"/>
      <c r="CP168" s="223"/>
      <c r="CQ168" s="223"/>
      <c r="CR168" s="223"/>
      <c r="CS168" s="223"/>
      <c r="CT168" s="223"/>
      <c r="CU168" s="223"/>
      <c r="CV168" s="223"/>
      <c r="CW168" s="223"/>
      <c r="CX168" s="223"/>
      <c r="CY168" s="223"/>
      <c r="CZ168" s="223"/>
      <c r="DA168" s="223"/>
      <c r="DB168" s="223"/>
      <c r="DC168" s="223"/>
      <c r="DD168" s="223"/>
      <c r="DE168" s="223"/>
      <c r="DF168" s="223"/>
      <c r="DG168" s="223"/>
      <c r="DH168" s="223"/>
      <c r="DI168" s="223"/>
      <c r="DJ168" s="223"/>
      <c r="DK168" s="223"/>
      <c r="DL168" s="223"/>
      <c r="DM168" s="223"/>
      <c r="DN168" s="223"/>
      <c r="DO168" s="223"/>
      <c r="DP168" s="223"/>
      <c r="DQ168" s="223"/>
      <c r="DR168" s="223"/>
    </row>
    <row r="169" spans="1:122" s="149" customFormat="1" ht="15" customHeight="1" x14ac:dyDescent="0.25">
      <c r="H169" s="326"/>
      <c r="T169" s="326"/>
      <c r="Y169" s="295"/>
      <c r="AC169" s="326"/>
      <c r="AD169" s="332"/>
      <c r="AK169" s="326"/>
      <c r="AQ169" s="392"/>
      <c r="AR169" s="392"/>
      <c r="AS169" s="392"/>
      <c r="AT169" s="392"/>
      <c r="AU169" s="392"/>
      <c r="AV169" s="392"/>
      <c r="AW169" s="392"/>
      <c r="AX169" s="392"/>
      <c r="AY169" s="392"/>
      <c r="AZ169" s="392"/>
      <c r="BA169" s="392"/>
      <c r="BB169" s="392"/>
      <c r="BG169" s="223"/>
      <c r="BH169" s="223"/>
      <c r="BI169" s="223"/>
      <c r="BJ169" s="223"/>
      <c r="BK169" s="223"/>
      <c r="BL169" s="223"/>
      <c r="BM169" s="223"/>
      <c r="BN169" s="223"/>
      <c r="BO169" s="223"/>
      <c r="BP169" s="223"/>
      <c r="BQ169" s="223"/>
      <c r="BR169" s="223"/>
      <c r="BS169" s="223"/>
      <c r="BT169" s="223"/>
      <c r="BU169" s="223"/>
      <c r="BV169" s="223"/>
      <c r="BW169" s="223"/>
      <c r="BX169" s="223"/>
      <c r="BY169" s="223"/>
      <c r="BZ169" s="223"/>
      <c r="CA169" s="223"/>
      <c r="CB169" s="223"/>
      <c r="CC169" s="223"/>
      <c r="CD169" s="223"/>
      <c r="CE169" s="223"/>
      <c r="CF169" s="223"/>
      <c r="CG169" s="223"/>
      <c r="CH169" s="223"/>
      <c r="CI169" s="223"/>
      <c r="CJ169" s="223"/>
      <c r="CK169" s="223"/>
      <c r="CL169" s="223"/>
      <c r="CM169" s="223"/>
      <c r="CN169" s="223"/>
      <c r="CO169" s="223"/>
      <c r="CP169" s="223"/>
      <c r="CQ169" s="223"/>
      <c r="CR169" s="223"/>
      <c r="CS169" s="223"/>
      <c r="CT169" s="223"/>
      <c r="CU169" s="223"/>
      <c r="CV169" s="223"/>
      <c r="CW169" s="223"/>
      <c r="CX169" s="223"/>
      <c r="CY169" s="223"/>
      <c r="CZ169" s="223"/>
      <c r="DA169" s="223"/>
      <c r="DB169" s="223"/>
      <c r="DC169" s="223"/>
      <c r="DD169" s="223"/>
      <c r="DE169" s="223"/>
      <c r="DF169" s="223"/>
      <c r="DG169" s="223"/>
      <c r="DH169" s="223"/>
      <c r="DI169" s="223"/>
      <c r="DJ169" s="223"/>
      <c r="DK169" s="223"/>
      <c r="DL169" s="223"/>
      <c r="DM169" s="223"/>
      <c r="DN169" s="223"/>
      <c r="DO169" s="223"/>
      <c r="DP169" s="223"/>
      <c r="DQ169" s="223"/>
      <c r="DR169" s="223"/>
    </row>
    <row r="170" spans="1:122" s="149" customFormat="1" ht="15" customHeight="1" x14ac:dyDescent="0.25">
      <c r="H170" s="344"/>
      <c r="I170" s="163"/>
      <c r="J170" s="163"/>
      <c r="K170" s="163"/>
      <c r="L170" s="163"/>
      <c r="M170" s="163"/>
      <c r="N170" s="163"/>
      <c r="O170" s="163"/>
      <c r="P170" s="163"/>
      <c r="Q170" s="163"/>
      <c r="R170" s="163"/>
      <c r="S170" s="163"/>
      <c r="T170" s="344"/>
      <c r="U170" s="163"/>
      <c r="V170" s="163"/>
      <c r="W170" s="163"/>
      <c r="X170" s="163"/>
      <c r="Y170" s="345">
        <f>SUBTOTAL(9,Y25:Y136)</f>
        <v>30515703.834000003</v>
      </c>
      <c r="Z170" s="345">
        <f t="shared" ref="Z170:AK170" si="10">SUBTOTAL(9,Z25:Z136)</f>
        <v>0</v>
      </c>
      <c r="AA170" s="345">
        <f t="shared" si="10"/>
        <v>30515703.834000003</v>
      </c>
      <c r="AB170" s="345">
        <f t="shared" si="10"/>
        <v>0</v>
      </c>
      <c r="AC170" s="345">
        <f t="shared" si="10"/>
        <v>0</v>
      </c>
      <c r="AD170" s="345">
        <f t="shared" si="10"/>
        <v>0</v>
      </c>
      <c r="AE170" s="345">
        <f t="shared" si="10"/>
        <v>0</v>
      </c>
      <c r="AF170" s="345">
        <f t="shared" si="10"/>
        <v>0</v>
      </c>
      <c r="AG170" s="345">
        <f t="shared" si="10"/>
        <v>0</v>
      </c>
      <c r="AH170" s="345">
        <f t="shared" si="10"/>
        <v>0</v>
      </c>
      <c r="AI170" s="345">
        <f t="shared" si="10"/>
        <v>0</v>
      </c>
      <c r="AJ170" s="345">
        <f t="shared" si="10"/>
        <v>0</v>
      </c>
      <c r="AK170" s="347">
        <f t="shared" si="10"/>
        <v>28981412.224000003</v>
      </c>
      <c r="AQ170" s="392"/>
      <c r="AR170" s="392"/>
      <c r="AS170" s="392"/>
      <c r="AT170" s="392"/>
      <c r="AU170" s="392"/>
      <c r="AV170" s="392"/>
      <c r="AW170" s="392"/>
      <c r="AX170" s="392"/>
      <c r="AY170" s="392"/>
      <c r="AZ170" s="392"/>
      <c r="BA170" s="392"/>
      <c r="BB170" s="392"/>
      <c r="BG170" s="223"/>
      <c r="BH170" s="223"/>
      <c r="BI170" s="223"/>
      <c r="BJ170" s="223"/>
      <c r="BK170" s="223"/>
      <c r="BL170" s="223"/>
      <c r="BM170" s="223"/>
      <c r="BN170" s="223"/>
      <c r="BO170" s="223"/>
      <c r="BP170" s="223"/>
      <c r="BQ170" s="223"/>
      <c r="BR170" s="223"/>
      <c r="BS170" s="223"/>
      <c r="BT170" s="223"/>
      <c r="BU170" s="223"/>
      <c r="BV170" s="223"/>
      <c r="BW170" s="223"/>
      <c r="BX170" s="223"/>
      <c r="BY170" s="223"/>
      <c r="BZ170" s="223"/>
      <c r="CA170" s="223"/>
      <c r="CB170" s="223"/>
      <c r="CC170" s="223"/>
      <c r="CD170" s="223"/>
      <c r="CE170" s="223"/>
      <c r="CF170" s="223"/>
      <c r="CG170" s="223"/>
      <c r="CH170" s="223"/>
      <c r="CI170" s="223"/>
      <c r="CJ170" s="223"/>
      <c r="CK170" s="223"/>
      <c r="CL170" s="223"/>
      <c r="CM170" s="223"/>
      <c r="CN170" s="223"/>
      <c r="CO170" s="223"/>
      <c r="CP170" s="223"/>
      <c r="CQ170" s="223"/>
      <c r="CR170" s="223"/>
      <c r="CS170" s="223"/>
      <c r="CT170" s="223"/>
      <c r="CU170" s="223"/>
      <c r="CV170" s="223"/>
      <c r="CW170" s="223"/>
      <c r="CX170" s="223"/>
      <c r="CY170" s="223"/>
      <c r="CZ170" s="223"/>
      <c r="DA170" s="223"/>
      <c r="DB170" s="223"/>
      <c r="DC170" s="223"/>
      <c r="DD170" s="223"/>
      <c r="DE170" s="223"/>
      <c r="DF170" s="223"/>
      <c r="DG170" s="223"/>
      <c r="DH170" s="223"/>
      <c r="DI170" s="223"/>
      <c r="DJ170" s="223"/>
      <c r="DK170" s="223"/>
      <c r="DL170" s="223"/>
      <c r="DM170" s="223"/>
      <c r="DN170" s="223"/>
      <c r="DO170" s="223"/>
      <c r="DP170" s="223"/>
      <c r="DQ170" s="223"/>
      <c r="DR170" s="223"/>
    </row>
    <row r="171" spans="1:122" s="149" customFormat="1" ht="15" customHeight="1" x14ac:dyDescent="0.25">
      <c r="H171" s="326"/>
      <c r="T171" s="326"/>
      <c r="Y171" s="295"/>
      <c r="AC171" s="326"/>
      <c r="AD171" s="332"/>
      <c r="AK171" s="326"/>
      <c r="AQ171" s="392"/>
      <c r="AR171" s="392"/>
      <c r="AS171" s="392"/>
      <c r="AT171" s="392"/>
      <c r="AU171" s="392"/>
      <c r="AV171" s="392"/>
      <c r="AW171" s="392"/>
      <c r="AX171" s="392"/>
      <c r="AY171" s="392"/>
      <c r="AZ171" s="392"/>
      <c r="BA171" s="392"/>
      <c r="BB171" s="392"/>
      <c r="BG171" s="223"/>
      <c r="BH171" s="223"/>
      <c r="BI171" s="223"/>
      <c r="BJ171" s="223"/>
      <c r="BK171" s="223"/>
      <c r="BL171" s="223"/>
      <c r="BM171" s="223"/>
      <c r="BN171" s="223"/>
      <c r="BO171" s="223"/>
      <c r="BP171" s="223"/>
      <c r="BQ171" s="223"/>
      <c r="BR171" s="223"/>
      <c r="BS171" s="223"/>
      <c r="BT171" s="223"/>
      <c r="BU171" s="223"/>
      <c r="BV171" s="223"/>
      <c r="BW171" s="223"/>
      <c r="BX171" s="223"/>
      <c r="BY171" s="223"/>
      <c r="BZ171" s="223"/>
      <c r="CA171" s="223"/>
      <c r="CB171" s="223"/>
      <c r="CC171" s="223"/>
      <c r="CD171" s="223"/>
      <c r="CE171" s="223"/>
      <c r="CF171" s="223"/>
      <c r="CG171" s="223"/>
      <c r="CH171" s="223"/>
      <c r="CI171" s="223"/>
      <c r="CJ171" s="223"/>
      <c r="CK171" s="223"/>
      <c r="CL171" s="223"/>
      <c r="CM171" s="223"/>
      <c r="CN171" s="223"/>
      <c r="CO171" s="223"/>
      <c r="CP171" s="223"/>
      <c r="CQ171" s="223"/>
      <c r="CR171" s="223"/>
      <c r="CS171" s="223"/>
      <c r="CT171" s="223"/>
      <c r="CU171" s="223"/>
      <c r="CV171" s="223"/>
      <c r="CW171" s="223"/>
      <c r="CX171" s="223"/>
      <c r="CY171" s="223"/>
      <c r="CZ171" s="223"/>
      <c r="DA171" s="223"/>
      <c r="DB171" s="223"/>
      <c r="DC171" s="223"/>
      <c r="DD171" s="223"/>
      <c r="DE171" s="223"/>
      <c r="DF171" s="223"/>
      <c r="DG171" s="223"/>
      <c r="DH171" s="223"/>
      <c r="DI171" s="223"/>
      <c r="DJ171" s="223"/>
      <c r="DK171" s="223"/>
      <c r="DL171" s="223"/>
      <c r="DM171" s="223"/>
      <c r="DN171" s="223"/>
      <c r="DO171" s="223"/>
      <c r="DP171" s="223"/>
      <c r="DQ171" s="223"/>
      <c r="DR171" s="223"/>
    </row>
    <row r="172" spans="1:122" s="149" customFormat="1" ht="15" customHeight="1" x14ac:dyDescent="0.25">
      <c r="H172" s="326"/>
      <c r="T172" s="326"/>
      <c r="Y172" s="295"/>
      <c r="AC172" s="326"/>
      <c r="AD172" s="332"/>
      <c r="AK172" s="326"/>
      <c r="AQ172" s="392"/>
      <c r="AR172" s="392"/>
      <c r="AS172" s="392"/>
      <c r="AT172" s="392"/>
      <c r="AU172" s="392"/>
      <c r="AV172" s="392"/>
      <c r="AW172" s="392"/>
      <c r="AX172" s="392"/>
      <c r="AY172" s="392"/>
      <c r="AZ172" s="392"/>
      <c r="BA172" s="392"/>
      <c r="BB172" s="392"/>
      <c r="BG172" s="223"/>
      <c r="BH172" s="223"/>
      <c r="BI172" s="223"/>
      <c r="BJ172" s="223"/>
      <c r="BK172" s="223"/>
      <c r="BL172" s="223"/>
      <c r="BM172" s="223"/>
      <c r="BN172" s="223"/>
      <c r="BO172" s="223"/>
      <c r="BP172" s="223"/>
      <c r="BQ172" s="223"/>
      <c r="BR172" s="223"/>
      <c r="BS172" s="223"/>
      <c r="BT172" s="223"/>
      <c r="BU172" s="223"/>
      <c r="BV172" s="223"/>
      <c r="BW172" s="223"/>
      <c r="BX172" s="223"/>
      <c r="BY172" s="223"/>
      <c r="BZ172" s="223"/>
      <c r="CA172" s="223"/>
      <c r="CB172" s="223"/>
      <c r="CC172" s="223"/>
      <c r="CD172" s="223"/>
      <c r="CE172" s="223"/>
      <c r="CF172" s="223"/>
      <c r="CG172" s="223"/>
      <c r="CH172" s="223"/>
      <c r="CI172" s="223"/>
      <c r="CJ172" s="223"/>
      <c r="CK172" s="223"/>
      <c r="CL172" s="223"/>
      <c r="CM172" s="223"/>
      <c r="CN172" s="223"/>
      <c r="CO172" s="223"/>
      <c r="CP172" s="223"/>
      <c r="CQ172" s="223"/>
      <c r="CR172" s="223"/>
      <c r="CS172" s="223"/>
      <c r="CT172" s="223"/>
      <c r="CU172" s="223"/>
      <c r="CV172" s="223"/>
      <c r="CW172" s="223"/>
      <c r="CX172" s="223"/>
      <c r="CY172" s="223"/>
      <c r="CZ172" s="223"/>
      <c r="DA172" s="223"/>
      <c r="DB172" s="223"/>
      <c r="DC172" s="223"/>
      <c r="DD172" s="223"/>
      <c r="DE172" s="223"/>
      <c r="DF172" s="223"/>
      <c r="DG172" s="223"/>
      <c r="DH172" s="223"/>
      <c r="DI172" s="223"/>
      <c r="DJ172" s="223"/>
      <c r="DK172" s="223"/>
      <c r="DL172" s="223"/>
      <c r="DM172" s="223"/>
      <c r="DN172" s="223"/>
      <c r="DO172" s="223"/>
      <c r="DP172" s="223"/>
      <c r="DQ172" s="223"/>
      <c r="DR172" s="223"/>
    </row>
    <row r="173" spans="1:122" s="149" customFormat="1" ht="15" customHeight="1" x14ac:dyDescent="0.25">
      <c r="H173" s="326"/>
      <c r="T173" s="326"/>
      <c r="X173" s="356" t="s">
        <v>2610</v>
      </c>
      <c r="Y173" s="295">
        <v>29980662.85400001</v>
      </c>
      <c r="Z173" s="356" t="s">
        <v>49</v>
      </c>
      <c r="AA173" s="149">
        <v>29980662.85400001</v>
      </c>
      <c r="AB173" s="149">
        <v>0</v>
      </c>
      <c r="AC173" s="326"/>
      <c r="AD173" s="332"/>
      <c r="AK173" s="326"/>
      <c r="AQ173" s="377"/>
      <c r="AR173" s="377"/>
      <c r="AS173" s="377"/>
      <c r="AT173" s="377"/>
      <c r="AU173" s="377"/>
      <c r="AV173" s="377"/>
      <c r="AW173" s="377"/>
      <c r="AX173" s="377"/>
      <c r="AY173" s="377"/>
      <c r="AZ173" s="377"/>
      <c r="BA173" s="392"/>
      <c r="BB173" s="392"/>
      <c r="BG173" s="223"/>
      <c r="BH173" s="223"/>
      <c r="BI173" s="223"/>
      <c r="BJ173" s="223"/>
      <c r="BK173" s="223"/>
      <c r="BL173" s="223"/>
      <c r="BM173" s="223"/>
      <c r="BN173" s="223"/>
      <c r="BO173" s="223"/>
      <c r="BP173" s="223"/>
      <c r="BQ173" s="223"/>
      <c r="BR173" s="223"/>
      <c r="BS173" s="223"/>
      <c r="BT173" s="223"/>
      <c r="BU173" s="223"/>
      <c r="BV173" s="223"/>
      <c r="BW173" s="223"/>
      <c r="BX173" s="223"/>
      <c r="BY173" s="223"/>
      <c r="BZ173" s="223"/>
      <c r="CA173" s="223"/>
      <c r="CB173" s="223"/>
      <c r="CC173" s="223"/>
      <c r="CD173" s="223"/>
      <c r="CE173" s="223"/>
      <c r="CF173" s="223"/>
      <c r="CG173" s="223"/>
      <c r="CH173" s="223"/>
      <c r="CI173" s="223"/>
      <c r="CJ173" s="223"/>
      <c r="CK173" s="223"/>
      <c r="CL173" s="223"/>
      <c r="CM173" s="223"/>
      <c r="CN173" s="223"/>
      <c r="CO173" s="223"/>
      <c r="CP173" s="223"/>
      <c r="CQ173" s="223"/>
      <c r="CR173" s="223"/>
      <c r="CS173" s="223"/>
      <c r="CT173" s="223"/>
      <c r="CU173" s="223"/>
      <c r="CV173" s="223"/>
      <c r="CW173" s="223"/>
      <c r="CX173" s="223"/>
      <c r="CY173" s="223"/>
      <c r="CZ173" s="223"/>
      <c r="DA173" s="223"/>
      <c r="DB173" s="223"/>
      <c r="DC173" s="223"/>
      <c r="DD173" s="223"/>
      <c r="DE173" s="223"/>
      <c r="DF173" s="223"/>
      <c r="DG173" s="223"/>
      <c r="DH173" s="223"/>
      <c r="DI173" s="223"/>
      <c r="DJ173" s="223"/>
      <c r="DK173" s="223"/>
      <c r="DL173" s="223"/>
      <c r="DM173" s="223"/>
      <c r="DN173" s="223"/>
      <c r="DO173" s="223"/>
      <c r="DP173" s="223"/>
      <c r="DQ173" s="223"/>
      <c r="DR173" s="223"/>
    </row>
    <row r="174" spans="1:122" s="149" customFormat="1" ht="15" customHeight="1" x14ac:dyDescent="0.25">
      <c r="H174" s="326"/>
      <c r="T174" s="326"/>
      <c r="X174" s="149">
        <v>2</v>
      </c>
      <c r="Y174" s="295">
        <v>31917564.214000013</v>
      </c>
      <c r="Z174" s="356" t="s">
        <v>49</v>
      </c>
      <c r="AA174" s="149">
        <v>31917564.214000013</v>
      </c>
      <c r="AB174" s="149">
        <v>0</v>
      </c>
      <c r="AC174" s="326"/>
      <c r="AD174" s="332"/>
      <c r="AK174" s="326"/>
      <c r="AQ174" s="377"/>
      <c r="AR174" s="377"/>
      <c r="AS174" s="377"/>
      <c r="AT174" s="377"/>
      <c r="AU174" s="377"/>
      <c r="AV174" s="377"/>
      <c r="AW174" s="377"/>
      <c r="AX174" s="377"/>
      <c r="AY174" s="377"/>
      <c r="AZ174" s="377"/>
      <c r="BA174" s="392"/>
      <c r="BB174" s="392"/>
      <c r="BG174" s="223"/>
      <c r="BH174" s="223"/>
      <c r="BI174" s="223"/>
      <c r="BJ174" s="223"/>
      <c r="BK174" s="223"/>
      <c r="BL174" s="223"/>
      <c r="BM174" s="223"/>
      <c r="BN174" s="223"/>
      <c r="BO174" s="223"/>
      <c r="BP174" s="223"/>
      <c r="BQ174" s="223"/>
      <c r="BR174" s="223"/>
      <c r="BS174" s="223"/>
      <c r="BT174" s="223"/>
      <c r="BU174" s="223"/>
      <c r="BV174" s="223"/>
      <c r="BW174" s="223"/>
      <c r="BX174" s="223"/>
      <c r="BY174" s="223"/>
      <c r="BZ174" s="223"/>
      <c r="CA174" s="223"/>
      <c r="CB174" s="223"/>
      <c r="CC174" s="223"/>
      <c r="CD174" s="223"/>
      <c r="CE174" s="223"/>
      <c r="CF174" s="223"/>
      <c r="CG174" s="223"/>
      <c r="CH174" s="223"/>
      <c r="CI174" s="223"/>
      <c r="CJ174" s="223"/>
      <c r="CK174" s="223"/>
      <c r="CL174" s="223"/>
      <c r="CM174" s="223"/>
      <c r="CN174" s="223"/>
      <c r="CO174" s="223"/>
      <c r="CP174" s="223"/>
      <c r="CQ174" s="223"/>
      <c r="CR174" s="223"/>
      <c r="CS174" s="223"/>
      <c r="CT174" s="223"/>
      <c r="CU174" s="223"/>
      <c r="CV174" s="223"/>
      <c r="CW174" s="223"/>
      <c r="CX174" s="223"/>
      <c r="CY174" s="223"/>
      <c r="CZ174" s="223"/>
      <c r="DA174" s="223"/>
      <c r="DB174" s="223"/>
      <c r="DC174" s="223"/>
      <c r="DD174" s="223"/>
      <c r="DE174" s="223"/>
      <c r="DF174" s="223"/>
      <c r="DG174" s="223"/>
      <c r="DH174" s="223"/>
      <c r="DI174" s="223"/>
      <c r="DJ174" s="223"/>
      <c r="DK174" s="223"/>
      <c r="DL174" s="223"/>
      <c r="DM174" s="223"/>
      <c r="DN174" s="223"/>
      <c r="DO174" s="223"/>
      <c r="DP174" s="223"/>
      <c r="DQ174" s="223"/>
      <c r="DR174" s="223"/>
    </row>
    <row r="175" spans="1:122" s="149" customFormat="1" ht="15" customHeight="1" x14ac:dyDescent="0.25">
      <c r="H175" s="326"/>
      <c r="T175" s="326"/>
      <c r="X175" s="149">
        <v>3</v>
      </c>
      <c r="Y175" s="295">
        <v>32428147.504000016</v>
      </c>
      <c r="Z175" s="356" t="s">
        <v>49</v>
      </c>
      <c r="AA175" s="149">
        <v>32428147.504000016</v>
      </c>
      <c r="AB175" s="149">
        <v>0</v>
      </c>
      <c r="AC175" s="326"/>
      <c r="AD175" s="332"/>
      <c r="AK175" s="326"/>
      <c r="AQ175" s="377"/>
      <c r="AR175" s="377"/>
      <c r="AS175" s="377"/>
      <c r="AT175" s="377"/>
      <c r="AU175" s="377"/>
      <c r="AV175" s="377"/>
      <c r="AW175" s="377"/>
      <c r="AX175" s="377"/>
      <c r="AY175" s="377"/>
      <c r="AZ175" s="377"/>
      <c r="BA175" s="392"/>
      <c r="BB175" s="392"/>
      <c r="BG175" s="223"/>
      <c r="BH175" s="223"/>
      <c r="BI175" s="223"/>
      <c r="BJ175" s="223"/>
      <c r="BK175" s="223"/>
      <c r="BL175" s="223"/>
      <c r="BM175" s="223"/>
      <c r="BN175" s="223"/>
      <c r="BO175" s="223"/>
      <c r="BP175" s="223"/>
      <c r="BQ175" s="223"/>
      <c r="BR175" s="223"/>
      <c r="BS175" s="223"/>
      <c r="BT175" s="223"/>
      <c r="BU175" s="223"/>
      <c r="BV175" s="223"/>
      <c r="BW175" s="223"/>
      <c r="BX175" s="223"/>
      <c r="BY175" s="223"/>
      <c r="BZ175" s="223"/>
      <c r="CA175" s="223"/>
      <c r="CB175" s="223"/>
      <c r="CC175" s="223"/>
      <c r="CD175" s="223"/>
      <c r="CE175" s="223"/>
      <c r="CF175" s="223"/>
      <c r="CG175" s="223"/>
      <c r="CH175" s="223"/>
      <c r="CI175" s="223"/>
      <c r="CJ175" s="223"/>
      <c r="CK175" s="223"/>
      <c r="CL175" s="223"/>
      <c r="CM175" s="223"/>
      <c r="CN175" s="223"/>
      <c r="CO175" s="223"/>
      <c r="CP175" s="223"/>
      <c r="CQ175" s="223"/>
      <c r="CR175" s="223"/>
      <c r="CS175" s="223"/>
      <c r="CT175" s="223"/>
      <c r="CU175" s="223"/>
      <c r="CV175" s="223"/>
      <c r="CW175" s="223"/>
      <c r="CX175" s="223"/>
      <c r="CY175" s="223"/>
      <c r="CZ175" s="223"/>
      <c r="DA175" s="223"/>
      <c r="DB175" s="223"/>
      <c r="DC175" s="223"/>
      <c r="DD175" s="223"/>
      <c r="DE175" s="223"/>
      <c r="DF175" s="223"/>
      <c r="DG175" s="223"/>
      <c r="DH175" s="223"/>
      <c r="DI175" s="223"/>
      <c r="DJ175" s="223"/>
      <c r="DK175" s="223"/>
      <c r="DL175" s="223"/>
      <c r="DM175" s="223"/>
      <c r="DN175" s="223"/>
      <c r="DO175" s="223"/>
      <c r="DP175" s="223"/>
      <c r="DQ175" s="223"/>
      <c r="DR175" s="223"/>
    </row>
    <row r="176" spans="1:122" s="149" customFormat="1" ht="15" customHeight="1" x14ac:dyDescent="0.25">
      <c r="H176" s="326"/>
      <c r="T176" s="326"/>
      <c r="X176" s="149">
        <v>4</v>
      </c>
      <c r="Y176" s="295">
        <v>33240242.824000016</v>
      </c>
      <c r="Z176" s="356" t="s">
        <v>49</v>
      </c>
      <c r="AA176" s="149">
        <v>33240242.824000016</v>
      </c>
      <c r="AB176" s="149">
        <v>0</v>
      </c>
      <c r="AC176" s="326"/>
      <c r="AD176" s="332"/>
      <c r="AK176" s="326"/>
      <c r="AQ176" s="377"/>
      <c r="AR176" s="377"/>
      <c r="AS176" s="377"/>
      <c r="AT176" s="377"/>
      <c r="AU176" s="377"/>
      <c r="AV176" s="377"/>
      <c r="AW176" s="377"/>
      <c r="AX176" s="377"/>
      <c r="AY176" s="377"/>
      <c r="AZ176" s="377"/>
      <c r="BA176" s="392"/>
      <c r="BB176" s="392"/>
      <c r="BG176" s="223"/>
      <c r="BH176" s="223"/>
      <c r="BI176" s="223"/>
      <c r="BJ176" s="223"/>
      <c r="BK176" s="223"/>
      <c r="BL176" s="223"/>
      <c r="BM176" s="223"/>
      <c r="BN176" s="223"/>
      <c r="BO176" s="223"/>
      <c r="BP176" s="223"/>
      <c r="BQ176" s="223"/>
      <c r="BR176" s="223"/>
      <c r="BS176" s="223"/>
      <c r="BT176" s="223"/>
      <c r="BU176" s="223"/>
      <c r="BV176" s="223"/>
      <c r="BW176" s="223"/>
      <c r="BX176" s="223"/>
      <c r="BY176" s="223"/>
      <c r="BZ176" s="223"/>
      <c r="CA176" s="223"/>
      <c r="CB176" s="223"/>
      <c r="CC176" s="223"/>
      <c r="CD176" s="223"/>
      <c r="CE176" s="223"/>
      <c r="CF176" s="223"/>
      <c r="CG176" s="223"/>
      <c r="CH176" s="223"/>
      <c r="CI176" s="223"/>
      <c r="CJ176" s="223"/>
      <c r="CK176" s="223"/>
      <c r="CL176" s="223"/>
      <c r="CM176" s="223"/>
      <c r="CN176" s="223"/>
      <c r="CO176" s="223"/>
      <c r="CP176" s="223"/>
      <c r="CQ176" s="223"/>
      <c r="CR176" s="223"/>
      <c r="CS176" s="223"/>
      <c r="CT176" s="223"/>
      <c r="CU176" s="223"/>
      <c r="CV176" s="223"/>
      <c r="CW176" s="223"/>
      <c r="CX176" s="223"/>
      <c r="CY176" s="223"/>
      <c r="CZ176" s="223"/>
      <c r="DA176" s="223"/>
      <c r="DB176" s="223"/>
      <c r="DC176" s="223"/>
      <c r="DD176" s="223"/>
      <c r="DE176" s="223"/>
      <c r="DF176" s="223"/>
      <c r="DG176" s="223"/>
      <c r="DH176" s="223"/>
      <c r="DI176" s="223"/>
      <c r="DJ176" s="223"/>
      <c r="DK176" s="223"/>
      <c r="DL176" s="223"/>
      <c r="DM176" s="223"/>
      <c r="DN176" s="223"/>
      <c r="DO176" s="223"/>
      <c r="DP176" s="223"/>
      <c r="DQ176" s="223"/>
      <c r="DR176" s="223"/>
    </row>
    <row r="177" spans="8:122" s="203" customFormat="1" ht="15" customHeight="1" x14ac:dyDescent="0.25">
      <c r="H177" s="328"/>
      <c r="T177" s="328"/>
      <c r="Y177" s="342"/>
      <c r="AC177" s="328"/>
      <c r="AD177" s="334"/>
      <c r="AK177" s="328"/>
      <c r="AQ177" s="377"/>
      <c r="AR177" s="377"/>
      <c r="AS177" s="377"/>
      <c r="AT177" s="377"/>
      <c r="AU177" s="377"/>
      <c r="AV177" s="377"/>
      <c r="AW177" s="377"/>
      <c r="AX177" s="377"/>
      <c r="AY177" s="377"/>
      <c r="AZ177" s="377"/>
      <c r="BA177" s="392"/>
      <c r="BB177" s="392"/>
      <c r="BG177" s="166"/>
      <c r="BH177" s="166"/>
      <c r="BI177" s="166"/>
      <c r="BJ177" s="166"/>
      <c r="BK177" s="166"/>
      <c r="BL177" s="166"/>
      <c r="BM177" s="166"/>
      <c r="BN177" s="166"/>
      <c r="BO177" s="166"/>
      <c r="BP177" s="166"/>
      <c r="BQ177" s="166"/>
      <c r="BR177" s="166"/>
      <c r="BS177" s="166"/>
      <c r="BT177" s="166"/>
      <c r="BU177" s="166"/>
      <c r="BV177" s="166"/>
      <c r="BW177" s="166"/>
      <c r="BX177" s="166"/>
      <c r="BY177" s="166"/>
      <c r="BZ177" s="166"/>
      <c r="CA177" s="166"/>
      <c r="CB177" s="166"/>
      <c r="CC177" s="166"/>
      <c r="CD177" s="166"/>
      <c r="CE177" s="166"/>
      <c r="CF177" s="166"/>
      <c r="CG177" s="166"/>
      <c r="CH177" s="166"/>
      <c r="CI177" s="166"/>
      <c r="CJ177" s="166"/>
      <c r="CK177" s="166"/>
      <c r="CL177" s="166"/>
      <c r="CM177" s="166"/>
      <c r="CN177" s="166"/>
      <c r="CO177" s="166"/>
      <c r="CP177" s="166"/>
      <c r="CQ177" s="166"/>
      <c r="CR177" s="166"/>
      <c r="CS177" s="166"/>
      <c r="CT177" s="166"/>
      <c r="CU177" s="166"/>
      <c r="CV177" s="166"/>
      <c r="CW177" s="166"/>
      <c r="CX177" s="166"/>
      <c r="CY177" s="166"/>
      <c r="CZ177" s="166"/>
      <c r="DA177" s="166"/>
      <c r="DB177" s="166"/>
      <c r="DC177" s="166"/>
      <c r="DD177" s="166"/>
      <c r="DE177" s="166"/>
      <c r="DF177" s="166"/>
      <c r="DG177" s="166"/>
      <c r="DH177" s="166"/>
      <c r="DI177" s="166"/>
      <c r="DJ177" s="166"/>
      <c r="DK177" s="166"/>
      <c r="DL177" s="166"/>
      <c r="DM177" s="166"/>
      <c r="DN177" s="166"/>
      <c r="DO177" s="166"/>
      <c r="DP177" s="166"/>
      <c r="DQ177" s="166"/>
      <c r="DR177" s="166"/>
    </row>
    <row r="178" spans="8:122" s="203" customFormat="1" ht="15" customHeight="1" x14ac:dyDescent="0.25">
      <c r="H178" s="328"/>
      <c r="T178" s="328"/>
      <c r="Y178" s="342"/>
      <c r="AC178" s="328"/>
      <c r="AD178" s="334"/>
      <c r="AK178" s="328"/>
      <c r="AQ178" s="377"/>
      <c r="AR178" s="377"/>
      <c r="AS178" s="377"/>
      <c r="AT178" s="377"/>
      <c r="AU178" s="377"/>
      <c r="AV178" s="377"/>
      <c r="AW178" s="377"/>
      <c r="AX178" s="377"/>
      <c r="AY178" s="377"/>
      <c r="AZ178" s="377"/>
      <c r="BA178" s="392"/>
      <c r="BB178" s="392"/>
      <c r="BG178" s="166"/>
      <c r="BH178" s="166"/>
      <c r="BI178" s="166"/>
      <c r="BJ178" s="166"/>
      <c r="BK178" s="166"/>
      <c r="BL178" s="166"/>
      <c r="BM178" s="166"/>
      <c r="BN178" s="166"/>
      <c r="BO178" s="166"/>
      <c r="BP178" s="166"/>
      <c r="BQ178" s="166"/>
      <c r="BR178" s="166"/>
      <c r="BS178" s="166"/>
      <c r="BT178" s="166"/>
      <c r="BU178" s="166"/>
      <c r="BV178" s="166"/>
      <c r="BW178" s="166"/>
      <c r="BX178" s="166"/>
      <c r="BY178" s="166"/>
      <c r="BZ178" s="166"/>
      <c r="CA178" s="166"/>
      <c r="CB178" s="166"/>
      <c r="CC178" s="166"/>
      <c r="CD178" s="166"/>
      <c r="CE178" s="166"/>
      <c r="CF178" s="166"/>
      <c r="CG178" s="166"/>
      <c r="CH178" s="166"/>
      <c r="CI178" s="166"/>
      <c r="CJ178" s="166"/>
      <c r="CK178" s="166"/>
      <c r="CL178" s="166"/>
      <c r="CM178" s="166"/>
      <c r="CN178" s="166"/>
      <c r="CO178" s="166"/>
      <c r="CP178" s="166"/>
      <c r="CQ178" s="166"/>
      <c r="CR178" s="166"/>
      <c r="CS178" s="166"/>
      <c r="CT178" s="166"/>
      <c r="CU178" s="166"/>
      <c r="CV178" s="166"/>
      <c r="CW178" s="166"/>
      <c r="CX178" s="166"/>
      <c r="CY178" s="166"/>
      <c r="CZ178" s="166"/>
      <c r="DA178" s="166"/>
      <c r="DB178" s="166"/>
      <c r="DC178" s="166"/>
      <c r="DD178" s="166"/>
      <c r="DE178" s="166"/>
      <c r="DF178" s="166"/>
      <c r="DG178" s="166"/>
      <c r="DH178" s="166"/>
      <c r="DI178" s="166"/>
      <c r="DJ178" s="166"/>
      <c r="DK178" s="166"/>
      <c r="DL178" s="166"/>
      <c r="DM178" s="166"/>
      <c r="DN178" s="166"/>
      <c r="DO178" s="166"/>
      <c r="DP178" s="166"/>
      <c r="DQ178" s="166"/>
      <c r="DR178" s="166"/>
    </row>
    <row r="179" spans="8:122" s="203" customFormat="1" ht="15" customHeight="1" x14ac:dyDescent="0.25">
      <c r="H179" s="328"/>
      <c r="T179" s="328"/>
      <c r="Y179" s="342"/>
      <c r="AC179" s="328"/>
      <c r="AD179" s="334"/>
      <c r="AK179" s="328"/>
      <c r="AQ179" s="377"/>
      <c r="AR179" s="377"/>
      <c r="AS179" s="377"/>
      <c r="AT179" s="377"/>
      <c r="AU179" s="377"/>
      <c r="AV179" s="377"/>
      <c r="AW179" s="377"/>
      <c r="AX179" s="377"/>
      <c r="AY179" s="377"/>
      <c r="AZ179" s="377"/>
      <c r="BA179" s="392"/>
      <c r="BB179" s="392"/>
      <c r="BG179" s="166"/>
      <c r="BH179" s="166"/>
      <c r="BI179" s="166"/>
      <c r="BJ179" s="166"/>
      <c r="BK179" s="166"/>
      <c r="BL179" s="166"/>
      <c r="BM179" s="166"/>
      <c r="BN179" s="166"/>
      <c r="BO179" s="166"/>
      <c r="BP179" s="166"/>
      <c r="BQ179" s="166"/>
      <c r="BR179" s="166"/>
      <c r="BS179" s="166"/>
      <c r="BT179" s="166"/>
      <c r="BU179" s="166"/>
      <c r="BV179" s="166"/>
      <c r="BW179" s="166"/>
      <c r="BX179" s="166"/>
      <c r="BY179" s="166"/>
      <c r="BZ179" s="166"/>
      <c r="CA179" s="166"/>
      <c r="CB179" s="166"/>
      <c r="CC179" s="166"/>
      <c r="CD179" s="166"/>
      <c r="CE179" s="166"/>
      <c r="CF179" s="166"/>
      <c r="CG179" s="166"/>
      <c r="CH179" s="166"/>
      <c r="CI179" s="166"/>
      <c r="CJ179" s="166"/>
      <c r="CK179" s="166"/>
      <c r="CL179" s="166"/>
      <c r="CM179" s="166"/>
      <c r="CN179" s="166"/>
      <c r="CO179" s="166"/>
      <c r="CP179" s="166"/>
      <c r="CQ179" s="166"/>
      <c r="CR179" s="166"/>
      <c r="CS179" s="166"/>
      <c r="CT179" s="166"/>
      <c r="CU179" s="166"/>
      <c r="CV179" s="166"/>
      <c r="CW179" s="166"/>
      <c r="CX179" s="166"/>
      <c r="CY179" s="166"/>
      <c r="CZ179" s="166"/>
      <c r="DA179" s="166"/>
      <c r="DB179" s="166"/>
      <c r="DC179" s="166"/>
      <c r="DD179" s="166"/>
      <c r="DE179" s="166"/>
      <c r="DF179" s="166"/>
      <c r="DG179" s="166"/>
      <c r="DH179" s="166"/>
      <c r="DI179" s="166"/>
      <c r="DJ179" s="166"/>
      <c r="DK179" s="166"/>
      <c r="DL179" s="166"/>
      <c r="DM179" s="166"/>
      <c r="DN179" s="166"/>
      <c r="DO179" s="166"/>
      <c r="DP179" s="166"/>
      <c r="DQ179" s="166"/>
      <c r="DR179" s="166"/>
    </row>
    <row r="180" spans="8:122" s="203" customFormat="1" ht="15" customHeight="1" x14ac:dyDescent="0.25">
      <c r="H180" s="328"/>
      <c r="T180" s="328"/>
      <c r="Y180" s="342"/>
      <c r="AC180" s="328"/>
      <c r="AD180" s="334"/>
      <c r="AK180" s="328"/>
      <c r="AQ180" s="377"/>
      <c r="AR180" s="377"/>
      <c r="AS180" s="377"/>
      <c r="AT180" s="377"/>
      <c r="AU180" s="377"/>
      <c r="AV180" s="377"/>
      <c r="AW180" s="377"/>
      <c r="AX180" s="377"/>
      <c r="AY180" s="377"/>
      <c r="AZ180" s="377"/>
      <c r="BA180" s="392"/>
      <c r="BB180" s="392"/>
      <c r="BG180" s="166"/>
      <c r="BH180" s="166"/>
      <c r="BI180" s="166"/>
      <c r="BJ180" s="166"/>
      <c r="BK180" s="166"/>
      <c r="BL180" s="166"/>
      <c r="BM180" s="166"/>
      <c r="BN180" s="166"/>
      <c r="BO180" s="166"/>
      <c r="BP180" s="166"/>
      <c r="BQ180" s="166"/>
      <c r="BR180" s="166"/>
      <c r="BS180" s="166"/>
      <c r="BT180" s="166"/>
      <c r="BU180" s="166"/>
      <c r="BV180" s="166"/>
      <c r="BW180" s="166"/>
      <c r="BX180" s="166"/>
      <c r="BY180" s="166"/>
      <c r="BZ180" s="166"/>
      <c r="CA180" s="166"/>
      <c r="CB180" s="166"/>
      <c r="CC180" s="166"/>
      <c r="CD180" s="166"/>
      <c r="CE180" s="166"/>
      <c r="CF180" s="166"/>
      <c r="CG180" s="166"/>
      <c r="CH180" s="166"/>
      <c r="CI180" s="166"/>
      <c r="CJ180" s="166"/>
      <c r="CK180" s="166"/>
      <c r="CL180" s="166"/>
      <c r="CM180" s="166"/>
      <c r="CN180" s="166"/>
      <c r="CO180" s="166"/>
      <c r="CP180" s="166"/>
      <c r="CQ180" s="166"/>
      <c r="CR180" s="166"/>
      <c r="CS180" s="166"/>
      <c r="CT180" s="166"/>
      <c r="CU180" s="166"/>
      <c r="CV180" s="166"/>
      <c r="CW180" s="166"/>
      <c r="CX180" s="166"/>
      <c r="CY180" s="166"/>
      <c r="CZ180" s="166"/>
      <c r="DA180" s="166"/>
      <c r="DB180" s="166"/>
      <c r="DC180" s="166"/>
      <c r="DD180" s="166"/>
      <c r="DE180" s="166"/>
      <c r="DF180" s="166"/>
      <c r="DG180" s="166"/>
      <c r="DH180" s="166"/>
      <c r="DI180" s="166"/>
      <c r="DJ180" s="166"/>
      <c r="DK180" s="166"/>
      <c r="DL180" s="166"/>
      <c r="DM180" s="166"/>
      <c r="DN180" s="166"/>
      <c r="DO180" s="166"/>
      <c r="DP180" s="166"/>
      <c r="DQ180" s="166"/>
      <c r="DR180" s="166"/>
    </row>
    <row r="181" spans="8:122" s="203" customFormat="1" ht="15" customHeight="1" x14ac:dyDescent="0.25">
      <c r="H181" s="328"/>
      <c r="T181" s="328"/>
      <c r="Y181" s="342"/>
      <c r="AC181" s="328"/>
      <c r="AD181" s="334"/>
      <c r="AK181" s="328"/>
      <c r="AQ181" s="377"/>
      <c r="AR181" s="377"/>
      <c r="AS181" s="377"/>
      <c r="AT181" s="377"/>
      <c r="AU181" s="377"/>
      <c r="AV181" s="377"/>
      <c r="AW181" s="377"/>
      <c r="AX181" s="377"/>
      <c r="AY181" s="377"/>
      <c r="AZ181" s="377"/>
      <c r="BA181" s="392"/>
      <c r="BB181" s="392"/>
      <c r="BG181" s="166"/>
      <c r="BH181" s="166"/>
      <c r="BI181" s="166"/>
      <c r="BJ181" s="166"/>
      <c r="BK181" s="166"/>
      <c r="BL181" s="166"/>
      <c r="BM181" s="166"/>
      <c r="BN181" s="166"/>
      <c r="BO181" s="166"/>
      <c r="BP181" s="166"/>
      <c r="BQ181" s="166"/>
      <c r="BR181" s="166"/>
      <c r="BS181" s="166"/>
      <c r="BT181" s="166"/>
      <c r="BU181" s="166"/>
      <c r="BV181" s="166"/>
      <c r="BW181" s="166"/>
      <c r="BX181" s="166"/>
      <c r="BY181" s="166"/>
      <c r="BZ181" s="166"/>
      <c r="CA181" s="166"/>
      <c r="CB181" s="166"/>
      <c r="CC181" s="166"/>
      <c r="CD181" s="166"/>
      <c r="CE181" s="166"/>
      <c r="CF181" s="166"/>
      <c r="CG181" s="166"/>
      <c r="CH181" s="166"/>
      <c r="CI181" s="166"/>
      <c r="CJ181" s="166"/>
      <c r="CK181" s="166"/>
      <c r="CL181" s="166"/>
      <c r="CM181" s="166"/>
      <c r="CN181" s="166"/>
      <c r="CO181" s="166"/>
      <c r="CP181" s="166"/>
      <c r="CQ181" s="166"/>
      <c r="CR181" s="166"/>
      <c r="CS181" s="166"/>
      <c r="CT181" s="166"/>
      <c r="CU181" s="166"/>
      <c r="CV181" s="166"/>
      <c r="CW181" s="166"/>
      <c r="CX181" s="166"/>
      <c r="CY181" s="166"/>
      <c r="CZ181" s="166"/>
      <c r="DA181" s="166"/>
      <c r="DB181" s="166"/>
      <c r="DC181" s="166"/>
      <c r="DD181" s="166"/>
      <c r="DE181" s="166"/>
      <c r="DF181" s="166"/>
      <c r="DG181" s="166"/>
      <c r="DH181" s="166"/>
      <c r="DI181" s="166"/>
      <c r="DJ181" s="166"/>
      <c r="DK181" s="166"/>
      <c r="DL181" s="166"/>
      <c r="DM181" s="166"/>
      <c r="DN181" s="166"/>
      <c r="DO181" s="166"/>
      <c r="DP181" s="166"/>
      <c r="DQ181" s="166"/>
      <c r="DR181" s="166"/>
    </row>
    <row r="182" spans="8:122" s="203" customFormat="1" ht="15" customHeight="1" x14ac:dyDescent="0.25">
      <c r="H182" s="328"/>
      <c r="T182" s="328"/>
      <c r="Y182" s="342"/>
      <c r="AC182" s="328"/>
      <c r="AD182" s="334"/>
      <c r="AK182" s="328"/>
      <c r="AQ182" s="377"/>
      <c r="AR182" s="377"/>
      <c r="AS182" s="377"/>
      <c r="AT182" s="377"/>
      <c r="AU182" s="377"/>
      <c r="AV182" s="377"/>
      <c r="AW182" s="377"/>
      <c r="AX182" s="377"/>
      <c r="AY182" s="377"/>
      <c r="AZ182" s="377"/>
      <c r="BA182" s="392"/>
      <c r="BB182" s="392"/>
      <c r="BG182" s="166"/>
      <c r="BH182" s="166"/>
      <c r="BI182" s="166"/>
      <c r="BJ182" s="166"/>
      <c r="BK182" s="166"/>
      <c r="BL182" s="166"/>
      <c r="BM182" s="166"/>
      <c r="BN182" s="166"/>
      <c r="BO182" s="166"/>
      <c r="BP182" s="166"/>
      <c r="BQ182" s="166"/>
      <c r="BR182" s="166"/>
      <c r="BS182" s="166"/>
      <c r="BT182" s="166"/>
      <c r="BU182" s="166"/>
      <c r="BV182" s="166"/>
      <c r="BW182" s="166"/>
      <c r="BX182" s="166"/>
      <c r="BY182" s="166"/>
      <c r="BZ182" s="166"/>
      <c r="CA182" s="166"/>
      <c r="CB182" s="166"/>
      <c r="CC182" s="166"/>
      <c r="CD182" s="166"/>
      <c r="CE182" s="166"/>
      <c r="CF182" s="166"/>
      <c r="CG182" s="166"/>
      <c r="CH182" s="166"/>
      <c r="CI182" s="166"/>
      <c r="CJ182" s="166"/>
      <c r="CK182" s="166"/>
      <c r="CL182" s="166"/>
      <c r="CM182" s="166"/>
      <c r="CN182" s="166"/>
      <c r="CO182" s="166"/>
      <c r="CP182" s="166"/>
      <c r="CQ182" s="166"/>
      <c r="CR182" s="166"/>
      <c r="CS182" s="166"/>
      <c r="CT182" s="166"/>
      <c r="CU182" s="166"/>
      <c r="CV182" s="166"/>
      <c r="CW182" s="166"/>
      <c r="CX182" s="166"/>
      <c r="CY182" s="166"/>
      <c r="CZ182" s="166"/>
      <c r="DA182" s="166"/>
      <c r="DB182" s="166"/>
      <c r="DC182" s="166"/>
      <c r="DD182" s="166"/>
      <c r="DE182" s="166"/>
      <c r="DF182" s="166"/>
      <c r="DG182" s="166"/>
      <c r="DH182" s="166"/>
      <c r="DI182" s="166"/>
      <c r="DJ182" s="166"/>
      <c r="DK182" s="166"/>
      <c r="DL182" s="166"/>
      <c r="DM182" s="166"/>
      <c r="DN182" s="166"/>
      <c r="DO182" s="166"/>
      <c r="DP182" s="166"/>
      <c r="DQ182" s="166"/>
      <c r="DR182" s="166"/>
    </row>
    <row r="183" spans="8:122" s="203" customFormat="1" ht="15" customHeight="1" x14ac:dyDescent="0.25">
      <c r="H183" s="328"/>
      <c r="T183" s="328"/>
      <c r="Y183" s="342"/>
      <c r="AC183" s="328"/>
      <c r="AD183" s="334"/>
      <c r="AK183" s="328"/>
      <c r="AQ183" s="380"/>
      <c r="AR183" s="380"/>
      <c r="AS183" s="380"/>
      <c r="AT183" s="380"/>
      <c r="AU183" s="380"/>
      <c r="AV183" s="380"/>
      <c r="AW183" s="380"/>
      <c r="AX183" s="380"/>
      <c r="AY183" s="380"/>
      <c r="AZ183" s="380"/>
      <c r="BA183" s="393"/>
      <c r="BB183" s="393"/>
      <c r="BG183" s="166"/>
      <c r="BH183" s="166"/>
      <c r="BI183" s="166"/>
      <c r="BJ183" s="166"/>
      <c r="BK183" s="166"/>
      <c r="BL183" s="166"/>
      <c r="BM183" s="166"/>
      <c r="BN183" s="166"/>
      <c r="BO183" s="166"/>
      <c r="BP183" s="166"/>
      <c r="BQ183" s="166"/>
      <c r="BR183" s="166"/>
      <c r="BS183" s="166"/>
      <c r="BT183" s="166"/>
      <c r="BU183" s="166"/>
      <c r="BV183" s="166"/>
      <c r="BW183" s="166"/>
      <c r="BX183" s="166"/>
      <c r="BY183" s="166"/>
      <c r="BZ183" s="166"/>
      <c r="CA183" s="166"/>
      <c r="CB183" s="166"/>
      <c r="CC183" s="166"/>
      <c r="CD183" s="166"/>
      <c r="CE183" s="166"/>
      <c r="CF183" s="166"/>
      <c r="CG183" s="166"/>
      <c r="CH183" s="166"/>
      <c r="CI183" s="166"/>
      <c r="CJ183" s="166"/>
      <c r="CK183" s="166"/>
      <c r="CL183" s="166"/>
      <c r="CM183" s="166"/>
      <c r="CN183" s="166"/>
      <c r="CO183" s="166"/>
      <c r="CP183" s="166"/>
      <c r="CQ183" s="166"/>
      <c r="CR183" s="166"/>
      <c r="CS183" s="166"/>
      <c r="CT183" s="166"/>
      <c r="CU183" s="166"/>
      <c r="CV183" s="166"/>
      <c r="CW183" s="166"/>
      <c r="CX183" s="166"/>
      <c r="CY183" s="166"/>
      <c r="CZ183" s="166"/>
      <c r="DA183" s="166"/>
      <c r="DB183" s="166"/>
      <c r="DC183" s="166"/>
      <c r="DD183" s="166"/>
      <c r="DE183" s="166"/>
      <c r="DF183" s="166"/>
      <c r="DG183" s="166"/>
      <c r="DH183" s="166"/>
      <c r="DI183" s="166"/>
      <c r="DJ183" s="166"/>
      <c r="DK183" s="166"/>
      <c r="DL183" s="166"/>
      <c r="DM183" s="166"/>
      <c r="DN183" s="166"/>
      <c r="DO183" s="166"/>
      <c r="DP183" s="166"/>
      <c r="DQ183" s="166"/>
      <c r="DR183" s="166"/>
    </row>
    <row r="184" spans="8:122" s="203" customFormat="1" ht="15" customHeight="1" x14ac:dyDescent="0.25">
      <c r="H184" s="328"/>
      <c r="T184" s="328"/>
      <c r="Y184" s="342"/>
      <c r="AC184" s="328"/>
      <c r="AD184" s="334"/>
      <c r="AK184" s="328"/>
      <c r="AQ184" s="380"/>
      <c r="AR184" s="380"/>
      <c r="AS184" s="380"/>
      <c r="AT184" s="380"/>
      <c r="AU184" s="380"/>
      <c r="AV184" s="380"/>
      <c r="AW184" s="380"/>
      <c r="AX184" s="380"/>
      <c r="AY184" s="380"/>
      <c r="AZ184" s="380"/>
      <c r="BA184" s="393"/>
      <c r="BB184" s="393"/>
      <c r="BG184" s="166"/>
      <c r="BH184" s="166"/>
      <c r="BI184" s="166"/>
      <c r="BJ184" s="166"/>
      <c r="BK184" s="166"/>
      <c r="BL184" s="166"/>
      <c r="BM184" s="166"/>
      <c r="BN184" s="166"/>
      <c r="BO184" s="166"/>
      <c r="BP184" s="166"/>
      <c r="BQ184" s="166"/>
      <c r="BR184" s="166"/>
      <c r="BS184" s="166"/>
      <c r="BT184" s="166"/>
      <c r="BU184" s="166"/>
      <c r="BV184" s="166"/>
      <c r="BW184" s="166"/>
      <c r="BX184" s="166"/>
      <c r="BY184" s="166"/>
      <c r="BZ184" s="166"/>
      <c r="CA184" s="166"/>
      <c r="CB184" s="166"/>
      <c r="CC184" s="166"/>
      <c r="CD184" s="166"/>
      <c r="CE184" s="166"/>
      <c r="CF184" s="166"/>
      <c r="CG184" s="166"/>
      <c r="CH184" s="166"/>
      <c r="CI184" s="166"/>
      <c r="CJ184" s="166"/>
      <c r="CK184" s="166"/>
      <c r="CL184" s="166"/>
      <c r="CM184" s="166"/>
      <c r="CN184" s="166"/>
      <c r="CO184" s="166"/>
      <c r="CP184" s="166"/>
      <c r="CQ184" s="166"/>
      <c r="CR184" s="166"/>
      <c r="CS184" s="166"/>
      <c r="CT184" s="166"/>
      <c r="CU184" s="166"/>
      <c r="CV184" s="166"/>
      <c r="CW184" s="166"/>
      <c r="CX184" s="166"/>
      <c r="CY184" s="166"/>
      <c r="CZ184" s="166"/>
      <c r="DA184" s="166"/>
      <c r="DB184" s="166"/>
      <c r="DC184" s="166"/>
      <c r="DD184" s="166"/>
      <c r="DE184" s="166"/>
      <c r="DF184" s="166"/>
      <c r="DG184" s="166"/>
      <c r="DH184" s="166"/>
      <c r="DI184" s="166"/>
      <c r="DJ184" s="166"/>
      <c r="DK184" s="166"/>
      <c r="DL184" s="166"/>
      <c r="DM184" s="166"/>
      <c r="DN184" s="166"/>
      <c r="DO184" s="166"/>
      <c r="DP184" s="166"/>
      <c r="DQ184" s="166"/>
      <c r="DR184" s="166"/>
    </row>
    <row r="185" spans="8:122" s="203" customFormat="1" ht="15" customHeight="1" x14ac:dyDescent="0.25">
      <c r="H185" s="328"/>
      <c r="T185" s="328"/>
      <c r="Y185" s="342"/>
      <c r="AC185" s="328"/>
      <c r="AD185" s="334"/>
      <c r="AK185" s="328"/>
      <c r="AQ185" s="380"/>
      <c r="AR185" s="380"/>
      <c r="AS185" s="380"/>
      <c r="AT185" s="380"/>
      <c r="AU185" s="380"/>
      <c r="AV185" s="380"/>
      <c r="AW185" s="380"/>
      <c r="AX185" s="380"/>
      <c r="AY185" s="380"/>
      <c r="AZ185" s="380"/>
      <c r="BA185" s="393"/>
      <c r="BB185" s="393"/>
      <c r="BG185" s="166"/>
      <c r="BH185" s="166"/>
      <c r="BI185" s="166"/>
      <c r="BJ185" s="166"/>
      <c r="BK185" s="166"/>
      <c r="BL185" s="166"/>
      <c r="BM185" s="166"/>
      <c r="BN185" s="166"/>
      <c r="BO185" s="166"/>
      <c r="BP185" s="166"/>
      <c r="BQ185" s="166"/>
      <c r="BR185" s="166"/>
      <c r="BS185" s="166"/>
      <c r="BT185" s="166"/>
      <c r="BU185" s="166"/>
      <c r="BV185" s="166"/>
      <c r="BW185" s="166"/>
      <c r="BX185" s="166"/>
      <c r="BY185" s="166"/>
      <c r="BZ185" s="166"/>
      <c r="CA185" s="166"/>
      <c r="CB185" s="166"/>
      <c r="CC185" s="166"/>
      <c r="CD185" s="166"/>
      <c r="CE185" s="166"/>
      <c r="CF185" s="166"/>
      <c r="CG185" s="166"/>
      <c r="CH185" s="166"/>
      <c r="CI185" s="166"/>
      <c r="CJ185" s="166"/>
      <c r="CK185" s="166"/>
      <c r="CL185" s="166"/>
      <c r="CM185" s="166"/>
      <c r="CN185" s="166"/>
      <c r="CO185" s="166"/>
      <c r="CP185" s="166"/>
      <c r="CQ185" s="166"/>
      <c r="CR185" s="166"/>
      <c r="CS185" s="166"/>
      <c r="CT185" s="166"/>
      <c r="CU185" s="166"/>
      <c r="CV185" s="166"/>
      <c r="CW185" s="166"/>
      <c r="CX185" s="166"/>
      <c r="CY185" s="166"/>
      <c r="CZ185" s="166"/>
      <c r="DA185" s="166"/>
      <c r="DB185" s="166"/>
      <c r="DC185" s="166"/>
      <c r="DD185" s="166"/>
      <c r="DE185" s="166"/>
      <c r="DF185" s="166"/>
      <c r="DG185" s="166"/>
      <c r="DH185" s="166"/>
      <c r="DI185" s="166"/>
      <c r="DJ185" s="166"/>
      <c r="DK185" s="166"/>
      <c r="DL185" s="166"/>
      <c r="DM185" s="166"/>
      <c r="DN185" s="166"/>
      <c r="DO185" s="166"/>
      <c r="DP185" s="166"/>
      <c r="DQ185" s="166"/>
      <c r="DR185" s="166"/>
    </row>
    <row r="186" spans="8:122" s="203" customFormat="1" ht="15" customHeight="1" x14ac:dyDescent="0.25">
      <c r="H186" s="328"/>
      <c r="T186" s="328"/>
      <c r="Y186" s="342"/>
      <c r="AC186" s="328"/>
      <c r="AD186" s="334"/>
      <c r="AK186" s="328"/>
      <c r="AQ186" s="380"/>
      <c r="AR186" s="380"/>
      <c r="AS186" s="380"/>
      <c r="AT186" s="380"/>
      <c r="AU186" s="380"/>
      <c r="AV186" s="380"/>
      <c r="AW186" s="380"/>
      <c r="AX186" s="380"/>
      <c r="AY186" s="380"/>
      <c r="AZ186" s="380"/>
      <c r="BA186" s="393"/>
      <c r="BB186" s="393"/>
      <c r="BG186" s="166"/>
      <c r="BH186" s="166"/>
      <c r="BI186" s="166"/>
      <c r="BJ186" s="166"/>
      <c r="BK186" s="166"/>
      <c r="BL186" s="166"/>
      <c r="BM186" s="166"/>
      <c r="BN186" s="166"/>
      <c r="BO186" s="166"/>
      <c r="BP186" s="166"/>
      <c r="BQ186" s="166"/>
      <c r="BR186" s="166"/>
      <c r="BS186" s="166"/>
      <c r="BT186" s="166"/>
      <c r="BU186" s="166"/>
      <c r="BV186" s="166"/>
      <c r="BW186" s="166"/>
      <c r="BX186" s="166"/>
      <c r="BY186" s="166"/>
      <c r="BZ186" s="166"/>
      <c r="CA186" s="166"/>
      <c r="CB186" s="166"/>
      <c r="CC186" s="166"/>
      <c r="CD186" s="166"/>
      <c r="CE186" s="166"/>
      <c r="CF186" s="166"/>
      <c r="CG186" s="166"/>
      <c r="CH186" s="166"/>
      <c r="CI186" s="166"/>
      <c r="CJ186" s="166"/>
      <c r="CK186" s="166"/>
      <c r="CL186" s="166"/>
      <c r="CM186" s="166"/>
      <c r="CN186" s="166"/>
      <c r="CO186" s="166"/>
      <c r="CP186" s="166"/>
      <c r="CQ186" s="166"/>
      <c r="CR186" s="166"/>
      <c r="CS186" s="166"/>
      <c r="CT186" s="166"/>
      <c r="CU186" s="166"/>
      <c r="CV186" s="166"/>
      <c r="CW186" s="166"/>
      <c r="CX186" s="166"/>
      <c r="CY186" s="166"/>
      <c r="CZ186" s="166"/>
      <c r="DA186" s="166"/>
      <c r="DB186" s="166"/>
      <c r="DC186" s="166"/>
      <c r="DD186" s="166"/>
      <c r="DE186" s="166"/>
      <c r="DF186" s="166"/>
      <c r="DG186" s="166"/>
      <c r="DH186" s="166"/>
      <c r="DI186" s="166"/>
      <c r="DJ186" s="166"/>
      <c r="DK186" s="166"/>
      <c r="DL186" s="166"/>
      <c r="DM186" s="166"/>
      <c r="DN186" s="166"/>
      <c r="DO186" s="166"/>
      <c r="DP186" s="166"/>
      <c r="DQ186" s="166"/>
      <c r="DR186" s="166"/>
    </row>
    <row r="187" spans="8:122" s="203" customFormat="1" ht="15" customHeight="1" x14ac:dyDescent="0.25">
      <c r="H187" s="328"/>
      <c r="T187" s="328"/>
      <c r="Y187" s="342"/>
      <c r="AC187" s="328"/>
      <c r="AD187" s="334"/>
      <c r="AK187" s="328"/>
      <c r="AQ187" s="380"/>
      <c r="AR187" s="380"/>
      <c r="AS187" s="380"/>
      <c r="AT187" s="380"/>
      <c r="AU187" s="380"/>
      <c r="AV187" s="380"/>
      <c r="AW187" s="380"/>
      <c r="AX187" s="380"/>
      <c r="AY187" s="380"/>
      <c r="AZ187" s="380"/>
      <c r="BA187" s="393"/>
      <c r="BB187" s="393"/>
      <c r="BG187" s="166"/>
      <c r="BH187" s="166"/>
      <c r="BI187" s="166"/>
      <c r="BJ187" s="166"/>
      <c r="BK187" s="166"/>
      <c r="BL187" s="166"/>
      <c r="BM187" s="166"/>
      <c r="BN187" s="166"/>
      <c r="BO187" s="166"/>
      <c r="BP187" s="166"/>
      <c r="BQ187" s="166"/>
      <c r="BR187" s="166"/>
      <c r="BS187" s="166"/>
      <c r="BT187" s="166"/>
      <c r="BU187" s="166"/>
      <c r="BV187" s="166"/>
      <c r="BW187" s="166"/>
      <c r="BX187" s="166"/>
      <c r="BY187" s="166"/>
      <c r="BZ187" s="166"/>
      <c r="CA187" s="166"/>
      <c r="CB187" s="166"/>
      <c r="CC187" s="166"/>
      <c r="CD187" s="166"/>
      <c r="CE187" s="166"/>
      <c r="CF187" s="166"/>
      <c r="CG187" s="166"/>
      <c r="CH187" s="166"/>
      <c r="CI187" s="166"/>
      <c r="CJ187" s="166"/>
      <c r="CK187" s="166"/>
      <c r="CL187" s="166"/>
      <c r="CM187" s="166"/>
      <c r="CN187" s="166"/>
      <c r="CO187" s="166"/>
      <c r="CP187" s="166"/>
      <c r="CQ187" s="166"/>
      <c r="CR187" s="166"/>
      <c r="CS187" s="166"/>
      <c r="CT187" s="166"/>
      <c r="CU187" s="166"/>
      <c r="CV187" s="166"/>
      <c r="CW187" s="166"/>
      <c r="CX187" s="166"/>
      <c r="CY187" s="166"/>
      <c r="CZ187" s="166"/>
      <c r="DA187" s="166"/>
      <c r="DB187" s="166"/>
      <c r="DC187" s="166"/>
      <c r="DD187" s="166"/>
      <c r="DE187" s="166"/>
      <c r="DF187" s="166"/>
      <c r="DG187" s="166"/>
      <c r="DH187" s="166"/>
      <c r="DI187" s="166"/>
      <c r="DJ187" s="166"/>
      <c r="DK187" s="166"/>
      <c r="DL187" s="166"/>
      <c r="DM187" s="166"/>
      <c r="DN187" s="166"/>
      <c r="DO187" s="166"/>
      <c r="DP187" s="166"/>
      <c r="DQ187" s="166"/>
      <c r="DR187" s="166"/>
    </row>
    <row r="188" spans="8:122" s="203" customFormat="1" ht="15" customHeight="1" x14ac:dyDescent="0.25">
      <c r="H188" s="328"/>
      <c r="T188" s="328"/>
      <c r="Y188" s="342"/>
      <c r="AC188" s="328"/>
      <c r="AD188" s="334"/>
      <c r="AK188" s="328"/>
      <c r="AQ188" s="380"/>
      <c r="AR188" s="380"/>
      <c r="AS188" s="380"/>
      <c r="AT188" s="380"/>
      <c r="AU188" s="380"/>
      <c r="AV188" s="380"/>
      <c r="AW188" s="380"/>
      <c r="AX188" s="380"/>
      <c r="AY188" s="380"/>
      <c r="AZ188" s="380"/>
      <c r="BA188" s="393"/>
      <c r="BB188" s="393"/>
      <c r="BG188" s="166"/>
      <c r="BH188" s="166"/>
      <c r="BI188" s="166"/>
      <c r="BJ188" s="166"/>
      <c r="BK188" s="166"/>
      <c r="BL188" s="166"/>
      <c r="BM188" s="166"/>
      <c r="BN188" s="166"/>
      <c r="BO188" s="166"/>
      <c r="BP188" s="166"/>
      <c r="BQ188" s="166"/>
      <c r="BR188" s="166"/>
      <c r="BS188" s="166"/>
      <c r="BT188" s="166"/>
      <c r="BU188" s="166"/>
      <c r="BV188" s="166"/>
      <c r="BW188" s="166"/>
      <c r="BX188" s="166"/>
      <c r="BY188" s="166"/>
      <c r="BZ188" s="166"/>
      <c r="CA188" s="166"/>
      <c r="CB188" s="166"/>
      <c r="CC188" s="166"/>
      <c r="CD188" s="166"/>
      <c r="CE188" s="166"/>
      <c r="CF188" s="166"/>
      <c r="CG188" s="166"/>
      <c r="CH188" s="166"/>
      <c r="CI188" s="166"/>
      <c r="CJ188" s="166"/>
      <c r="CK188" s="166"/>
      <c r="CL188" s="166"/>
      <c r="CM188" s="166"/>
      <c r="CN188" s="166"/>
      <c r="CO188" s="166"/>
      <c r="CP188" s="166"/>
      <c r="CQ188" s="166"/>
      <c r="CR188" s="166"/>
      <c r="CS188" s="166"/>
      <c r="CT188" s="166"/>
      <c r="CU188" s="166"/>
      <c r="CV188" s="166"/>
      <c r="CW188" s="166"/>
      <c r="CX188" s="166"/>
      <c r="CY188" s="166"/>
      <c r="CZ188" s="166"/>
      <c r="DA188" s="166"/>
      <c r="DB188" s="166"/>
      <c r="DC188" s="166"/>
      <c r="DD188" s="166"/>
      <c r="DE188" s="166"/>
      <c r="DF188" s="166"/>
      <c r="DG188" s="166"/>
      <c r="DH188" s="166"/>
      <c r="DI188" s="166"/>
      <c r="DJ188" s="166"/>
      <c r="DK188" s="166"/>
      <c r="DL188" s="166"/>
      <c r="DM188" s="166"/>
      <c r="DN188" s="166"/>
      <c r="DO188" s="166"/>
      <c r="DP188" s="166"/>
      <c r="DQ188" s="166"/>
      <c r="DR188" s="166"/>
    </row>
    <row r="189" spans="8:122" s="203" customFormat="1" ht="15" customHeight="1" x14ac:dyDescent="0.25">
      <c r="H189" s="328"/>
      <c r="T189" s="328"/>
      <c r="Y189" s="342"/>
      <c r="AC189" s="328"/>
      <c r="AD189" s="334"/>
      <c r="AK189" s="328"/>
      <c r="AQ189" s="380"/>
      <c r="AR189" s="380"/>
      <c r="AS189" s="380"/>
      <c r="AT189" s="380"/>
      <c r="AU189" s="380"/>
      <c r="AV189" s="380"/>
      <c r="AW189" s="380"/>
      <c r="AX189" s="380"/>
      <c r="AY189" s="380"/>
      <c r="AZ189" s="380"/>
      <c r="BA189" s="393"/>
      <c r="BB189" s="393"/>
      <c r="BG189" s="166"/>
      <c r="BH189" s="166"/>
      <c r="BI189" s="166"/>
      <c r="BJ189" s="166"/>
      <c r="BK189" s="166"/>
      <c r="BL189" s="166"/>
      <c r="BM189" s="166"/>
      <c r="BN189" s="166"/>
      <c r="BO189" s="166"/>
      <c r="BP189" s="166"/>
      <c r="BQ189" s="166"/>
      <c r="BR189" s="166"/>
      <c r="BS189" s="166"/>
      <c r="BT189" s="166"/>
      <c r="BU189" s="166"/>
      <c r="BV189" s="166"/>
      <c r="BW189" s="166"/>
      <c r="BX189" s="166"/>
      <c r="BY189" s="166"/>
      <c r="BZ189" s="166"/>
      <c r="CA189" s="166"/>
      <c r="CB189" s="166"/>
      <c r="CC189" s="166"/>
      <c r="CD189" s="166"/>
      <c r="CE189" s="166"/>
      <c r="CF189" s="166"/>
      <c r="CG189" s="166"/>
      <c r="CH189" s="166"/>
      <c r="CI189" s="166"/>
      <c r="CJ189" s="166"/>
      <c r="CK189" s="166"/>
      <c r="CL189" s="166"/>
      <c r="CM189" s="166"/>
      <c r="CN189" s="166"/>
      <c r="CO189" s="166"/>
      <c r="CP189" s="166"/>
      <c r="CQ189" s="166"/>
      <c r="CR189" s="166"/>
      <c r="CS189" s="166"/>
      <c r="CT189" s="166"/>
      <c r="CU189" s="166"/>
      <c r="CV189" s="166"/>
      <c r="CW189" s="166"/>
      <c r="CX189" s="166"/>
      <c r="CY189" s="166"/>
      <c r="CZ189" s="166"/>
      <c r="DA189" s="166"/>
      <c r="DB189" s="166"/>
      <c r="DC189" s="166"/>
      <c r="DD189" s="166"/>
      <c r="DE189" s="166"/>
      <c r="DF189" s="166"/>
      <c r="DG189" s="166"/>
      <c r="DH189" s="166"/>
      <c r="DI189" s="166"/>
      <c r="DJ189" s="166"/>
      <c r="DK189" s="166"/>
      <c r="DL189" s="166"/>
      <c r="DM189" s="166"/>
      <c r="DN189" s="166"/>
      <c r="DO189" s="166"/>
      <c r="DP189" s="166"/>
      <c r="DQ189" s="166"/>
      <c r="DR189" s="166"/>
    </row>
    <row r="190" spans="8:122" s="203" customFormat="1" ht="15" customHeight="1" x14ac:dyDescent="0.25">
      <c r="H190" s="328"/>
      <c r="T190" s="328"/>
      <c r="Y190" s="342"/>
      <c r="AC190" s="328"/>
      <c r="AD190" s="334"/>
      <c r="AK190" s="328"/>
      <c r="AQ190" s="380"/>
      <c r="AR190" s="380"/>
      <c r="AS190" s="380"/>
      <c r="AT190" s="380"/>
      <c r="AU190" s="380"/>
      <c r="AV190" s="380"/>
      <c r="AW190" s="380"/>
      <c r="AX190" s="380"/>
      <c r="AY190" s="380"/>
      <c r="AZ190" s="380"/>
      <c r="BA190" s="393"/>
      <c r="BB190" s="393"/>
      <c r="BG190" s="166"/>
      <c r="BH190" s="166"/>
      <c r="BI190" s="166"/>
      <c r="BJ190" s="166"/>
      <c r="BK190" s="166"/>
      <c r="BL190" s="166"/>
      <c r="BM190" s="166"/>
      <c r="BN190" s="166"/>
      <c r="BO190" s="166"/>
      <c r="BP190" s="166"/>
      <c r="BQ190" s="166"/>
      <c r="BR190" s="166"/>
      <c r="BS190" s="166"/>
      <c r="BT190" s="166"/>
      <c r="BU190" s="166"/>
      <c r="BV190" s="166"/>
      <c r="BW190" s="166"/>
      <c r="BX190" s="166"/>
      <c r="BY190" s="166"/>
      <c r="BZ190" s="166"/>
      <c r="CA190" s="166"/>
      <c r="CB190" s="166"/>
      <c r="CC190" s="166"/>
      <c r="CD190" s="166"/>
      <c r="CE190" s="166"/>
      <c r="CF190" s="166"/>
      <c r="CG190" s="166"/>
      <c r="CH190" s="166"/>
      <c r="CI190" s="166"/>
      <c r="CJ190" s="166"/>
      <c r="CK190" s="166"/>
      <c r="CL190" s="166"/>
      <c r="CM190" s="166"/>
      <c r="CN190" s="166"/>
      <c r="CO190" s="166"/>
      <c r="CP190" s="166"/>
      <c r="CQ190" s="166"/>
      <c r="CR190" s="166"/>
      <c r="CS190" s="166"/>
      <c r="CT190" s="166"/>
      <c r="CU190" s="166"/>
      <c r="CV190" s="166"/>
      <c r="CW190" s="166"/>
      <c r="CX190" s="166"/>
      <c r="CY190" s="166"/>
      <c r="CZ190" s="166"/>
      <c r="DA190" s="166"/>
      <c r="DB190" s="166"/>
      <c r="DC190" s="166"/>
      <c r="DD190" s="166"/>
      <c r="DE190" s="166"/>
      <c r="DF190" s="166"/>
      <c r="DG190" s="166"/>
      <c r="DH190" s="166"/>
      <c r="DI190" s="166"/>
      <c r="DJ190" s="166"/>
      <c r="DK190" s="166"/>
      <c r="DL190" s="166"/>
      <c r="DM190" s="166"/>
      <c r="DN190" s="166"/>
      <c r="DO190" s="166"/>
      <c r="DP190" s="166"/>
      <c r="DQ190" s="166"/>
      <c r="DR190" s="166"/>
    </row>
    <row r="191" spans="8:122" s="203" customFormat="1" ht="15" customHeight="1" x14ac:dyDescent="0.25">
      <c r="H191" s="328"/>
      <c r="T191" s="328"/>
      <c r="Y191" s="342"/>
      <c r="AC191" s="328"/>
      <c r="AD191" s="334"/>
      <c r="AK191" s="328"/>
      <c r="AQ191" s="380"/>
      <c r="AR191" s="380"/>
      <c r="AS191" s="380"/>
      <c r="AT191" s="380"/>
      <c r="AU191" s="380"/>
      <c r="AV191" s="380"/>
      <c r="AW191" s="380"/>
      <c r="AX191" s="380"/>
      <c r="AY191" s="380"/>
      <c r="AZ191" s="380"/>
      <c r="BA191" s="393"/>
      <c r="BB191" s="393"/>
      <c r="BG191" s="166"/>
      <c r="BH191" s="166"/>
      <c r="BI191" s="166"/>
      <c r="BJ191" s="166"/>
      <c r="BK191" s="166"/>
      <c r="BL191" s="166"/>
      <c r="BM191" s="166"/>
      <c r="BN191" s="166"/>
      <c r="BO191" s="166"/>
      <c r="BP191" s="166"/>
      <c r="BQ191" s="166"/>
      <c r="BR191" s="166"/>
      <c r="BS191" s="166"/>
      <c r="BT191" s="166"/>
      <c r="BU191" s="166"/>
      <c r="BV191" s="166"/>
      <c r="BW191" s="166"/>
      <c r="BX191" s="166"/>
      <c r="BY191" s="166"/>
      <c r="BZ191" s="166"/>
      <c r="CA191" s="166"/>
      <c r="CB191" s="166"/>
      <c r="CC191" s="166"/>
      <c r="CD191" s="166"/>
      <c r="CE191" s="166"/>
      <c r="CF191" s="166"/>
      <c r="CG191" s="166"/>
      <c r="CH191" s="166"/>
      <c r="CI191" s="166"/>
      <c r="CJ191" s="166"/>
      <c r="CK191" s="166"/>
      <c r="CL191" s="166"/>
      <c r="CM191" s="166"/>
      <c r="CN191" s="166"/>
      <c r="CO191" s="166"/>
      <c r="CP191" s="166"/>
      <c r="CQ191" s="166"/>
      <c r="CR191" s="166"/>
      <c r="CS191" s="166"/>
      <c r="CT191" s="166"/>
      <c r="CU191" s="166"/>
      <c r="CV191" s="166"/>
      <c r="CW191" s="166"/>
      <c r="CX191" s="166"/>
      <c r="CY191" s="166"/>
      <c r="CZ191" s="166"/>
      <c r="DA191" s="166"/>
      <c r="DB191" s="166"/>
      <c r="DC191" s="166"/>
      <c r="DD191" s="166"/>
      <c r="DE191" s="166"/>
      <c r="DF191" s="166"/>
      <c r="DG191" s="166"/>
      <c r="DH191" s="166"/>
      <c r="DI191" s="166"/>
      <c r="DJ191" s="166"/>
      <c r="DK191" s="166"/>
      <c r="DL191" s="166"/>
      <c r="DM191" s="166"/>
      <c r="DN191" s="166"/>
      <c r="DO191" s="166"/>
      <c r="DP191" s="166"/>
      <c r="DQ191" s="166"/>
      <c r="DR191" s="166"/>
    </row>
    <row r="192" spans="8:122" s="203" customFormat="1" ht="15" customHeight="1" x14ac:dyDescent="0.25">
      <c r="H192" s="328"/>
      <c r="T192" s="328"/>
      <c r="Y192" s="342"/>
      <c r="AC192" s="328"/>
      <c r="AD192" s="334"/>
      <c r="AK192" s="328"/>
      <c r="AQ192" s="380"/>
      <c r="AR192" s="380"/>
      <c r="AS192" s="380"/>
      <c r="AT192" s="380"/>
      <c r="AU192" s="380"/>
      <c r="AV192" s="380"/>
      <c r="AW192" s="380"/>
      <c r="AX192" s="380"/>
      <c r="AY192" s="380"/>
      <c r="AZ192" s="380"/>
      <c r="BA192" s="393"/>
      <c r="BB192" s="393"/>
      <c r="BG192" s="166"/>
      <c r="BH192" s="166"/>
      <c r="BI192" s="166"/>
      <c r="BJ192" s="166"/>
      <c r="BK192" s="166"/>
      <c r="BL192" s="166"/>
      <c r="BM192" s="166"/>
      <c r="BN192" s="166"/>
      <c r="BO192" s="166"/>
      <c r="BP192" s="166"/>
      <c r="BQ192" s="166"/>
      <c r="BR192" s="166"/>
      <c r="BS192" s="166"/>
      <c r="BT192" s="166"/>
      <c r="BU192" s="166"/>
      <c r="BV192" s="166"/>
      <c r="BW192" s="166"/>
      <c r="BX192" s="166"/>
      <c r="BY192" s="166"/>
      <c r="BZ192" s="166"/>
      <c r="CA192" s="166"/>
      <c r="CB192" s="166"/>
      <c r="CC192" s="166"/>
      <c r="CD192" s="166"/>
      <c r="CE192" s="166"/>
      <c r="CF192" s="166"/>
      <c r="CG192" s="166"/>
      <c r="CH192" s="166"/>
      <c r="CI192" s="166"/>
      <c r="CJ192" s="166"/>
      <c r="CK192" s="166"/>
      <c r="CL192" s="166"/>
      <c r="CM192" s="166"/>
      <c r="CN192" s="166"/>
      <c r="CO192" s="166"/>
      <c r="CP192" s="166"/>
      <c r="CQ192" s="166"/>
      <c r="CR192" s="166"/>
      <c r="CS192" s="166"/>
      <c r="CT192" s="166"/>
      <c r="CU192" s="166"/>
      <c r="CV192" s="166"/>
      <c r="CW192" s="166"/>
      <c r="CX192" s="166"/>
      <c r="CY192" s="166"/>
      <c r="CZ192" s="166"/>
      <c r="DA192" s="166"/>
      <c r="DB192" s="166"/>
      <c r="DC192" s="166"/>
      <c r="DD192" s="166"/>
      <c r="DE192" s="166"/>
      <c r="DF192" s="166"/>
      <c r="DG192" s="166"/>
      <c r="DH192" s="166"/>
      <c r="DI192" s="166"/>
      <c r="DJ192" s="166"/>
      <c r="DK192" s="166"/>
      <c r="DL192" s="166"/>
      <c r="DM192" s="166"/>
      <c r="DN192" s="166"/>
      <c r="DO192" s="166"/>
      <c r="DP192" s="166"/>
      <c r="DQ192" s="166"/>
      <c r="DR192" s="166"/>
    </row>
    <row r="193" spans="8:122" s="203" customFormat="1" ht="15" customHeight="1" x14ac:dyDescent="0.25">
      <c r="H193" s="328"/>
      <c r="T193" s="328"/>
      <c r="Y193" s="342"/>
      <c r="AC193" s="328"/>
      <c r="AD193" s="334"/>
      <c r="AK193" s="328"/>
      <c r="AQ193" s="380"/>
      <c r="AR193" s="380"/>
      <c r="AS193" s="380"/>
      <c r="AT193" s="380"/>
      <c r="AU193" s="380"/>
      <c r="AV193" s="380"/>
      <c r="AW193" s="380"/>
      <c r="AX193" s="380"/>
      <c r="AY193" s="380"/>
      <c r="AZ193" s="380"/>
      <c r="BA193" s="393"/>
      <c r="BB193" s="393"/>
      <c r="BG193" s="166"/>
      <c r="BH193" s="166"/>
      <c r="BI193" s="166"/>
      <c r="BJ193" s="166"/>
      <c r="BK193" s="166"/>
      <c r="BL193" s="166"/>
      <c r="BM193" s="166"/>
      <c r="BN193" s="166"/>
      <c r="BO193" s="166"/>
      <c r="BP193" s="166"/>
      <c r="BQ193" s="166"/>
      <c r="BR193" s="166"/>
      <c r="BS193" s="166"/>
      <c r="BT193" s="166"/>
      <c r="BU193" s="166"/>
      <c r="BV193" s="166"/>
      <c r="BW193" s="166"/>
      <c r="BX193" s="166"/>
      <c r="BY193" s="166"/>
      <c r="BZ193" s="166"/>
      <c r="CA193" s="166"/>
      <c r="CB193" s="166"/>
      <c r="CC193" s="166"/>
      <c r="CD193" s="166"/>
      <c r="CE193" s="166"/>
      <c r="CF193" s="166"/>
      <c r="CG193" s="166"/>
      <c r="CH193" s="166"/>
      <c r="CI193" s="166"/>
      <c r="CJ193" s="166"/>
      <c r="CK193" s="166"/>
      <c r="CL193" s="166"/>
      <c r="CM193" s="166"/>
      <c r="CN193" s="166"/>
      <c r="CO193" s="166"/>
      <c r="CP193" s="166"/>
      <c r="CQ193" s="166"/>
      <c r="CR193" s="166"/>
      <c r="CS193" s="166"/>
      <c r="CT193" s="166"/>
      <c r="CU193" s="166"/>
      <c r="CV193" s="166"/>
      <c r="CW193" s="166"/>
      <c r="CX193" s="166"/>
      <c r="CY193" s="166"/>
      <c r="CZ193" s="166"/>
      <c r="DA193" s="166"/>
      <c r="DB193" s="166"/>
      <c r="DC193" s="166"/>
      <c r="DD193" s="166"/>
      <c r="DE193" s="166"/>
      <c r="DF193" s="166"/>
      <c r="DG193" s="166"/>
      <c r="DH193" s="166"/>
      <c r="DI193" s="166"/>
      <c r="DJ193" s="166"/>
      <c r="DK193" s="166"/>
      <c r="DL193" s="166"/>
      <c r="DM193" s="166"/>
      <c r="DN193" s="166"/>
      <c r="DO193" s="166"/>
      <c r="DP193" s="166"/>
      <c r="DQ193" s="166"/>
      <c r="DR193" s="166"/>
    </row>
    <row r="194" spans="8:122" s="203" customFormat="1" ht="15" customHeight="1" x14ac:dyDescent="0.25">
      <c r="H194" s="328"/>
      <c r="T194" s="328"/>
      <c r="Y194" s="342"/>
      <c r="AC194" s="328"/>
      <c r="AD194" s="334"/>
      <c r="AK194" s="328"/>
      <c r="AQ194" s="380"/>
      <c r="AR194" s="380"/>
      <c r="AS194" s="380"/>
      <c r="AT194" s="380"/>
      <c r="AU194" s="380"/>
      <c r="AV194" s="380"/>
      <c r="AW194" s="380"/>
      <c r="AX194" s="380"/>
      <c r="AY194" s="380"/>
      <c r="AZ194" s="380"/>
      <c r="BA194" s="393"/>
      <c r="BB194" s="393"/>
      <c r="BG194" s="166"/>
      <c r="BH194" s="166"/>
      <c r="BI194" s="166"/>
      <c r="BJ194" s="166"/>
      <c r="BK194" s="166"/>
      <c r="BL194" s="166"/>
      <c r="BM194" s="166"/>
      <c r="BN194" s="166"/>
      <c r="BO194" s="166"/>
      <c r="BP194" s="166"/>
      <c r="BQ194" s="166"/>
      <c r="BR194" s="166"/>
      <c r="BS194" s="166"/>
      <c r="BT194" s="166"/>
      <c r="BU194" s="166"/>
      <c r="BV194" s="166"/>
      <c r="BW194" s="166"/>
      <c r="BX194" s="166"/>
      <c r="BY194" s="166"/>
      <c r="BZ194" s="166"/>
      <c r="CA194" s="166"/>
      <c r="CB194" s="166"/>
      <c r="CC194" s="166"/>
      <c r="CD194" s="166"/>
      <c r="CE194" s="166"/>
      <c r="CF194" s="166"/>
      <c r="CG194" s="166"/>
      <c r="CH194" s="166"/>
      <c r="CI194" s="166"/>
      <c r="CJ194" s="166"/>
      <c r="CK194" s="166"/>
      <c r="CL194" s="166"/>
      <c r="CM194" s="166"/>
      <c r="CN194" s="166"/>
      <c r="CO194" s="166"/>
      <c r="CP194" s="166"/>
      <c r="CQ194" s="166"/>
      <c r="CR194" s="166"/>
      <c r="CS194" s="166"/>
      <c r="CT194" s="166"/>
      <c r="CU194" s="166"/>
      <c r="CV194" s="166"/>
      <c r="CW194" s="166"/>
      <c r="CX194" s="166"/>
      <c r="CY194" s="166"/>
      <c r="CZ194" s="166"/>
      <c r="DA194" s="166"/>
      <c r="DB194" s="166"/>
      <c r="DC194" s="166"/>
      <c r="DD194" s="166"/>
      <c r="DE194" s="166"/>
      <c r="DF194" s="166"/>
      <c r="DG194" s="166"/>
      <c r="DH194" s="166"/>
      <c r="DI194" s="166"/>
      <c r="DJ194" s="166"/>
      <c r="DK194" s="166"/>
      <c r="DL194" s="166"/>
      <c r="DM194" s="166"/>
      <c r="DN194" s="166"/>
      <c r="DO194" s="166"/>
      <c r="DP194" s="166"/>
      <c r="DQ194" s="166"/>
      <c r="DR194" s="166"/>
    </row>
    <row r="195" spans="8:122" s="203" customFormat="1" ht="15" customHeight="1" x14ac:dyDescent="0.25">
      <c r="H195" s="328"/>
      <c r="T195" s="328"/>
      <c r="Y195" s="342"/>
      <c r="AC195" s="328"/>
      <c r="AD195" s="334"/>
      <c r="AK195" s="328"/>
      <c r="AQ195" s="380"/>
      <c r="AR195" s="380"/>
      <c r="AS195" s="380"/>
      <c r="AT195" s="380"/>
      <c r="AU195" s="380"/>
      <c r="AV195" s="380"/>
      <c r="AW195" s="380"/>
      <c r="AX195" s="380"/>
      <c r="AY195" s="380"/>
      <c r="AZ195" s="380"/>
      <c r="BA195" s="393"/>
      <c r="BB195" s="393"/>
      <c r="BG195" s="166"/>
      <c r="BH195" s="166"/>
      <c r="BI195" s="166"/>
      <c r="BJ195" s="166"/>
      <c r="BK195" s="166"/>
      <c r="BL195" s="166"/>
      <c r="BM195" s="166"/>
      <c r="BN195" s="166"/>
      <c r="BO195" s="166"/>
      <c r="BP195" s="166"/>
      <c r="BQ195" s="166"/>
      <c r="BR195" s="166"/>
      <c r="BS195" s="166"/>
      <c r="BT195" s="166"/>
      <c r="BU195" s="166"/>
      <c r="BV195" s="166"/>
      <c r="BW195" s="166"/>
      <c r="BX195" s="166"/>
      <c r="BY195" s="166"/>
      <c r="BZ195" s="166"/>
      <c r="CA195" s="166"/>
      <c r="CB195" s="166"/>
      <c r="CC195" s="166"/>
      <c r="CD195" s="166"/>
      <c r="CE195" s="166"/>
      <c r="CF195" s="166"/>
      <c r="CG195" s="166"/>
      <c r="CH195" s="166"/>
      <c r="CI195" s="166"/>
      <c r="CJ195" s="166"/>
      <c r="CK195" s="166"/>
      <c r="CL195" s="166"/>
      <c r="CM195" s="166"/>
      <c r="CN195" s="166"/>
      <c r="CO195" s="166"/>
      <c r="CP195" s="166"/>
      <c r="CQ195" s="166"/>
      <c r="CR195" s="166"/>
      <c r="CS195" s="166"/>
      <c r="CT195" s="166"/>
      <c r="CU195" s="166"/>
      <c r="CV195" s="166"/>
      <c r="CW195" s="166"/>
      <c r="CX195" s="166"/>
      <c r="CY195" s="166"/>
      <c r="CZ195" s="166"/>
      <c r="DA195" s="166"/>
      <c r="DB195" s="166"/>
      <c r="DC195" s="166"/>
      <c r="DD195" s="166"/>
      <c r="DE195" s="166"/>
      <c r="DF195" s="166"/>
      <c r="DG195" s="166"/>
      <c r="DH195" s="166"/>
      <c r="DI195" s="166"/>
      <c r="DJ195" s="166"/>
      <c r="DK195" s="166"/>
      <c r="DL195" s="166"/>
      <c r="DM195" s="166"/>
      <c r="DN195" s="166"/>
      <c r="DO195" s="166"/>
      <c r="DP195" s="166"/>
      <c r="DQ195" s="166"/>
      <c r="DR195" s="166"/>
    </row>
    <row r="196" spans="8:122" s="203" customFormat="1" ht="15" customHeight="1" x14ac:dyDescent="0.25">
      <c r="H196" s="328"/>
      <c r="T196" s="328"/>
      <c r="Y196" s="342"/>
      <c r="AC196" s="328"/>
      <c r="AD196" s="334"/>
      <c r="AK196" s="328"/>
      <c r="AQ196" s="380"/>
      <c r="AR196" s="380"/>
      <c r="AS196" s="380"/>
      <c r="AT196" s="380"/>
      <c r="AU196" s="380"/>
      <c r="AV196" s="380"/>
      <c r="AW196" s="380"/>
      <c r="AX196" s="380"/>
      <c r="AY196" s="380"/>
      <c r="AZ196" s="380"/>
      <c r="BA196" s="393"/>
      <c r="BB196" s="393"/>
      <c r="BG196" s="166"/>
      <c r="BH196" s="166"/>
      <c r="BI196" s="166"/>
      <c r="BJ196" s="166"/>
      <c r="BK196" s="166"/>
      <c r="BL196" s="166"/>
      <c r="BM196" s="166"/>
      <c r="BN196" s="166"/>
      <c r="BO196" s="166"/>
      <c r="BP196" s="166"/>
      <c r="BQ196" s="166"/>
      <c r="BR196" s="166"/>
      <c r="BS196" s="166"/>
      <c r="BT196" s="166"/>
      <c r="BU196" s="166"/>
      <c r="BV196" s="166"/>
      <c r="BW196" s="166"/>
      <c r="BX196" s="166"/>
      <c r="BY196" s="166"/>
      <c r="BZ196" s="166"/>
      <c r="CA196" s="166"/>
      <c r="CB196" s="166"/>
      <c r="CC196" s="166"/>
      <c r="CD196" s="166"/>
      <c r="CE196" s="166"/>
      <c r="CF196" s="166"/>
      <c r="CG196" s="166"/>
      <c r="CH196" s="166"/>
      <c r="CI196" s="166"/>
      <c r="CJ196" s="166"/>
      <c r="CK196" s="166"/>
      <c r="CL196" s="166"/>
      <c r="CM196" s="166"/>
      <c r="CN196" s="166"/>
      <c r="CO196" s="166"/>
      <c r="CP196" s="166"/>
      <c r="CQ196" s="166"/>
      <c r="CR196" s="166"/>
      <c r="CS196" s="166"/>
      <c r="CT196" s="166"/>
      <c r="CU196" s="166"/>
      <c r="CV196" s="166"/>
      <c r="CW196" s="166"/>
      <c r="CX196" s="166"/>
      <c r="CY196" s="166"/>
      <c r="CZ196" s="166"/>
      <c r="DA196" s="166"/>
      <c r="DB196" s="166"/>
      <c r="DC196" s="166"/>
      <c r="DD196" s="166"/>
      <c r="DE196" s="166"/>
      <c r="DF196" s="166"/>
      <c r="DG196" s="166"/>
      <c r="DH196" s="166"/>
      <c r="DI196" s="166"/>
      <c r="DJ196" s="166"/>
      <c r="DK196" s="166"/>
      <c r="DL196" s="166"/>
      <c r="DM196" s="166"/>
      <c r="DN196" s="166"/>
      <c r="DO196" s="166"/>
      <c r="DP196" s="166"/>
      <c r="DQ196" s="166"/>
      <c r="DR196" s="166"/>
    </row>
    <row r="197" spans="8:122" s="203" customFormat="1" ht="15" customHeight="1" x14ac:dyDescent="0.25">
      <c r="H197" s="328"/>
      <c r="T197" s="328"/>
      <c r="Y197" s="342"/>
      <c r="AC197" s="328"/>
      <c r="AD197" s="334"/>
      <c r="AK197" s="328"/>
      <c r="AQ197" s="380"/>
      <c r="AR197" s="380"/>
      <c r="AS197" s="380"/>
      <c r="AT197" s="380"/>
      <c r="AU197" s="380"/>
      <c r="AV197" s="380"/>
      <c r="AW197" s="380"/>
      <c r="AX197" s="380"/>
      <c r="AY197" s="380"/>
      <c r="AZ197" s="380"/>
      <c r="BA197" s="393"/>
      <c r="BB197" s="393"/>
      <c r="BG197" s="166"/>
      <c r="BH197" s="166"/>
      <c r="BI197" s="166"/>
      <c r="BJ197" s="166"/>
      <c r="BK197" s="166"/>
      <c r="BL197" s="166"/>
      <c r="BM197" s="166"/>
      <c r="BN197" s="166"/>
      <c r="BO197" s="166"/>
      <c r="BP197" s="166"/>
      <c r="BQ197" s="166"/>
      <c r="BR197" s="166"/>
      <c r="BS197" s="166"/>
      <c r="BT197" s="166"/>
      <c r="BU197" s="166"/>
      <c r="BV197" s="166"/>
      <c r="BW197" s="166"/>
      <c r="BX197" s="166"/>
      <c r="BY197" s="166"/>
      <c r="BZ197" s="166"/>
      <c r="CA197" s="166"/>
      <c r="CB197" s="166"/>
      <c r="CC197" s="166"/>
      <c r="CD197" s="166"/>
      <c r="CE197" s="166"/>
      <c r="CF197" s="166"/>
      <c r="CG197" s="166"/>
      <c r="CH197" s="166"/>
      <c r="CI197" s="166"/>
      <c r="CJ197" s="166"/>
      <c r="CK197" s="166"/>
      <c r="CL197" s="166"/>
      <c r="CM197" s="166"/>
      <c r="CN197" s="166"/>
      <c r="CO197" s="166"/>
      <c r="CP197" s="166"/>
      <c r="CQ197" s="166"/>
      <c r="CR197" s="166"/>
      <c r="CS197" s="166"/>
      <c r="CT197" s="166"/>
      <c r="CU197" s="166"/>
      <c r="CV197" s="166"/>
      <c r="CW197" s="166"/>
      <c r="CX197" s="166"/>
      <c r="CY197" s="166"/>
      <c r="CZ197" s="166"/>
      <c r="DA197" s="166"/>
      <c r="DB197" s="166"/>
      <c r="DC197" s="166"/>
      <c r="DD197" s="166"/>
      <c r="DE197" s="166"/>
      <c r="DF197" s="166"/>
      <c r="DG197" s="166"/>
      <c r="DH197" s="166"/>
      <c r="DI197" s="166"/>
      <c r="DJ197" s="166"/>
      <c r="DK197" s="166"/>
      <c r="DL197" s="166"/>
      <c r="DM197" s="166"/>
      <c r="DN197" s="166"/>
      <c r="DO197" s="166"/>
      <c r="DP197" s="166"/>
      <c r="DQ197" s="166"/>
      <c r="DR197" s="166"/>
    </row>
    <row r="198" spans="8:122" s="203" customFormat="1" ht="15" customHeight="1" x14ac:dyDescent="0.25">
      <c r="H198" s="328"/>
      <c r="T198" s="328"/>
      <c r="Y198" s="342"/>
      <c r="AC198" s="328"/>
      <c r="AD198" s="334"/>
      <c r="AK198" s="328"/>
      <c r="AQ198" s="380"/>
      <c r="AR198" s="380"/>
      <c r="AS198" s="380"/>
      <c r="AT198" s="380"/>
      <c r="AU198" s="380"/>
      <c r="AV198" s="380"/>
      <c r="AW198" s="380"/>
      <c r="AX198" s="380"/>
      <c r="AY198" s="380"/>
      <c r="AZ198" s="380"/>
      <c r="BA198" s="393"/>
      <c r="BB198" s="393"/>
      <c r="BG198" s="166"/>
      <c r="BH198" s="166"/>
      <c r="BI198" s="166"/>
      <c r="BJ198" s="166"/>
      <c r="BK198" s="166"/>
      <c r="BL198" s="166"/>
      <c r="BM198" s="166"/>
      <c r="BN198" s="166"/>
      <c r="BO198" s="166"/>
      <c r="BP198" s="166"/>
      <c r="BQ198" s="166"/>
      <c r="BR198" s="166"/>
      <c r="BS198" s="166"/>
      <c r="BT198" s="166"/>
      <c r="BU198" s="166"/>
      <c r="BV198" s="166"/>
      <c r="BW198" s="166"/>
      <c r="BX198" s="166"/>
      <c r="BY198" s="166"/>
      <c r="BZ198" s="166"/>
      <c r="CA198" s="166"/>
      <c r="CB198" s="166"/>
      <c r="CC198" s="166"/>
      <c r="CD198" s="166"/>
      <c r="CE198" s="166"/>
      <c r="CF198" s="166"/>
      <c r="CG198" s="166"/>
      <c r="CH198" s="166"/>
      <c r="CI198" s="166"/>
      <c r="CJ198" s="166"/>
      <c r="CK198" s="166"/>
      <c r="CL198" s="166"/>
      <c r="CM198" s="166"/>
      <c r="CN198" s="166"/>
      <c r="CO198" s="166"/>
      <c r="CP198" s="166"/>
      <c r="CQ198" s="166"/>
      <c r="CR198" s="166"/>
      <c r="CS198" s="166"/>
      <c r="CT198" s="166"/>
      <c r="CU198" s="166"/>
      <c r="CV198" s="166"/>
      <c r="CW198" s="166"/>
      <c r="CX198" s="166"/>
      <c r="CY198" s="166"/>
      <c r="CZ198" s="166"/>
      <c r="DA198" s="166"/>
      <c r="DB198" s="166"/>
      <c r="DC198" s="166"/>
      <c r="DD198" s="166"/>
      <c r="DE198" s="166"/>
      <c r="DF198" s="166"/>
      <c r="DG198" s="166"/>
      <c r="DH198" s="166"/>
      <c r="DI198" s="166"/>
      <c r="DJ198" s="166"/>
      <c r="DK198" s="166"/>
      <c r="DL198" s="166"/>
      <c r="DM198" s="166"/>
      <c r="DN198" s="166"/>
      <c r="DO198" s="166"/>
      <c r="DP198" s="166"/>
      <c r="DQ198" s="166"/>
      <c r="DR198" s="166"/>
    </row>
    <row r="199" spans="8:122" s="203" customFormat="1" ht="15" customHeight="1" x14ac:dyDescent="0.25">
      <c r="H199" s="328"/>
      <c r="T199" s="328"/>
      <c r="Y199" s="342"/>
      <c r="AC199" s="328"/>
      <c r="AD199" s="334"/>
      <c r="AK199" s="328"/>
      <c r="AQ199" s="380"/>
      <c r="AR199" s="380"/>
      <c r="AS199" s="380"/>
      <c r="AT199" s="380"/>
      <c r="AU199" s="380"/>
      <c r="AV199" s="380"/>
      <c r="AW199" s="380"/>
      <c r="AX199" s="380"/>
      <c r="AY199" s="380"/>
      <c r="AZ199" s="380"/>
      <c r="BA199" s="393"/>
      <c r="BB199" s="393"/>
      <c r="BG199" s="166"/>
      <c r="BH199" s="166"/>
      <c r="BI199" s="166"/>
      <c r="BJ199" s="166"/>
      <c r="BK199" s="166"/>
      <c r="BL199" s="166"/>
      <c r="BM199" s="166"/>
      <c r="BN199" s="166"/>
      <c r="BO199" s="166"/>
      <c r="BP199" s="166"/>
      <c r="BQ199" s="166"/>
      <c r="BR199" s="166"/>
      <c r="BS199" s="166"/>
      <c r="BT199" s="166"/>
      <c r="BU199" s="166"/>
      <c r="BV199" s="166"/>
      <c r="BW199" s="166"/>
      <c r="BX199" s="166"/>
      <c r="BY199" s="166"/>
      <c r="BZ199" s="166"/>
      <c r="CA199" s="166"/>
      <c r="CB199" s="166"/>
      <c r="CC199" s="166"/>
      <c r="CD199" s="166"/>
      <c r="CE199" s="166"/>
      <c r="CF199" s="166"/>
      <c r="CG199" s="166"/>
      <c r="CH199" s="166"/>
      <c r="CI199" s="166"/>
      <c r="CJ199" s="166"/>
      <c r="CK199" s="166"/>
      <c r="CL199" s="166"/>
      <c r="CM199" s="166"/>
      <c r="CN199" s="166"/>
      <c r="CO199" s="166"/>
      <c r="CP199" s="166"/>
      <c r="CQ199" s="166"/>
      <c r="CR199" s="166"/>
      <c r="CS199" s="166"/>
      <c r="CT199" s="166"/>
      <c r="CU199" s="166"/>
      <c r="CV199" s="166"/>
      <c r="CW199" s="166"/>
      <c r="CX199" s="166"/>
      <c r="CY199" s="166"/>
      <c r="CZ199" s="166"/>
      <c r="DA199" s="166"/>
      <c r="DB199" s="166"/>
      <c r="DC199" s="166"/>
      <c r="DD199" s="166"/>
      <c r="DE199" s="166"/>
      <c r="DF199" s="166"/>
      <c r="DG199" s="166"/>
      <c r="DH199" s="166"/>
      <c r="DI199" s="166"/>
      <c r="DJ199" s="166"/>
      <c r="DK199" s="166"/>
      <c r="DL199" s="166"/>
      <c r="DM199" s="166"/>
      <c r="DN199" s="166"/>
      <c r="DO199" s="166"/>
      <c r="DP199" s="166"/>
      <c r="DQ199" s="166"/>
      <c r="DR199" s="166"/>
    </row>
    <row r="200" spans="8:122" s="203" customFormat="1" ht="15" customHeight="1" x14ac:dyDescent="0.25">
      <c r="H200" s="328"/>
      <c r="T200" s="328"/>
      <c r="Y200" s="342"/>
      <c r="AC200" s="328"/>
      <c r="AD200" s="334"/>
      <c r="AK200" s="328"/>
      <c r="AQ200" s="380"/>
      <c r="AR200" s="380"/>
      <c r="AS200" s="380"/>
      <c r="AT200" s="380"/>
      <c r="AU200" s="380"/>
      <c r="AV200" s="380"/>
      <c r="AW200" s="380"/>
      <c r="AX200" s="380"/>
      <c r="AY200" s="380"/>
      <c r="AZ200" s="380"/>
      <c r="BA200" s="393"/>
      <c r="BB200" s="393"/>
      <c r="BG200" s="166"/>
      <c r="BH200" s="166"/>
      <c r="BI200" s="166"/>
      <c r="BJ200" s="166"/>
      <c r="BK200" s="166"/>
      <c r="BL200" s="166"/>
      <c r="BM200" s="166"/>
      <c r="BN200" s="166"/>
      <c r="BO200" s="166"/>
      <c r="BP200" s="166"/>
      <c r="BQ200" s="166"/>
      <c r="BR200" s="166"/>
      <c r="BS200" s="166"/>
      <c r="BT200" s="166"/>
      <c r="BU200" s="166"/>
      <c r="BV200" s="166"/>
      <c r="BW200" s="166"/>
      <c r="BX200" s="166"/>
      <c r="BY200" s="166"/>
      <c r="BZ200" s="166"/>
      <c r="CA200" s="166"/>
      <c r="CB200" s="166"/>
      <c r="CC200" s="166"/>
      <c r="CD200" s="166"/>
      <c r="CE200" s="166"/>
      <c r="CF200" s="166"/>
      <c r="CG200" s="166"/>
      <c r="CH200" s="166"/>
      <c r="CI200" s="166"/>
      <c r="CJ200" s="166"/>
      <c r="CK200" s="166"/>
      <c r="CL200" s="166"/>
      <c r="CM200" s="166"/>
      <c r="CN200" s="166"/>
      <c r="CO200" s="166"/>
      <c r="CP200" s="166"/>
      <c r="CQ200" s="166"/>
      <c r="CR200" s="166"/>
      <c r="CS200" s="166"/>
      <c r="CT200" s="166"/>
      <c r="CU200" s="166"/>
      <c r="CV200" s="166"/>
      <c r="CW200" s="166"/>
      <c r="CX200" s="166"/>
      <c r="CY200" s="166"/>
      <c r="CZ200" s="166"/>
      <c r="DA200" s="166"/>
      <c r="DB200" s="166"/>
      <c r="DC200" s="166"/>
      <c r="DD200" s="166"/>
      <c r="DE200" s="166"/>
      <c r="DF200" s="166"/>
      <c r="DG200" s="166"/>
      <c r="DH200" s="166"/>
      <c r="DI200" s="166"/>
      <c r="DJ200" s="166"/>
      <c r="DK200" s="166"/>
      <c r="DL200" s="166"/>
      <c r="DM200" s="166"/>
      <c r="DN200" s="166"/>
      <c r="DO200" s="166"/>
      <c r="DP200" s="166"/>
      <c r="DQ200" s="166"/>
      <c r="DR200" s="166"/>
    </row>
    <row r="201" spans="8:122" s="203" customFormat="1" ht="15" customHeight="1" x14ac:dyDescent="0.25">
      <c r="H201" s="328"/>
      <c r="T201" s="328"/>
      <c r="Y201" s="342"/>
      <c r="AC201" s="328"/>
      <c r="AD201" s="334"/>
      <c r="AK201" s="328"/>
      <c r="AQ201" s="380"/>
      <c r="AR201" s="380"/>
      <c r="AS201" s="380"/>
      <c r="AT201" s="380"/>
      <c r="AU201" s="380"/>
      <c r="AV201" s="380"/>
      <c r="AW201" s="380"/>
      <c r="AX201" s="380"/>
      <c r="AY201" s="380"/>
      <c r="AZ201" s="380"/>
      <c r="BA201" s="393"/>
      <c r="BB201" s="393"/>
      <c r="BG201" s="166"/>
      <c r="BH201" s="166"/>
      <c r="BI201" s="166"/>
      <c r="BJ201" s="166"/>
      <c r="BK201" s="166"/>
      <c r="BL201" s="166"/>
      <c r="BM201" s="166"/>
      <c r="BN201" s="166"/>
      <c r="BO201" s="166"/>
      <c r="BP201" s="166"/>
      <c r="BQ201" s="166"/>
      <c r="BR201" s="166"/>
      <c r="BS201" s="166"/>
      <c r="BT201" s="166"/>
      <c r="BU201" s="166"/>
      <c r="BV201" s="166"/>
      <c r="BW201" s="166"/>
      <c r="BX201" s="166"/>
      <c r="BY201" s="166"/>
      <c r="BZ201" s="166"/>
      <c r="CA201" s="166"/>
      <c r="CB201" s="166"/>
      <c r="CC201" s="166"/>
      <c r="CD201" s="166"/>
      <c r="CE201" s="166"/>
      <c r="CF201" s="166"/>
      <c r="CG201" s="166"/>
      <c r="CH201" s="166"/>
      <c r="CI201" s="166"/>
      <c r="CJ201" s="166"/>
      <c r="CK201" s="166"/>
      <c r="CL201" s="166"/>
      <c r="CM201" s="166"/>
      <c r="CN201" s="166"/>
      <c r="CO201" s="166"/>
      <c r="CP201" s="166"/>
      <c r="CQ201" s="166"/>
      <c r="CR201" s="166"/>
      <c r="CS201" s="166"/>
      <c r="CT201" s="166"/>
      <c r="CU201" s="166"/>
      <c r="CV201" s="166"/>
      <c r="CW201" s="166"/>
      <c r="CX201" s="166"/>
      <c r="CY201" s="166"/>
      <c r="CZ201" s="166"/>
      <c r="DA201" s="166"/>
      <c r="DB201" s="166"/>
      <c r="DC201" s="166"/>
      <c r="DD201" s="166"/>
      <c r="DE201" s="166"/>
      <c r="DF201" s="166"/>
      <c r="DG201" s="166"/>
      <c r="DH201" s="166"/>
      <c r="DI201" s="166"/>
      <c r="DJ201" s="166"/>
      <c r="DK201" s="166"/>
      <c r="DL201" s="166"/>
      <c r="DM201" s="166"/>
      <c r="DN201" s="166"/>
      <c r="DO201" s="166"/>
      <c r="DP201" s="166"/>
      <c r="DQ201" s="166"/>
      <c r="DR201" s="166"/>
    </row>
    <row r="202" spans="8:122" s="203" customFormat="1" ht="15" customHeight="1" x14ac:dyDescent="0.25">
      <c r="H202" s="328"/>
      <c r="T202" s="328"/>
      <c r="Y202" s="342"/>
      <c r="AC202" s="328"/>
      <c r="AD202" s="334"/>
      <c r="AK202" s="328"/>
      <c r="AQ202" s="380"/>
      <c r="AR202" s="380"/>
      <c r="AS202" s="380"/>
      <c r="AT202" s="380"/>
      <c r="AU202" s="380"/>
      <c r="AV202" s="380"/>
      <c r="AW202" s="380"/>
      <c r="AX202" s="380"/>
      <c r="AY202" s="380"/>
      <c r="AZ202" s="380"/>
      <c r="BA202" s="393"/>
      <c r="BB202" s="393"/>
      <c r="BG202" s="166"/>
      <c r="BH202" s="166"/>
      <c r="BI202" s="166"/>
      <c r="BJ202" s="166"/>
      <c r="BK202" s="166"/>
      <c r="BL202" s="166"/>
      <c r="BM202" s="166"/>
      <c r="BN202" s="166"/>
      <c r="BO202" s="166"/>
      <c r="BP202" s="166"/>
      <c r="BQ202" s="166"/>
      <c r="BR202" s="166"/>
      <c r="BS202" s="166"/>
      <c r="BT202" s="166"/>
      <c r="BU202" s="166"/>
      <c r="BV202" s="166"/>
      <c r="BW202" s="166"/>
      <c r="BX202" s="166"/>
      <c r="BY202" s="166"/>
      <c r="BZ202" s="166"/>
      <c r="CA202" s="166"/>
      <c r="CB202" s="166"/>
      <c r="CC202" s="166"/>
      <c r="CD202" s="166"/>
      <c r="CE202" s="166"/>
      <c r="CF202" s="166"/>
      <c r="CG202" s="166"/>
      <c r="CH202" s="166"/>
      <c r="CI202" s="166"/>
      <c r="CJ202" s="166"/>
      <c r="CK202" s="166"/>
      <c r="CL202" s="166"/>
      <c r="CM202" s="166"/>
      <c r="CN202" s="166"/>
      <c r="CO202" s="166"/>
      <c r="CP202" s="166"/>
      <c r="CQ202" s="166"/>
      <c r="CR202" s="166"/>
      <c r="CS202" s="166"/>
      <c r="CT202" s="166"/>
      <c r="CU202" s="166"/>
      <c r="CV202" s="166"/>
      <c r="CW202" s="166"/>
      <c r="CX202" s="166"/>
      <c r="CY202" s="166"/>
      <c r="CZ202" s="166"/>
      <c r="DA202" s="166"/>
      <c r="DB202" s="166"/>
      <c r="DC202" s="166"/>
      <c r="DD202" s="166"/>
      <c r="DE202" s="166"/>
      <c r="DF202" s="166"/>
      <c r="DG202" s="166"/>
      <c r="DH202" s="166"/>
      <c r="DI202" s="166"/>
      <c r="DJ202" s="166"/>
      <c r="DK202" s="166"/>
      <c r="DL202" s="166"/>
      <c r="DM202" s="166"/>
      <c r="DN202" s="166"/>
      <c r="DO202" s="166"/>
      <c r="DP202" s="166"/>
      <c r="DQ202" s="166"/>
      <c r="DR202" s="166"/>
    </row>
    <row r="203" spans="8:122" s="203" customFormat="1" ht="15" customHeight="1" x14ac:dyDescent="0.25">
      <c r="H203" s="328"/>
      <c r="T203" s="328"/>
      <c r="Y203" s="342"/>
      <c r="AC203" s="328"/>
      <c r="AD203" s="334"/>
      <c r="AK203" s="328"/>
      <c r="AQ203" s="380"/>
      <c r="AR203" s="380"/>
      <c r="AS203" s="380"/>
      <c r="AT203" s="380"/>
      <c r="AU203" s="380"/>
      <c r="AV203" s="380"/>
      <c r="AW203" s="380"/>
      <c r="AX203" s="380"/>
      <c r="AY203" s="380"/>
      <c r="AZ203" s="380"/>
      <c r="BA203" s="393"/>
      <c r="BB203" s="393"/>
      <c r="BG203" s="166"/>
      <c r="BH203" s="166"/>
      <c r="BI203" s="166"/>
      <c r="BJ203" s="166"/>
      <c r="BK203" s="166"/>
      <c r="BL203" s="166"/>
      <c r="BM203" s="166"/>
      <c r="BN203" s="166"/>
      <c r="BO203" s="166"/>
      <c r="BP203" s="166"/>
      <c r="BQ203" s="166"/>
      <c r="BR203" s="166"/>
      <c r="BS203" s="166"/>
      <c r="BT203" s="166"/>
      <c r="BU203" s="166"/>
      <c r="BV203" s="166"/>
      <c r="BW203" s="166"/>
      <c r="BX203" s="166"/>
      <c r="BY203" s="166"/>
      <c r="BZ203" s="166"/>
      <c r="CA203" s="166"/>
      <c r="CB203" s="166"/>
      <c r="CC203" s="166"/>
      <c r="CD203" s="166"/>
      <c r="CE203" s="166"/>
      <c r="CF203" s="166"/>
      <c r="CG203" s="166"/>
      <c r="CH203" s="166"/>
      <c r="CI203" s="166"/>
      <c r="CJ203" s="166"/>
      <c r="CK203" s="166"/>
      <c r="CL203" s="166"/>
      <c r="CM203" s="166"/>
      <c r="CN203" s="166"/>
      <c r="CO203" s="166"/>
      <c r="CP203" s="166"/>
      <c r="CQ203" s="166"/>
      <c r="CR203" s="166"/>
      <c r="CS203" s="166"/>
      <c r="CT203" s="166"/>
      <c r="CU203" s="166"/>
      <c r="CV203" s="166"/>
      <c r="CW203" s="166"/>
      <c r="CX203" s="166"/>
      <c r="CY203" s="166"/>
      <c r="CZ203" s="166"/>
      <c r="DA203" s="166"/>
      <c r="DB203" s="166"/>
      <c r="DC203" s="166"/>
      <c r="DD203" s="166"/>
      <c r="DE203" s="166"/>
      <c r="DF203" s="166"/>
      <c r="DG203" s="166"/>
      <c r="DH203" s="166"/>
      <c r="DI203" s="166"/>
      <c r="DJ203" s="166"/>
      <c r="DK203" s="166"/>
      <c r="DL203" s="166"/>
      <c r="DM203" s="166"/>
      <c r="DN203" s="166"/>
      <c r="DO203" s="166"/>
      <c r="DP203" s="166"/>
      <c r="DQ203" s="166"/>
      <c r="DR203" s="166"/>
    </row>
    <row r="204" spans="8:122" s="203" customFormat="1" ht="15" customHeight="1" x14ac:dyDescent="0.25">
      <c r="H204" s="328"/>
      <c r="T204" s="328"/>
      <c r="Y204" s="342"/>
      <c r="AC204" s="328"/>
      <c r="AD204" s="334"/>
      <c r="AK204" s="328"/>
      <c r="AQ204" s="380"/>
      <c r="AR204" s="380"/>
      <c r="AS204" s="380"/>
      <c r="AT204" s="380"/>
      <c r="AU204" s="380"/>
      <c r="AV204" s="380"/>
      <c r="AW204" s="380"/>
      <c r="AX204" s="380"/>
      <c r="AY204" s="380"/>
      <c r="AZ204" s="380"/>
      <c r="BA204" s="393"/>
      <c r="BB204" s="393"/>
      <c r="BG204" s="166"/>
      <c r="BH204" s="166"/>
      <c r="BI204" s="166"/>
      <c r="BJ204" s="166"/>
      <c r="BK204" s="166"/>
      <c r="BL204" s="166"/>
      <c r="BM204" s="166"/>
      <c r="BN204" s="166"/>
      <c r="BO204" s="166"/>
      <c r="BP204" s="166"/>
      <c r="BQ204" s="166"/>
      <c r="BR204" s="166"/>
      <c r="BS204" s="166"/>
      <c r="BT204" s="166"/>
      <c r="BU204" s="166"/>
      <c r="BV204" s="166"/>
      <c r="BW204" s="166"/>
      <c r="BX204" s="166"/>
      <c r="BY204" s="166"/>
      <c r="BZ204" s="166"/>
      <c r="CA204" s="166"/>
      <c r="CB204" s="166"/>
      <c r="CC204" s="166"/>
      <c r="CD204" s="166"/>
      <c r="CE204" s="166"/>
      <c r="CF204" s="166"/>
      <c r="CG204" s="166"/>
      <c r="CH204" s="166"/>
      <c r="CI204" s="166"/>
      <c r="CJ204" s="166"/>
      <c r="CK204" s="166"/>
      <c r="CL204" s="166"/>
      <c r="CM204" s="166"/>
      <c r="CN204" s="166"/>
      <c r="CO204" s="166"/>
      <c r="CP204" s="166"/>
      <c r="CQ204" s="166"/>
      <c r="CR204" s="166"/>
      <c r="CS204" s="166"/>
      <c r="CT204" s="166"/>
      <c r="CU204" s="166"/>
      <c r="CV204" s="166"/>
      <c r="CW204" s="166"/>
      <c r="CX204" s="166"/>
      <c r="CY204" s="166"/>
      <c r="CZ204" s="166"/>
      <c r="DA204" s="166"/>
      <c r="DB204" s="166"/>
      <c r="DC204" s="166"/>
      <c r="DD204" s="166"/>
      <c r="DE204" s="166"/>
      <c r="DF204" s="166"/>
      <c r="DG204" s="166"/>
      <c r="DH204" s="166"/>
      <c r="DI204" s="166"/>
      <c r="DJ204" s="166"/>
      <c r="DK204" s="166"/>
      <c r="DL204" s="166"/>
      <c r="DM204" s="166"/>
      <c r="DN204" s="166"/>
      <c r="DO204" s="166"/>
      <c r="DP204" s="166"/>
      <c r="DQ204" s="166"/>
      <c r="DR204" s="166"/>
    </row>
    <row r="205" spans="8:122" s="203" customFormat="1" ht="15" customHeight="1" x14ac:dyDescent="0.25">
      <c r="H205" s="328"/>
      <c r="T205" s="328"/>
      <c r="Y205" s="342"/>
      <c r="AC205" s="328"/>
      <c r="AD205" s="334"/>
      <c r="AK205" s="328"/>
      <c r="AQ205" s="380"/>
      <c r="AR205" s="380"/>
      <c r="AS205" s="380"/>
      <c r="AT205" s="380"/>
      <c r="AU205" s="380"/>
      <c r="AV205" s="380"/>
      <c r="AW205" s="380"/>
      <c r="AX205" s="380"/>
      <c r="AY205" s="380"/>
      <c r="AZ205" s="380"/>
      <c r="BA205" s="393"/>
      <c r="BB205" s="393"/>
      <c r="BG205" s="166"/>
      <c r="BH205" s="166"/>
      <c r="BI205" s="166"/>
      <c r="BJ205" s="166"/>
      <c r="BK205" s="166"/>
      <c r="BL205" s="166"/>
      <c r="BM205" s="166"/>
      <c r="BN205" s="166"/>
      <c r="BO205" s="166"/>
      <c r="BP205" s="166"/>
      <c r="BQ205" s="166"/>
      <c r="BR205" s="166"/>
      <c r="BS205" s="166"/>
      <c r="BT205" s="166"/>
      <c r="BU205" s="166"/>
      <c r="BV205" s="166"/>
      <c r="BW205" s="166"/>
      <c r="BX205" s="166"/>
      <c r="BY205" s="166"/>
      <c r="BZ205" s="166"/>
      <c r="CA205" s="166"/>
      <c r="CB205" s="166"/>
      <c r="CC205" s="166"/>
      <c r="CD205" s="166"/>
      <c r="CE205" s="166"/>
      <c r="CF205" s="166"/>
      <c r="CG205" s="166"/>
      <c r="CH205" s="166"/>
      <c r="CI205" s="166"/>
      <c r="CJ205" s="166"/>
      <c r="CK205" s="166"/>
      <c r="CL205" s="166"/>
      <c r="CM205" s="166"/>
      <c r="CN205" s="166"/>
      <c r="CO205" s="166"/>
      <c r="CP205" s="166"/>
      <c r="CQ205" s="166"/>
      <c r="CR205" s="166"/>
      <c r="CS205" s="166"/>
      <c r="CT205" s="166"/>
      <c r="CU205" s="166"/>
      <c r="CV205" s="166"/>
      <c r="CW205" s="166"/>
      <c r="CX205" s="166"/>
      <c r="CY205" s="166"/>
      <c r="CZ205" s="166"/>
      <c r="DA205" s="166"/>
      <c r="DB205" s="166"/>
      <c r="DC205" s="166"/>
      <c r="DD205" s="166"/>
      <c r="DE205" s="166"/>
      <c r="DF205" s="166"/>
      <c r="DG205" s="166"/>
      <c r="DH205" s="166"/>
      <c r="DI205" s="166"/>
      <c r="DJ205" s="166"/>
      <c r="DK205" s="166"/>
      <c r="DL205" s="166"/>
      <c r="DM205" s="166"/>
      <c r="DN205" s="166"/>
      <c r="DO205" s="166"/>
      <c r="DP205" s="166"/>
      <c r="DQ205" s="166"/>
      <c r="DR205" s="166"/>
    </row>
    <row r="206" spans="8:122" s="203" customFormat="1" ht="15" customHeight="1" x14ac:dyDescent="0.25">
      <c r="H206" s="328"/>
      <c r="T206" s="328"/>
      <c r="Y206" s="342"/>
      <c r="AC206" s="328"/>
      <c r="AD206" s="334"/>
      <c r="AK206" s="328"/>
      <c r="AQ206" s="380"/>
      <c r="AR206" s="380"/>
      <c r="AS206" s="380"/>
      <c r="AT206" s="380"/>
      <c r="AU206" s="380"/>
      <c r="AV206" s="380"/>
      <c r="AW206" s="380"/>
      <c r="AX206" s="380"/>
      <c r="AY206" s="380"/>
      <c r="AZ206" s="380"/>
      <c r="BA206" s="393"/>
      <c r="BB206" s="393"/>
      <c r="BG206" s="166"/>
      <c r="BH206" s="166"/>
      <c r="BI206" s="166"/>
      <c r="BJ206" s="166"/>
      <c r="BK206" s="166"/>
      <c r="BL206" s="166"/>
      <c r="BM206" s="166"/>
      <c r="BN206" s="166"/>
      <c r="BO206" s="166"/>
      <c r="BP206" s="166"/>
      <c r="BQ206" s="166"/>
      <c r="BR206" s="166"/>
      <c r="BS206" s="166"/>
      <c r="BT206" s="166"/>
      <c r="BU206" s="166"/>
      <c r="BV206" s="166"/>
      <c r="BW206" s="166"/>
      <c r="BX206" s="166"/>
      <c r="BY206" s="166"/>
      <c r="BZ206" s="166"/>
      <c r="CA206" s="166"/>
      <c r="CB206" s="166"/>
      <c r="CC206" s="166"/>
      <c r="CD206" s="166"/>
      <c r="CE206" s="166"/>
      <c r="CF206" s="166"/>
      <c r="CG206" s="166"/>
      <c r="CH206" s="166"/>
      <c r="CI206" s="166"/>
      <c r="CJ206" s="166"/>
      <c r="CK206" s="166"/>
      <c r="CL206" s="166"/>
      <c r="CM206" s="166"/>
      <c r="CN206" s="166"/>
      <c r="CO206" s="166"/>
      <c r="CP206" s="166"/>
      <c r="CQ206" s="166"/>
      <c r="CR206" s="166"/>
      <c r="CS206" s="166"/>
      <c r="CT206" s="166"/>
      <c r="CU206" s="166"/>
      <c r="CV206" s="166"/>
      <c r="CW206" s="166"/>
      <c r="CX206" s="166"/>
      <c r="CY206" s="166"/>
      <c r="CZ206" s="166"/>
      <c r="DA206" s="166"/>
      <c r="DB206" s="166"/>
      <c r="DC206" s="166"/>
      <c r="DD206" s="166"/>
      <c r="DE206" s="166"/>
      <c r="DF206" s="166"/>
      <c r="DG206" s="166"/>
      <c r="DH206" s="166"/>
      <c r="DI206" s="166"/>
      <c r="DJ206" s="166"/>
      <c r="DK206" s="166"/>
      <c r="DL206" s="166"/>
      <c r="DM206" s="166"/>
      <c r="DN206" s="166"/>
      <c r="DO206" s="166"/>
      <c r="DP206" s="166"/>
      <c r="DQ206" s="166"/>
      <c r="DR206" s="166"/>
    </row>
    <row r="207" spans="8:122" s="203" customFormat="1" ht="15" customHeight="1" x14ac:dyDescent="0.25">
      <c r="H207" s="328"/>
      <c r="T207" s="328"/>
      <c r="Y207" s="342"/>
      <c r="AC207" s="328"/>
      <c r="AD207" s="334"/>
      <c r="AK207" s="328"/>
      <c r="AQ207" s="380"/>
      <c r="AR207" s="380"/>
      <c r="AS207" s="380"/>
      <c r="AT207" s="380"/>
      <c r="AU207" s="380"/>
      <c r="AV207" s="380"/>
      <c r="AW207" s="380"/>
      <c r="AX207" s="380"/>
      <c r="AY207" s="380"/>
      <c r="AZ207" s="380"/>
      <c r="BA207" s="393"/>
      <c r="BB207" s="393"/>
      <c r="BG207" s="166"/>
      <c r="BH207" s="166"/>
      <c r="BI207" s="166"/>
      <c r="BJ207" s="166"/>
      <c r="BK207" s="166"/>
      <c r="BL207" s="166"/>
      <c r="BM207" s="166"/>
      <c r="BN207" s="166"/>
      <c r="BO207" s="166"/>
      <c r="BP207" s="166"/>
      <c r="BQ207" s="166"/>
      <c r="BR207" s="166"/>
      <c r="BS207" s="166"/>
      <c r="BT207" s="166"/>
      <c r="BU207" s="166"/>
      <c r="BV207" s="166"/>
      <c r="BW207" s="166"/>
      <c r="BX207" s="166"/>
      <c r="BY207" s="166"/>
      <c r="BZ207" s="166"/>
      <c r="CA207" s="166"/>
      <c r="CB207" s="166"/>
      <c r="CC207" s="166"/>
      <c r="CD207" s="166"/>
      <c r="CE207" s="166"/>
      <c r="CF207" s="166"/>
      <c r="CG207" s="166"/>
      <c r="CH207" s="166"/>
      <c r="CI207" s="166"/>
      <c r="CJ207" s="166"/>
      <c r="CK207" s="166"/>
      <c r="CL207" s="166"/>
      <c r="CM207" s="166"/>
      <c r="CN207" s="166"/>
      <c r="CO207" s="166"/>
      <c r="CP207" s="166"/>
      <c r="CQ207" s="166"/>
      <c r="CR207" s="166"/>
      <c r="CS207" s="166"/>
      <c r="CT207" s="166"/>
      <c r="CU207" s="166"/>
      <c r="CV207" s="166"/>
      <c r="CW207" s="166"/>
      <c r="CX207" s="166"/>
      <c r="CY207" s="166"/>
      <c r="CZ207" s="166"/>
      <c r="DA207" s="166"/>
      <c r="DB207" s="166"/>
      <c r="DC207" s="166"/>
      <c r="DD207" s="166"/>
      <c r="DE207" s="166"/>
      <c r="DF207" s="166"/>
      <c r="DG207" s="166"/>
      <c r="DH207" s="166"/>
      <c r="DI207" s="166"/>
      <c r="DJ207" s="166"/>
      <c r="DK207" s="166"/>
      <c r="DL207" s="166"/>
      <c r="DM207" s="166"/>
      <c r="DN207" s="166"/>
      <c r="DO207" s="166"/>
      <c r="DP207" s="166"/>
      <c r="DQ207" s="166"/>
      <c r="DR207" s="166"/>
    </row>
    <row r="208" spans="8:122" s="203" customFormat="1" ht="15" customHeight="1" x14ac:dyDescent="0.25">
      <c r="H208" s="328"/>
      <c r="T208" s="328"/>
      <c r="Y208" s="342"/>
      <c r="AC208" s="328"/>
      <c r="AD208" s="334"/>
      <c r="AK208" s="328"/>
      <c r="AQ208" s="380"/>
      <c r="AR208" s="380"/>
      <c r="AS208" s="380"/>
      <c r="AT208" s="380"/>
      <c r="AU208" s="380"/>
      <c r="AV208" s="380"/>
      <c r="AW208" s="380"/>
      <c r="AX208" s="380"/>
      <c r="AY208" s="380"/>
      <c r="AZ208" s="380"/>
      <c r="BA208" s="393"/>
      <c r="BB208" s="393"/>
      <c r="BG208" s="166"/>
      <c r="BH208" s="166"/>
      <c r="BI208" s="166"/>
      <c r="BJ208" s="166"/>
      <c r="BK208" s="166"/>
      <c r="BL208" s="166"/>
      <c r="BM208" s="166"/>
      <c r="BN208" s="166"/>
      <c r="BO208" s="166"/>
      <c r="BP208" s="166"/>
      <c r="BQ208" s="166"/>
      <c r="BR208" s="166"/>
      <c r="BS208" s="166"/>
      <c r="BT208" s="166"/>
      <c r="BU208" s="166"/>
      <c r="BV208" s="166"/>
      <c r="BW208" s="166"/>
      <c r="BX208" s="166"/>
      <c r="BY208" s="166"/>
      <c r="BZ208" s="166"/>
      <c r="CA208" s="166"/>
      <c r="CB208" s="166"/>
      <c r="CC208" s="166"/>
      <c r="CD208" s="166"/>
      <c r="CE208" s="166"/>
      <c r="CF208" s="166"/>
      <c r="CG208" s="166"/>
      <c r="CH208" s="166"/>
      <c r="CI208" s="166"/>
      <c r="CJ208" s="166"/>
      <c r="CK208" s="166"/>
      <c r="CL208" s="166"/>
      <c r="CM208" s="166"/>
      <c r="CN208" s="166"/>
      <c r="CO208" s="166"/>
      <c r="CP208" s="166"/>
      <c r="CQ208" s="166"/>
      <c r="CR208" s="166"/>
      <c r="CS208" s="166"/>
      <c r="CT208" s="166"/>
      <c r="CU208" s="166"/>
      <c r="CV208" s="166"/>
      <c r="CW208" s="166"/>
      <c r="CX208" s="166"/>
      <c r="CY208" s="166"/>
      <c r="CZ208" s="166"/>
      <c r="DA208" s="166"/>
      <c r="DB208" s="166"/>
      <c r="DC208" s="166"/>
      <c r="DD208" s="166"/>
      <c r="DE208" s="166"/>
      <c r="DF208" s="166"/>
      <c r="DG208" s="166"/>
      <c r="DH208" s="166"/>
      <c r="DI208" s="166"/>
      <c r="DJ208" s="166"/>
      <c r="DK208" s="166"/>
      <c r="DL208" s="166"/>
      <c r="DM208" s="166"/>
      <c r="DN208" s="166"/>
      <c r="DO208" s="166"/>
      <c r="DP208" s="166"/>
      <c r="DQ208" s="166"/>
      <c r="DR208" s="166"/>
    </row>
    <row r="209" spans="8:122" s="203" customFormat="1" ht="15" customHeight="1" x14ac:dyDescent="0.25">
      <c r="H209" s="328"/>
      <c r="T209" s="328"/>
      <c r="Y209" s="342"/>
      <c r="AC209" s="328"/>
      <c r="AD209" s="334"/>
      <c r="AK209" s="328"/>
      <c r="AQ209" s="380"/>
      <c r="AR209" s="380"/>
      <c r="AS209" s="380"/>
      <c r="AT209" s="380"/>
      <c r="AU209" s="380"/>
      <c r="AV209" s="380"/>
      <c r="AW209" s="380"/>
      <c r="AX209" s="380"/>
      <c r="AY209" s="380"/>
      <c r="AZ209" s="380"/>
      <c r="BA209" s="393"/>
      <c r="BB209" s="393"/>
      <c r="BG209" s="166"/>
      <c r="BH209" s="166"/>
      <c r="BI209" s="166"/>
      <c r="BJ209" s="166"/>
      <c r="BK209" s="166"/>
      <c r="BL209" s="166"/>
      <c r="BM209" s="166"/>
      <c r="BN209" s="166"/>
      <c r="BO209" s="166"/>
      <c r="BP209" s="166"/>
      <c r="BQ209" s="166"/>
      <c r="BR209" s="166"/>
      <c r="BS209" s="166"/>
      <c r="BT209" s="166"/>
      <c r="BU209" s="166"/>
      <c r="BV209" s="166"/>
      <c r="BW209" s="166"/>
      <c r="BX209" s="166"/>
      <c r="BY209" s="166"/>
      <c r="BZ209" s="166"/>
      <c r="CA209" s="166"/>
      <c r="CB209" s="166"/>
      <c r="CC209" s="166"/>
      <c r="CD209" s="166"/>
      <c r="CE209" s="166"/>
      <c r="CF209" s="166"/>
      <c r="CG209" s="166"/>
      <c r="CH209" s="166"/>
      <c r="CI209" s="166"/>
      <c r="CJ209" s="166"/>
      <c r="CK209" s="166"/>
      <c r="CL209" s="166"/>
      <c r="CM209" s="166"/>
      <c r="CN209" s="166"/>
      <c r="CO209" s="166"/>
      <c r="CP209" s="166"/>
      <c r="CQ209" s="166"/>
      <c r="CR209" s="166"/>
      <c r="CS209" s="166"/>
      <c r="CT209" s="166"/>
      <c r="CU209" s="166"/>
      <c r="CV209" s="166"/>
      <c r="CW209" s="166"/>
      <c r="CX209" s="166"/>
      <c r="CY209" s="166"/>
      <c r="CZ209" s="166"/>
      <c r="DA209" s="166"/>
      <c r="DB209" s="166"/>
      <c r="DC209" s="166"/>
      <c r="DD209" s="166"/>
      <c r="DE209" s="166"/>
      <c r="DF209" s="166"/>
      <c r="DG209" s="166"/>
      <c r="DH209" s="166"/>
      <c r="DI209" s="166"/>
      <c r="DJ209" s="166"/>
      <c r="DK209" s="166"/>
      <c r="DL209" s="166"/>
      <c r="DM209" s="166"/>
      <c r="DN209" s="166"/>
      <c r="DO209" s="166"/>
      <c r="DP209" s="166"/>
      <c r="DQ209" s="166"/>
      <c r="DR209" s="166"/>
    </row>
    <row r="210" spans="8:122" s="203" customFormat="1" ht="15" customHeight="1" x14ac:dyDescent="0.25">
      <c r="H210" s="328"/>
      <c r="T210" s="328"/>
      <c r="Y210" s="342"/>
      <c r="AC210" s="328"/>
      <c r="AD210" s="334"/>
      <c r="AK210" s="328"/>
      <c r="AQ210" s="380"/>
      <c r="AR210" s="380"/>
      <c r="AS210" s="380"/>
      <c r="AT210" s="380"/>
      <c r="AU210" s="380"/>
      <c r="AV210" s="380"/>
      <c r="AW210" s="380"/>
      <c r="AX210" s="380"/>
      <c r="AY210" s="380"/>
      <c r="AZ210" s="380"/>
      <c r="BA210" s="393"/>
      <c r="BB210" s="393"/>
      <c r="BG210" s="166"/>
      <c r="BH210" s="166"/>
      <c r="BI210" s="166"/>
      <c r="BJ210" s="166"/>
      <c r="BK210" s="166"/>
      <c r="BL210" s="166"/>
      <c r="BM210" s="166"/>
      <c r="BN210" s="166"/>
      <c r="BO210" s="166"/>
      <c r="BP210" s="166"/>
      <c r="BQ210" s="166"/>
      <c r="BR210" s="166"/>
      <c r="BS210" s="166"/>
      <c r="BT210" s="166"/>
      <c r="BU210" s="166"/>
      <c r="BV210" s="166"/>
      <c r="BW210" s="166"/>
      <c r="BX210" s="166"/>
      <c r="BY210" s="166"/>
      <c r="BZ210" s="166"/>
      <c r="CA210" s="166"/>
      <c r="CB210" s="166"/>
      <c r="CC210" s="166"/>
      <c r="CD210" s="166"/>
      <c r="CE210" s="166"/>
      <c r="CF210" s="166"/>
      <c r="CG210" s="166"/>
      <c r="CH210" s="166"/>
      <c r="CI210" s="166"/>
      <c r="CJ210" s="166"/>
      <c r="CK210" s="166"/>
      <c r="CL210" s="166"/>
      <c r="CM210" s="166"/>
      <c r="CN210" s="166"/>
      <c r="CO210" s="166"/>
      <c r="CP210" s="166"/>
      <c r="CQ210" s="166"/>
      <c r="CR210" s="166"/>
      <c r="CS210" s="166"/>
      <c r="CT210" s="166"/>
      <c r="CU210" s="166"/>
      <c r="CV210" s="166"/>
      <c r="CW210" s="166"/>
      <c r="CX210" s="166"/>
      <c r="CY210" s="166"/>
      <c r="CZ210" s="166"/>
      <c r="DA210" s="166"/>
      <c r="DB210" s="166"/>
      <c r="DC210" s="166"/>
      <c r="DD210" s="166"/>
      <c r="DE210" s="166"/>
      <c r="DF210" s="166"/>
      <c r="DG210" s="166"/>
      <c r="DH210" s="166"/>
      <c r="DI210" s="166"/>
      <c r="DJ210" s="166"/>
      <c r="DK210" s="166"/>
      <c r="DL210" s="166"/>
      <c r="DM210" s="166"/>
      <c r="DN210" s="166"/>
      <c r="DO210" s="166"/>
      <c r="DP210" s="166"/>
      <c r="DQ210" s="166"/>
      <c r="DR210" s="166"/>
    </row>
    <row r="211" spans="8:122" s="203" customFormat="1" ht="15" customHeight="1" x14ac:dyDescent="0.25">
      <c r="H211" s="328"/>
      <c r="T211" s="328"/>
      <c r="Y211" s="342"/>
      <c r="AC211" s="328"/>
      <c r="AD211" s="334"/>
      <c r="AK211" s="328"/>
      <c r="AQ211" s="380"/>
      <c r="AR211" s="380"/>
      <c r="AS211" s="380"/>
      <c r="AT211" s="380"/>
      <c r="AU211" s="380"/>
      <c r="AV211" s="380"/>
      <c r="AW211" s="380"/>
      <c r="AX211" s="380"/>
      <c r="AY211" s="380"/>
      <c r="AZ211" s="380"/>
      <c r="BA211" s="393"/>
      <c r="BB211" s="393"/>
      <c r="BG211" s="166"/>
      <c r="BH211" s="166"/>
      <c r="BI211" s="166"/>
      <c r="BJ211" s="166"/>
      <c r="BK211" s="166"/>
      <c r="BL211" s="166"/>
      <c r="BM211" s="166"/>
      <c r="BN211" s="166"/>
      <c r="BO211" s="166"/>
      <c r="BP211" s="166"/>
      <c r="BQ211" s="166"/>
      <c r="BR211" s="166"/>
      <c r="BS211" s="166"/>
      <c r="BT211" s="166"/>
      <c r="BU211" s="166"/>
      <c r="BV211" s="166"/>
      <c r="BW211" s="166"/>
      <c r="BX211" s="166"/>
      <c r="BY211" s="166"/>
      <c r="BZ211" s="166"/>
      <c r="CA211" s="166"/>
      <c r="CB211" s="166"/>
      <c r="CC211" s="166"/>
      <c r="CD211" s="166"/>
      <c r="CE211" s="166"/>
      <c r="CF211" s="166"/>
      <c r="CG211" s="166"/>
      <c r="CH211" s="166"/>
      <c r="CI211" s="166"/>
      <c r="CJ211" s="166"/>
      <c r="CK211" s="166"/>
      <c r="CL211" s="166"/>
      <c r="CM211" s="166"/>
      <c r="CN211" s="166"/>
      <c r="CO211" s="166"/>
      <c r="CP211" s="166"/>
      <c r="CQ211" s="166"/>
      <c r="CR211" s="166"/>
      <c r="CS211" s="166"/>
      <c r="CT211" s="166"/>
      <c r="CU211" s="166"/>
      <c r="CV211" s="166"/>
      <c r="CW211" s="166"/>
      <c r="CX211" s="166"/>
      <c r="CY211" s="166"/>
      <c r="CZ211" s="166"/>
      <c r="DA211" s="166"/>
      <c r="DB211" s="166"/>
      <c r="DC211" s="166"/>
      <c r="DD211" s="166"/>
      <c r="DE211" s="166"/>
      <c r="DF211" s="166"/>
      <c r="DG211" s="166"/>
      <c r="DH211" s="166"/>
      <c r="DI211" s="166"/>
      <c r="DJ211" s="166"/>
      <c r="DK211" s="166"/>
      <c r="DL211" s="166"/>
      <c r="DM211" s="166"/>
      <c r="DN211" s="166"/>
      <c r="DO211" s="166"/>
      <c r="DP211" s="166"/>
      <c r="DQ211" s="166"/>
      <c r="DR211" s="166"/>
    </row>
    <row r="212" spans="8:122" s="203" customFormat="1" ht="15" customHeight="1" x14ac:dyDescent="0.25">
      <c r="H212" s="328"/>
      <c r="T212" s="328"/>
      <c r="Y212" s="342"/>
      <c r="AC212" s="328"/>
      <c r="AD212" s="334"/>
      <c r="AK212" s="328"/>
      <c r="AQ212" s="380"/>
      <c r="AR212" s="380"/>
      <c r="AS212" s="380"/>
      <c r="AT212" s="380"/>
      <c r="AU212" s="380"/>
      <c r="AV212" s="380"/>
      <c r="AW212" s="380"/>
      <c r="AX212" s="380"/>
      <c r="AY212" s="380"/>
      <c r="AZ212" s="380"/>
      <c r="BA212" s="393"/>
      <c r="BB212" s="393"/>
      <c r="BG212" s="166"/>
      <c r="BH212" s="166"/>
      <c r="BI212" s="166"/>
      <c r="BJ212" s="166"/>
      <c r="BK212" s="166"/>
      <c r="BL212" s="166"/>
      <c r="BM212" s="166"/>
      <c r="BN212" s="166"/>
      <c r="BO212" s="166"/>
      <c r="BP212" s="166"/>
      <c r="BQ212" s="166"/>
      <c r="BR212" s="166"/>
      <c r="BS212" s="166"/>
      <c r="BT212" s="166"/>
      <c r="BU212" s="166"/>
      <c r="BV212" s="166"/>
      <c r="BW212" s="166"/>
      <c r="BX212" s="166"/>
      <c r="BY212" s="166"/>
      <c r="BZ212" s="166"/>
      <c r="CA212" s="166"/>
      <c r="CB212" s="166"/>
      <c r="CC212" s="166"/>
      <c r="CD212" s="166"/>
      <c r="CE212" s="166"/>
      <c r="CF212" s="166"/>
      <c r="CG212" s="166"/>
      <c r="CH212" s="166"/>
      <c r="CI212" s="166"/>
      <c r="CJ212" s="166"/>
      <c r="CK212" s="166"/>
      <c r="CL212" s="166"/>
      <c r="CM212" s="166"/>
      <c r="CN212" s="166"/>
      <c r="CO212" s="166"/>
      <c r="CP212" s="166"/>
      <c r="CQ212" s="166"/>
      <c r="CR212" s="166"/>
      <c r="CS212" s="166"/>
      <c r="CT212" s="166"/>
      <c r="CU212" s="166"/>
      <c r="CV212" s="166"/>
      <c r="CW212" s="166"/>
      <c r="CX212" s="166"/>
      <c r="CY212" s="166"/>
      <c r="CZ212" s="166"/>
      <c r="DA212" s="166"/>
      <c r="DB212" s="166"/>
      <c r="DC212" s="166"/>
      <c r="DD212" s="166"/>
      <c r="DE212" s="166"/>
      <c r="DF212" s="166"/>
      <c r="DG212" s="166"/>
      <c r="DH212" s="166"/>
      <c r="DI212" s="166"/>
      <c r="DJ212" s="166"/>
      <c r="DK212" s="166"/>
      <c r="DL212" s="166"/>
      <c r="DM212" s="166"/>
      <c r="DN212" s="166"/>
      <c r="DO212" s="166"/>
      <c r="DP212" s="166"/>
      <c r="DQ212" s="166"/>
      <c r="DR212" s="166"/>
    </row>
    <row r="213" spans="8:122" s="203" customFormat="1" ht="15" customHeight="1" x14ac:dyDescent="0.25">
      <c r="H213" s="328"/>
      <c r="T213" s="328"/>
      <c r="Y213" s="342"/>
      <c r="AC213" s="328"/>
      <c r="AD213" s="334"/>
      <c r="AK213" s="328"/>
      <c r="AQ213" s="380"/>
      <c r="AR213" s="380"/>
      <c r="AS213" s="380"/>
      <c r="AT213" s="380"/>
      <c r="AU213" s="380"/>
      <c r="AV213" s="380"/>
      <c r="AW213" s="380"/>
      <c r="AX213" s="380"/>
      <c r="AY213" s="380"/>
      <c r="AZ213" s="380"/>
      <c r="BA213" s="393"/>
      <c r="BB213" s="393"/>
      <c r="BG213" s="166"/>
      <c r="BH213" s="166"/>
      <c r="BI213" s="166"/>
      <c r="BJ213" s="166"/>
      <c r="BK213" s="166"/>
      <c r="BL213" s="166"/>
      <c r="BM213" s="166"/>
      <c r="BN213" s="166"/>
      <c r="BO213" s="166"/>
      <c r="BP213" s="166"/>
      <c r="BQ213" s="166"/>
      <c r="BR213" s="166"/>
      <c r="BS213" s="166"/>
      <c r="BT213" s="166"/>
      <c r="BU213" s="166"/>
      <c r="BV213" s="166"/>
      <c r="BW213" s="166"/>
      <c r="BX213" s="166"/>
      <c r="BY213" s="166"/>
      <c r="BZ213" s="166"/>
      <c r="CA213" s="166"/>
      <c r="CB213" s="166"/>
      <c r="CC213" s="166"/>
      <c r="CD213" s="166"/>
      <c r="CE213" s="166"/>
      <c r="CF213" s="166"/>
      <c r="CG213" s="166"/>
      <c r="CH213" s="166"/>
      <c r="CI213" s="166"/>
      <c r="CJ213" s="166"/>
      <c r="CK213" s="166"/>
      <c r="CL213" s="166"/>
      <c r="CM213" s="166"/>
      <c r="CN213" s="166"/>
      <c r="CO213" s="166"/>
      <c r="CP213" s="166"/>
      <c r="CQ213" s="166"/>
      <c r="CR213" s="166"/>
      <c r="CS213" s="166"/>
      <c r="CT213" s="166"/>
      <c r="CU213" s="166"/>
      <c r="CV213" s="166"/>
      <c r="CW213" s="166"/>
      <c r="CX213" s="166"/>
      <c r="CY213" s="166"/>
      <c r="CZ213" s="166"/>
      <c r="DA213" s="166"/>
      <c r="DB213" s="166"/>
      <c r="DC213" s="166"/>
      <c r="DD213" s="166"/>
      <c r="DE213" s="166"/>
      <c r="DF213" s="166"/>
      <c r="DG213" s="166"/>
      <c r="DH213" s="166"/>
      <c r="DI213" s="166"/>
      <c r="DJ213" s="166"/>
      <c r="DK213" s="166"/>
      <c r="DL213" s="166"/>
      <c r="DM213" s="166"/>
      <c r="DN213" s="166"/>
      <c r="DO213" s="166"/>
      <c r="DP213" s="166"/>
      <c r="DQ213" s="166"/>
      <c r="DR213" s="166"/>
    </row>
    <row r="214" spans="8:122" s="203" customFormat="1" ht="15" customHeight="1" x14ac:dyDescent="0.25">
      <c r="H214" s="328"/>
      <c r="T214" s="328"/>
      <c r="Y214" s="342"/>
      <c r="AC214" s="328"/>
      <c r="AD214" s="334"/>
      <c r="AK214" s="328"/>
      <c r="AQ214" s="380"/>
      <c r="AR214" s="380"/>
      <c r="AS214" s="380"/>
      <c r="AT214" s="380"/>
      <c r="AU214" s="380"/>
      <c r="AV214" s="380"/>
      <c r="AW214" s="380"/>
      <c r="AX214" s="380"/>
      <c r="AY214" s="380"/>
      <c r="AZ214" s="380"/>
      <c r="BA214" s="393"/>
      <c r="BB214" s="393"/>
      <c r="BG214" s="166"/>
      <c r="BH214" s="166"/>
      <c r="BI214" s="166"/>
      <c r="BJ214" s="166"/>
      <c r="BK214" s="166"/>
      <c r="BL214" s="166"/>
      <c r="BM214" s="166"/>
      <c r="BN214" s="166"/>
      <c r="BO214" s="166"/>
      <c r="BP214" s="166"/>
      <c r="BQ214" s="166"/>
      <c r="BR214" s="166"/>
      <c r="BS214" s="166"/>
      <c r="BT214" s="166"/>
      <c r="BU214" s="166"/>
      <c r="BV214" s="166"/>
      <c r="BW214" s="166"/>
      <c r="BX214" s="166"/>
      <c r="BY214" s="166"/>
      <c r="BZ214" s="166"/>
      <c r="CA214" s="166"/>
      <c r="CB214" s="166"/>
      <c r="CC214" s="166"/>
      <c r="CD214" s="166"/>
      <c r="CE214" s="166"/>
      <c r="CF214" s="166"/>
      <c r="CG214" s="166"/>
      <c r="CH214" s="166"/>
      <c r="CI214" s="166"/>
      <c r="CJ214" s="166"/>
      <c r="CK214" s="166"/>
      <c r="CL214" s="166"/>
      <c r="CM214" s="166"/>
      <c r="CN214" s="166"/>
      <c r="CO214" s="166"/>
      <c r="CP214" s="166"/>
      <c r="CQ214" s="166"/>
      <c r="CR214" s="166"/>
      <c r="CS214" s="166"/>
      <c r="CT214" s="166"/>
      <c r="CU214" s="166"/>
      <c r="CV214" s="166"/>
      <c r="CW214" s="166"/>
      <c r="CX214" s="166"/>
      <c r="CY214" s="166"/>
      <c r="CZ214" s="166"/>
      <c r="DA214" s="166"/>
      <c r="DB214" s="166"/>
      <c r="DC214" s="166"/>
      <c r="DD214" s="166"/>
      <c r="DE214" s="166"/>
      <c r="DF214" s="166"/>
      <c r="DG214" s="166"/>
      <c r="DH214" s="166"/>
      <c r="DI214" s="166"/>
      <c r="DJ214" s="166"/>
      <c r="DK214" s="166"/>
      <c r="DL214" s="166"/>
      <c r="DM214" s="166"/>
      <c r="DN214" s="166"/>
      <c r="DO214" s="166"/>
      <c r="DP214" s="166"/>
      <c r="DQ214" s="166"/>
      <c r="DR214" s="166"/>
    </row>
    <row r="215" spans="8:122" s="203" customFormat="1" ht="15" customHeight="1" x14ac:dyDescent="0.25">
      <c r="H215" s="328"/>
      <c r="T215" s="328"/>
      <c r="Y215" s="342"/>
      <c r="AC215" s="328"/>
      <c r="AD215" s="334"/>
      <c r="AK215" s="328"/>
      <c r="AQ215" s="380"/>
      <c r="AR215" s="380"/>
      <c r="AS215" s="380"/>
      <c r="AT215" s="380"/>
      <c r="AU215" s="380"/>
      <c r="AV215" s="380"/>
      <c r="AW215" s="380"/>
      <c r="AX215" s="380"/>
      <c r="AY215" s="380"/>
      <c r="AZ215" s="380"/>
      <c r="BA215" s="393"/>
      <c r="BB215" s="393"/>
      <c r="BG215" s="166"/>
      <c r="BH215" s="166"/>
      <c r="BI215" s="166"/>
      <c r="BJ215" s="166"/>
      <c r="BK215" s="166"/>
      <c r="BL215" s="166"/>
      <c r="BM215" s="166"/>
      <c r="BN215" s="166"/>
      <c r="BO215" s="166"/>
      <c r="BP215" s="166"/>
      <c r="BQ215" s="166"/>
      <c r="BR215" s="166"/>
      <c r="BS215" s="166"/>
      <c r="BT215" s="166"/>
      <c r="BU215" s="166"/>
      <c r="BV215" s="166"/>
      <c r="BW215" s="166"/>
      <c r="BX215" s="166"/>
      <c r="BY215" s="166"/>
      <c r="BZ215" s="166"/>
      <c r="CA215" s="166"/>
      <c r="CB215" s="166"/>
      <c r="CC215" s="166"/>
      <c r="CD215" s="166"/>
      <c r="CE215" s="166"/>
      <c r="CF215" s="166"/>
      <c r="CG215" s="166"/>
      <c r="CH215" s="166"/>
      <c r="CI215" s="166"/>
      <c r="CJ215" s="166"/>
      <c r="CK215" s="166"/>
      <c r="CL215" s="166"/>
      <c r="CM215" s="166"/>
      <c r="CN215" s="166"/>
      <c r="CO215" s="166"/>
      <c r="CP215" s="166"/>
      <c r="CQ215" s="166"/>
      <c r="CR215" s="166"/>
      <c r="CS215" s="166"/>
      <c r="CT215" s="166"/>
      <c r="CU215" s="166"/>
      <c r="CV215" s="166"/>
      <c r="CW215" s="166"/>
      <c r="CX215" s="166"/>
      <c r="CY215" s="166"/>
      <c r="CZ215" s="166"/>
      <c r="DA215" s="166"/>
      <c r="DB215" s="166"/>
      <c r="DC215" s="166"/>
      <c r="DD215" s="166"/>
      <c r="DE215" s="166"/>
      <c r="DF215" s="166"/>
      <c r="DG215" s="166"/>
      <c r="DH215" s="166"/>
      <c r="DI215" s="166"/>
      <c r="DJ215" s="166"/>
      <c r="DK215" s="166"/>
      <c r="DL215" s="166"/>
      <c r="DM215" s="166"/>
      <c r="DN215" s="166"/>
      <c r="DO215" s="166"/>
      <c r="DP215" s="166"/>
      <c r="DQ215" s="166"/>
      <c r="DR215" s="166"/>
    </row>
    <row r="216" spans="8:122" s="203" customFormat="1" ht="15" customHeight="1" x14ac:dyDescent="0.25">
      <c r="H216" s="328"/>
      <c r="T216" s="328"/>
      <c r="Y216" s="342"/>
      <c r="AC216" s="328"/>
      <c r="AD216" s="334"/>
      <c r="AK216" s="328"/>
      <c r="AQ216" s="380"/>
      <c r="AR216" s="380"/>
      <c r="AS216" s="380"/>
      <c r="AT216" s="380"/>
      <c r="AU216" s="380"/>
      <c r="AV216" s="380"/>
      <c r="AW216" s="380"/>
      <c r="AX216" s="380"/>
      <c r="AY216" s="380"/>
      <c r="AZ216" s="380"/>
      <c r="BA216" s="393"/>
      <c r="BB216" s="393"/>
      <c r="BG216" s="166"/>
      <c r="BH216" s="166"/>
      <c r="BI216" s="166"/>
      <c r="BJ216" s="166"/>
      <c r="BK216" s="166"/>
      <c r="BL216" s="166"/>
      <c r="BM216" s="166"/>
      <c r="BN216" s="166"/>
      <c r="BO216" s="166"/>
      <c r="BP216" s="166"/>
      <c r="BQ216" s="166"/>
      <c r="BR216" s="166"/>
      <c r="BS216" s="166"/>
      <c r="BT216" s="166"/>
      <c r="BU216" s="166"/>
      <c r="BV216" s="166"/>
      <c r="BW216" s="166"/>
      <c r="BX216" s="166"/>
      <c r="BY216" s="166"/>
      <c r="BZ216" s="166"/>
      <c r="CA216" s="166"/>
      <c r="CB216" s="166"/>
      <c r="CC216" s="166"/>
      <c r="CD216" s="166"/>
      <c r="CE216" s="166"/>
      <c r="CF216" s="166"/>
      <c r="CG216" s="166"/>
      <c r="CH216" s="166"/>
      <c r="CI216" s="166"/>
      <c r="CJ216" s="166"/>
      <c r="CK216" s="166"/>
      <c r="CL216" s="166"/>
      <c r="CM216" s="166"/>
      <c r="CN216" s="166"/>
      <c r="CO216" s="166"/>
      <c r="CP216" s="166"/>
      <c r="CQ216" s="166"/>
      <c r="CR216" s="166"/>
      <c r="CS216" s="166"/>
      <c r="CT216" s="166"/>
      <c r="CU216" s="166"/>
      <c r="CV216" s="166"/>
      <c r="CW216" s="166"/>
      <c r="CX216" s="166"/>
      <c r="CY216" s="166"/>
      <c r="CZ216" s="166"/>
      <c r="DA216" s="166"/>
      <c r="DB216" s="166"/>
      <c r="DC216" s="166"/>
      <c r="DD216" s="166"/>
      <c r="DE216" s="166"/>
      <c r="DF216" s="166"/>
      <c r="DG216" s="166"/>
      <c r="DH216" s="166"/>
      <c r="DI216" s="166"/>
      <c r="DJ216" s="166"/>
      <c r="DK216" s="166"/>
      <c r="DL216" s="166"/>
      <c r="DM216" s="166"/>
      <c r="DN216" s="166"/>
      <c r="DO216" s="166"/>
      <c r="DP216" s="166"/>
      <c r="DQ216" s="166"/>
      <c r="DR216" s="166"/>
    </row>
    <row r="217" spans="8:122" s="203" customFormat="1" ht="15" customHeight="1" x14ac:dyDescent="0.25">
      <c r="H217" s="328"/>
      <c r="T217" s="328"/>
      <c r="Y217" s="342"/>
      <c r="AC217" s="328"/>
      <c r="AD217" s="334"/>
      <c r="AK217" s="328"/>
      <c r="AQ217" s="380"/>
      <c r="AR217" s="380"/>
      <c r="AS217" s="380"/>
      <c r="AT217" s="380"/>
      <c r="AU217" s="380"/>
      <c r="AV217" s="380"/>
      <c r="AW217" s="380"/>
      <c r="AX217" s="380"/>
      <c r="AY217" s="380"/>
      <c r="AZ217" s="380"/>
      <c r="BA217" s="393"/>
      <c r="BB217" s="393"/>
      <c r="BG217" s="166"/>
      <c r="BH217" s="166"/>
      <c r="BI217" s="166"/>
      <c r="BJ217" s="166"/>
      <c r="BK217" s="166"/>
      <c r="BL217" s="166"/>
      <c r="BM217" s="166"/>
      <c r="BN217" s="166"/>
      <c r="BO217" s="166"/>
      <c r="BP217" s="166"/>
      <c r="BQ217" s="166"/>
      <c r="BR217" s="166"/>
      <c r="BS217" s="166"/>
      <c r="BT217" s="166"/>
      <c r="BU217" s="166"/>
      <c r="BV217" s="166"/>
      <c r="BW217" s="166"/>
      <c r="BX217" s="166"/>
      <c r="BY217" s="166"/>
      <c r="BZ217" s="166"/>
      <c r="CA217" s="166"/>
      <c r="CB217" s="166"/>
      <c r="CC217" s="166"/>
      <c r="CD217" s="166"/>
      <c r="CE217" s="166"/>
      <c r="CF217" s="166"/>
      <c r="CG217" s="166"/>
      <c r="CH217" s="166"/>
      <c r="CI217" s="166"/>
      <c r="CJ217" s="166"/>
      <c r="CK217" s="166"/>
      <c r="CL217" s="166"/>
      <c r="CM217" s="166"/>
      <c r="CN217" s="166"/>
      <c r="CO217" s="166"/>
      <c r="CP217" s="166"/>
      <c r="CQ217" s="166"/>
      <c r="CR217" s="166"/>
      <c r="CS217" s="166"/>
      <c r="CT217" s="166"/>
      <c r="CU217" s="166"/>
      <c r="CV217" s="166"/>
      <c r="CW217" s="166"/>
      <c r="CX217" s="166"/>
      <c r="CY217" s="166"/>
      <c r="CZ217" s="166"/>
      <c r="DA217" s="166"/>
      <c r="DB217" s="166"/>
      <c r="DC217" s="166"/>
      <c r="DD217" s="166"/>
      <c r="DE217" s="166"/>
      <c r="DF217" s="166"/>
      <c r="DG217" s="166"/>
      <c r="DH217" s="166"/>
      <c r="DI217" s="166"/>
      <c r="DJ217" s="166"/>
      <c r="DK217" s="166"/>
      <c r="DL217" s="166"/>
      <c r="DM217" s="166"/>
      <c r="DN217" s="166"/>
      <c r="DO217" s="166"/>
      <c r="DP217" s="166"/>
      <c r="DQ217" s="166"/>
      <c r="DR217" s="166"/>
    </row>
    <row r="218" spans="8:122" s="203" customFormat="1" ht="15" customHeight="1" x14ac:dyDescent="0.25">
      <c r="H218" s="328"/>
      <c r="T218" s="328"/>
      <c r="Y218" s="342"/>
      <c r="AC218" s="328"/>
      <c r="AD218" s="334"/>
      <c r="AK218" s="328"/>
      <c r="AQ218" s="380"/>
      <c r="AR218" s="380"/>
      <c r="AS218" s="380"/>
      <c r="AT218" s="380"/>
      <c r="AU218" s="380"/>
      <c r="AV218" s="380"/>
      <c r="AW218" s="380"/>
      <c r="AX218" s="380"/>
      <c r="AY218" s="380"/>
      <c r="AZ218" s="380"/>
      <c r="BA218" s="393"/>
      <c r="BB218" s="393"/>
      <c r="BG218" s="166"/>
      <c r="BH218" s="166"/>
      <c r="BI218" s="166"/>
      <c r="BJ218" s="166"/>
      <c r="BK218" s="166"/>
      <c r="BL218" s="166"/>
      <c r="BM218" s="166"/>
      <c r="BN218" s="166"/>
      <c r="BO218" s="166"/>
      <c r="BP218" s="166"/>
      <c r="BQ218" s="166"/>
      <c r="BR218" s="166"/>
      <c r="BS218" s="166"/>
      <c r="BT218" s="166"/>
      <c r="BU218" s="166"/>
      <c r="BV218" s="166"/>
      <c r="BW218" s="166"/>
      <c r="BX218" s="166"/>
      <c r="BY218" s="166"/>
      <c r="BZ218" s="166"/>
      <c r="CA218" s="166"/>
      <c r="CB218" s="166"/>
      <c r="CC218" s="166"/>
      <c r="CD218" s="166"/>
      <c r="CE218" s="166"/>
      <c r="CF218" s="166"/>
      <c r="CG218" s="166"/>
      <c r="CH218" s="166"/>
      <c r="CI218" s="166"/>
      <c r="CJ218" s="166"/>
      <c r="CK218" s="166"/>
      <c r="CL218" s="166"/>
      <c r="CM218" s="166"/>
      <c r="CN218" s="166"/>
      <c r="CO218" s="166"/>
      <c r="CP218" s="166"/>
      <c r="CQ218" s="166"/>
      <c r="CR218" s="166"/>
      <c r="CS218" s="166"/>
      <c r="CT218" s="166"/>
      <c r="CU218" s="166"/>
      <c r="CV218" s="166"/>
      <c r="CW218" s="166"/>
      <c r="CX218" s="166"/>
      <c r="CY218" s="166"/>
      <c r="CZ218" s="166"/>
      <c r="DA218" s="166"/>
      <c r="DB218" s="166"/>
      <c r="DC218" s="166"/>
      <c r="DD218" s="166"/>
      <c r="DE218" s="166"/>
      <c r="DF218" s="166"/>
      <c r="DG218" s="166"/>
      <c r="DH218" s="166"/>
      <c r="DI218" s="166"/>
      <c r="DJ218" s="166"/>
      <c r="DK218" s="166"/>
      <c r="DL218" s="166"/>
      <c r="DM218" s="166"/>
      <c r="DN218" s="166"/>
      <c r="DO218" s="166"/>
      <c r="DP218" s="166"/>
      <c r="DQ218" s="166"/>
      <c r="DR218" s="166"/>
    </row>
    <row r="219" spans="8:122" s="203" customFormat="1" ht="15" customHeight="1" x14ac:dyDescent="0.25">
      <c r="H219" s="328"/>
      <c r="T219" s="328"/>
      <c r="Y219" s="342"/>
      <c r="AC219" s="328"/>
      <c r="AD219" s="334"/>
      <c r="AK219" s="328"/>
      <c r="AQ219" s="380"/>
      <c r="AR219" s="380"/>
      <c r="AS219" s="380"/>
      <c r="AT219" s="380"/>
      <c r="AU219" s="380"/>
      <c r="AV219" s="380"/>
      <c r="AW219" s="380"/>
      <c r="AX219" s="380"/>
      <c r="AY219" s="380"/>
      <c r="AZ219" s="380"/>
      <c r="BA219" s="393"/>
      <c r="BB219" s="393"/>
      <c r="BG219" s="166"/>
      <c r="BH219" s="166"/>
      <c r="BI219" s="166"/>
      <c r="BJ219" s="166"/>
      <c r="BK219" s="166"/>
      <c r="BL219" s="166"/>
      <c r="BM219" s="166"/>
      <c r="BN219" s="166"/>
      <c r="BO219" s="166"/>
      <c r="BP219" s="166"/>
      <c r="BQ219" s="166"/>
      <c r="BR219" s="166"/>
      <c r="BS219" s="166"/>
      <c r="BT219" s="166"/>
      <c r="BU219" s="166"/>
      <c r="BV219" s="166"/>
      <c r="BW219" s="166"/>
      <c r="BX219" s="166"/>
      <c r="BY219" s="166"/>
      <c r="BZ219" s="166"/>
      <c r="CA219" s="166"/>
      <c r="CB219" s="166"/>
      <c r="CC219" s="166"/>
      <c r="CD219" s="166"/>
      <c r="CE219" s="166"/>
      <c r="CF219" s="166"/>
      <c r="CG219" s="166"/>
      <c r="CH219" s="166"/>
      <c r="CI219" s="166"/>
      <c r="CJ219" s="166"/>
      <c r="CK219" s="166"/>
      <c r="CL219" s="166"/>
      <c r="CM219" s="166"/>
      <c r="CN219" s="166"/>
      <c r="CO219" s="166"/>
      <c r="CP219" s="166"/>
      <c r="CQ219" s="166"/>
      <c r="CR219" s="166"/>
      <c r="CS219" s="166"/>
      <c r="CT219" s="166"/>
      <c r="CU219" s="166"/>
      <c r="CV219" s="166"/>
      <c r="CW219" s="166"/>
      <c r="CX219" s="166"/>
      <c r="CY219" s="166"/>
      <c r="CZ219" s="166"/>
      <c r="DA219" s="166"/>
      <c r="DB219" s="166"/>
      <c r="DC219" s="166"/>
      <c r="DD219" s="166"/>
      <c r="DE219" s="166"/>
      <c r="DF219" s="166"/>
      <c r="DG219" s="166"/>
      <c r="DH219" s="166"/>
      <c r="DI219" s="166"/>
      <c r="DJ219" s="166"/>
      <c r="DK219" s="166"/>
      <c r="DL219" s="166"/>
      <c r="DM219" s="166"/>
      <c r="DN219" s="166"/>
      <c r="DO219" s="166"/>
      <c r="DP219" s="166"/>
      <c r="DQ219" s="166"/>
      <c r="DR219" s="166"/>
    </row>
    <row r="220" spans="8:122" s="203" customFormat="1" ht="15" customHeight="1" x14ac:dyDescent="0.25">
      <c r="H220" s="328"/>
      <c r="T220" s="328"/>
      <c r="Y220" s="342"/>
      <c r="AC220" s="328"/>
      <c r="AD220" s="334"/>
      <c r="AK220" s="328"/>
      <c r="AQ220" s="380"/>
      <c r="AR220" s="380"/>
      <c r="AS220" s="380"/>
      <c r="AT220" s="380"/>
      <c r="AU220" s="380"/>
      <c r="AV220" s="380"/>
      <c r="AW220" s="380"/>
      <c r="AX220" s="380"/>
      <c r="AY220" s="380"/>
      <c r="AZ220" s="380"/>
      <c r="BA220" s="393"/>
      <c r="BB220" s="393"/>
      <c r="BG220" s="166"/>
      <c r="BH220" s="166"/>
      <c r="BI220" s="166"/>
      <c r="BJ220" s="166"/>
      <c r="BK220" s="166"/>
      <c r="BL220" s="166"/>
      <c r="BM220" s="166"/>
      <c r="BN220" s="166"/>
      <c r="BO220" s="166"/>
      <c r="BP220" s="166"/>
      <c r="BQ220" s="166"/>
      <c r="BR220" s="166"/>
      <c r="BS220" s="166"/>
      <c r="BT220" s="166"/>
      <c r="BU220" s="166"/>
      <c r="BV220" s="166"/>
      <c r="BW220" s="166"/>
      <c r="BX220" s="166"/>
      <c r="BY220" s="166"/>
      <c r="BZ220" s="166"/>
      <c r="CA220" s="166"/>
      <c r="CB220" s="166"/>
      <c r="CC220" s="166"/>
      <c r="CD220" s="166"/>
      <c r="CE220" s="166"/>
      <c r="CF220" s="166"/>
      <c r="CG220" s="166"/>
      <c r="CH220" s="166"/>
      <c r="CI220" s="166"/>
      <c r="CJ220" s="166"/>
      <c r="CK220" s="166"/>
      <c r="CL220" s="166"/>
      <c r="CM220" s="166"/>
      <c r="CN220" s="166"/>
      <c r="CO220" s="166"/>
      <c r="CP220" s="166"/>
      <c r="CQ220" s="166"/>
      <c r="CR220" s="166"/>
      <c r="CS220" s="166"/>
      <c r="CT220" s="166"/>
      <c r="CU220" s="166"/>
      <c r="CV220" s="166"/>
      <c r="CW220" s="166"/>
      <c r="CX220" s="166"/>
      <c r="CY220" s="166"/>
      <c r="CZ220" s="166"/>
      <c r="DA220" s="166"/>
      <c r="DB220" s="166"/>
      <c r="DC220" s="166"/>
      <c r="DD220" s="166"/>
      <c r="DE220" s="166"/>
      <c r="DF220" s="166"/>
      <c r="DG220" s="166"/>
      <c r="DH220" s="166"/>
      <c r="DI220" s="166"/>
      <c r="DJ220" s="166"/>
      <c r="DK220" s="166"/>
      <c r="DL220" s="166"/>
      <c r="DM220" s="166"/>
      <c r="DN220" s="166"/>
      <c r="DO220" s="166"/>
      <c r="DP220" s="166"/>
      <c r="DQ220" s="166"/>
      <c r="DR220" s="166"/>
    </row>
    <row r="221" spans="8:122" s="203" customFormat="1" ht="15" customHeight="1" x14ac:dyDescent="0.25">
      <c r="H221" s="328"/>
      <c r="T221" s="328"/>
      <c r="Y221" s="342"/>
      <c r="AC221" s="328"/>
      <c r="AD221" s="334"/>
      <c r="AK221" s="328"/>
      <c r="AQ221" s="380"/>
      <c r="AR221" s="380"/>
      <c r="AS221" s="380"/>
      <c r="AT221" s="380"/>
      <c r="AU221" s="380"/>
      <c r="AV221" s="380"/>
      <c r="AW221" s="380"/>
      <c r="AX221" s="380"/>
      <c r="AY221" s="380"/>
      <c r="AZ221" s="380"/>
      <c r="BA221" s="393"/>
      <c r="BB221" s="393"/>
      <c r="BG221" s="166"/>
      <c r="BH221" s="166"/>
      <c r="BI221" s="166"/>
      <c r="BJ221" s="166"/>
      <c r="BK221" s="166"/>
      <c r="BL221" s="166"/>
      <c r="BM221" s="166"/>
      <c r="BN221" s="166"/>
      <c r="BO221" s="166"/>
      <c r="BP221" s="166"/>
      <c r="BQ221" s="166"/>
      <c r="BR221" s="166"/>
      <c r="BS221" s="166"/>
      <c r="BT221" s="166"/>
      <c r="BU221" s="166"/>
      <c r="BV221" s="166"/>
      <c r="BW221" s="166"/>
      <c r="BX221" s="166"/>
      <c r="BY221" s="166"/>
      <c r="BZ221" s="166"/>
      <c r="CA221" s="166"/>
      <c r="CB221" s="166"/>
      <c r="CC221" s="166"/>
      <c r="CD221" s="166"/>
      <c r="CE221" s="166"/>
      <c r="CF221" s="166"/>
      <c r="CG221" s="166"/>
      <c r="CH221" s="166"/>
      <c r="CI221" s="166"/>
      <c r="CJ221" s="166"/>
      <c r="CK221" s="166"/>
      <c r="CL221" s="166"/>
      <c r="CM221" s="166"/>
      <c r="CN221" s="166"/>
      <c r="CO221" s="166"/>
      <c r="CP221" s="166"/>
      <c r="CQ221" s="166"/>
      <c r="CR221" s="166"/>
      <c r="CS221" s="166"/>
      <c r="CT221" s="166"/>
      <c r="CU221" s="166"/>
      <c r="CV221" s="166"/>
      <c r="CW221" s="166"/>
      <c r="CX221" s="166"/>
      <c r="CY221" s="166"/>
      <c r="CZ221" s="166"/>
      <c r="DA221" s="166"/>
      <c r="DB221" s="166"/>
      <c r="DC221" s="166"/>
      <c r="DD221" s="166"/>
      <c r="DE221" s="166"/>
      <c r="DF221" s="166"/>
      <c r="DG221" s="166"/>
      <c r="DH221" s="166"/>
      <c r="DI221" s="166"/>
      <c r="DJ221" s="166"/>
      <c r="DK221" s="166"/>
      <c r="DL221" s="166"/>
      <c r="DM221" s="166"/>
      <c r="DN221" s="166"/>
      <c r="DO221" s="166"/>
      <c r="DP221" s="166"/>
      <c r="DQ221" s="166"/>
      <c r="DR221" s="166"/>
    </row>
    <row r="222" spans="8:122" s="203" customFormat="1" ht="15" customHeight="1" x14ac:dyDescent="0.25">
      <c r="H222" s="328"/>
      <c r="T222" s="328"/>
      <c r="Y222" s="342"/>
      <c r="AC222" s="328"/>
      <c r="AD222" s="334"/>
      <c r="AK222" s="328"/>
      <c r="AQ222" s="380"/>
      <c r="AR222" s="380"/>
      <c r="AS222" s="380"/>
      <c r="AT222" s="380"/>
      <c r="AU222" s="380"/>
      <c r="AV222" s="380"/>
      <c r="AW222" s="380"/>
      <c r="AX222" s="380"/>
      <c r="AY222" s="380"/>
      <c r="AZ222" s="380"/>
      <c r="BA222" s="393"/>
      <c r="BB222" s="393"/>
      <c r="BG222" s="166"/>
      <c r="BH222" s="166"/>
      <c r="BI222" s="166"/>
      <c r="BJ222" s="166"/>
      <c r="BK222" s="166"/>
      <c r="BL222" s="166"/>
      <c r="BM222" s="166"/>
      <c r="BN222" s="166"/>
      <c r="BO222" s="166"/>
      <c r="BP222" s="166"/>
      <c r="BQ222" s="166"/>
      <c r="BR222" s="166"/>
      <c r="BS222" s="166"/>
      <c r="BT222" s="166"/>
      <c r="BU222" s="166"/>
      <c r="BV222" s="166"/>
      <c r="BW222" s="166"/>
      <c r="BX222" s="166"/>
      <c r="BY222" s="166"/>
      <c r="BZ222" s="166"/>
      <c r="CA222" s="166"/>
      <c r="CB222" s="166"/>
      <c r="CC222" s="166"/>
      <c r="CD222" s="166"/>
      <c r="CE222" s="166"/>
      <c r="CF222" s="166"/>
      <c r="CG222" s="166"/>
      <c r="CH222" s="166"/>
      <c r="CI222" s="166"/>
      <c r="CJ222" s="166"/>
      <c r="CK222" s="166"/>
      <c r="CL222" s="166"/>
      <c r="CM222" s="166"/>
      <c r="CN222" s="166"/>
      <c r="CO222" s="166"/>
      <c r="CP222" s="166"/>
      <c r="CQ222" s="166"/>
      <c r="CR222" s="166"/>
      <c r="CS222" s="166"/>
      <c r="CT222" s="166"/>
      <c r="CU222" s="166"/>
      <c r="CV222" s="166"/>
      <c r="CW222" s="166"/>
      <c r="CX222" s="166"/>
      <c r="CY222" s="166"/>
      <c r="CZ222" s="166"/>
      <c r="DA222" s="166"/>
      <c r="DB222" s="166"/>
      <c r="DC222" s="166"/>
      <c r="DD222" s="166"/>
      <c r="DE222" s="166"/>
      <c r="DF222" s="166"/>
      <c r="DG222" s="166"/>
      <c r="DH222" s="166"/>
      <c r="DI222" s="166"/>
      <c r="DJ222" s="166"/>
      <c r="DK222" s="166"/>
      <c r="DL222" s="166"/>
      <c r="DM222" s="166"/>
      <c r="DN222" s="166"/>
      <c r="DO222" s="166"/>
      <c r="DP222" s="166"/>
      <c r="DQ222" s="166"/>
      <c r="DR222" s="166"/>
    </row>
    <row r="223" spans="8:122" s="203" customFormat="1" ht="15" customHeight="1" x14ac:dyDescent="0.25">
      <c r="H223" s="328"/>
      <c r="T223" s="328"/>
      <c r="Y223" s="342"/>
      <c r="AC223" s="328"/>
      <c r="AD223" s="334"/>
      <c r="AK223" s="328"/>
      <c r="AQ223" s="380"/>
      <c r="AR223" s="380"/>
      <c r="AS223" s="380"/>
      <c r="AT223" s="380"/>
      <c r="AU223" s="380"/>
      <c r="AV223" s="380"/>
      <c r="AW223" s="380"/>
      <c r="AX223" s="380"/>
      <c r="AY223" s="380"/>
      <c r="AZ223" s="380"/>
      <c r="BA223" s="393"/>
      <c r="BB223" s="393"/>
      <c r="BG223" s="166"/>
      <c r="BH223" s="166"/>
      <c r="BI223" s="166"/>
      <c r="BJ223" s="166"/>
      <c r="BK223" s="166"/>
      <c r="BL223" s="166"/>
      <c r="BM223" s="166"/>
      <c r="BN223" s="166"/>
      <c r="BO223" s="166"/>
      <c r="BP223" s="166"/>
      <c r="BQ223" s="166"/>
      <c r="BR223" s="166"/>
      <c r="BS223" s="166"/>
      <c r="BT223" s="166"/>
      <c r="BU223" s="166"/>
      <c r="BV223" s="166"/>
      <c r="BW223" s="166"/>
      <c r="BX223" s="166"/>
      <c r="BY223" s="166"/>
      <c r="BZ223" s="166"/>
      <c r="CA223" s="166"/>
      <c r="CB223" s="166"/>
      <c r="CC223" s="166"/>
      <c r="CD223" s="166"/>
      <c r="CE223" s="166"/>
      <c r="CF223" s="166"/>
      <c r="CG223" s="166"/>
      <c r="CH223" s="166"/>
      <c r="CI223" s="166"/>
      <c r="CJ223" s="166"/>
      <c r="CK223" s="166"/>
      <c r="CL223" s="166"/>
      <c r="CM223" s="166"/>
      <c r="CN223" s="166"/>
      <c r="CO223" s="166"/>
      <c r="CP223" s="166"/>
      <c r="CQ223" s="166"/>
      <c r="CR223" s="166"/>
      <c r="CS223" s="166"/>
      <c r="CT223" s="166"/>
      <c r="CU223" s="166"/>
      <c r="CV223" s="166"/>
      <c r="CW223" s="166"/>
      <c r="CX223" s="166"/>
      <c r="CY223" s="166"/>
      <c r="CZ223" s="166"/>
      <c r="DA223" s="166"/>
      <c r="DB223" s="166"/>
      <c r="DC223" s="166"/>
      <c r="DD223" s="166"/>
      <c r="DE223" s="166"/>
      <c r="DF223" s="166"/>
      <c r="DG223" s="166"/>
      <c r="DH223" s="166"/>
      <c r="DI223" s="166"/>
      <c r="DJ223" s="166"/>
      <c r="DK223" s="166"/>
      <c r="DL223" s="166"/>
      <c r="DM223" s="166"/>
      <c r="DN223" s="166"/>
      <c r="DO223" s="166"/>
      <c r="DP223" s="166"/>
      <c r="DQ223" s="166"/>
      <c r="DR223" s="166"/>
    </row>
    <row r="224" spans="8:122" s="203" customFormat="1" ht="15" customHeight="1" x14ac:dyDescent="0.25">
      <c r="H224" s="328"/>
      <c r="T224" s="328"/>
      <c r="Y224" s="342"/>
      <c r="AC224" s="328"/>
      <c r="AD224" s="334"/>
      <c r="AK224" s="328"/>
      <c r="AQ224" s="380"/>
      <c r="AR224" s="380"/>
      <c r="AS224" s="380"/>
      <c r="AT224" s="380"/>
      <c r="AU224" s="380"/>
      <c r="AV224" s="380"/>
      <c r="AW224" s="380"/>
      <c r="AX224" s="380"/>
      <c r="AY224" s="380"/>
      <c r="AZ224" s="380"/>
      <c r="BA224" s="393"/>
      <c r="BB224" s="393"/>
      <c r="BG224" s="166"/>
      <c r="BH224" s="166"/>
      <c r="BI224" s="166"/>
      <c r="BJ224" s="166"/>
      <c r="BK224" s="166"/>
      <c r="BL224" s="166"/>
      <c r="BM224" s="166"/>
      <c r="BN224" s="166"/>
      <c r="BO224" s="166"/>
      <c r="BP224" s="166"/>
      <c r="BQ224" s="166"/>
      <c r="BR224" s="166"/>
      <c r="BS224" s="166"/>
      <c r="BT224" s="166"/>
      <c r="BU224" s="166"/>
      <c r="BV224" s="166"/>
      <c r="BW224" s="166"/>
      <c r="BX224" s="166"/>
      <c r="BY224" s="166"/>
      <c r="BZ224" s="166"/>
      <c r="CA224" s="166"/>
      <c r="CB224" s="166"/>
      <c r="CC224" s="166"/>
      <c r="CD224" s="166"/>
      <c r="CE224" s="166"/>
      <c r="CF224" s="166"/>
      <c r="CG224" s="166"/>
      <c r="CH224" s="166"/>
      <c r="CI224" s="166"/>
      <c r="CJ224" s="166"/>
      <c r="CK224" s="166"/>
      <c r="CL224" s="166"/>
      <c r="CM224" s="166"/>
      <c r="CN224" s="166"/>
      <c r="CO224" s="166"/>
      <c r="CP224" s="166"/>
      <c r="CQ224" s="166"/>
      <c r="CR224" s="166"/>
      <c r="CS224" s="166"/>
      <c r="CT224" s="166"/>
      <c r="CU224" s="166"/>
      <c r="CV224" s="166"/>
      <c r="CW224" s="166"/>
      <c r="CX224" s="166"/>
      <c r="CY224" s="166"/>
      <c r="CZ224" s="166"/>
      <c r="DA224" s="166"/>
      <c r="DB224" s="166"/>
      <c r="DC224" s="166"/>
      <c r="DD224" s="166"/>
      <c r="DE224" s="166"/>
      <c r="DF224" s="166"/>
      <c r="DG224" s="166"/>
      <c r="DH224" s="166"/>
      <c r="DI224" s="166"/>
      <c r="DJ224" s="166"/>
      <c r="DK224" s="166"/>
      <c r="DL224" s="166"/>
      <c r="DM224" s="166"/>
      <c r="DN224" s="166"/>
      <c r="DO224" s="166"/>
      <c r="DP224" s="166"/>
      <c r="DQ224" s="166"/>
      <c r="DR224" s="166"/>
    </row>
    <row r="225" spans="8:122" s="203" customFormat="1" ht="15" customHeight="1" x14ac:dyDescent="0.25">
      <c r="H225" s="328"/>
      <c r="T225" s="328"/>
      <c r="Y225" s="342"/>
      <c r="AC225" s="328"/>
      <c r="AD225" s="334"/>
      <c r="AK225" s="328"/>
      <c r="AQ225" s="380"/>
      <c r="AR225" s="380"/>
      <c r="AS225" s="380"/>
      <c r="AT225" s="380"/>
      <c r="AU225" s="380"/>
      <c r="AV225" s="380"/>
      <c r="AW225" s="380"/>
      <c r="AX225" s="380"/>
      <c r="AY225" s="380"/>
      <c r="AZ225" s="380"/>
      <c r="BA225" s="393"/>
      <c r="BB225" s="393"/>
      <c r="BG225" s="166"/>
      <c r="BH225" s="166"/>
      <c r="BI225" s="166"/>
      <c r="BJ225" s="166"/>
      <c r="BK225" s="166"/>
      <c r="BL225" s="166"/>
      <c r="BM225" s="166"/>
      <c r="BN225" s="166"/>
      <c r="BO225" s="166"/>
      <c r="BP225" s="166"/>
      <c r="BQ225" s="166"/>
      <c r="BR225" s="166"/>
      <c r="BS225" s="166"/>
      <c r="BT225" s="166"/>
      <c r="BU225" s="166"/>
      <c r="BV225" s="166"/>
      <c r="BW225" s="166"/>
      <c r="BX225" s="166"/>
      <c r="BY225" s="166"/>
      <c r="BZ225" s="166"/>
      <c r="CA225" s="166"/>
      <c r="CB225" s="166"/>
      <c r="CC225" s="166"/>
      <c r="CD225" s="166"/>
      <c r="CE225" s="166"/>
      <c r="CF225" s="166"/>
      <c r="CG225" s="166"/>
      <c r="CH225" s="166"/>
      <c r="CI225" s="166"/>
      <c r="CJ225" s="166"/>
      <c r="CK225" s="166"/>
      <c r="CL225" s="166"/>
      <c r="CM225" s="166"/>
      <c r="CN225" s="166"/>
      <c r="CO225" s="166"/>
      <c r="CP225" s="166"/>
      <c r="CQ225" s="166"/>
      <c r="CR225" s="166"/>
      <c r="CS225" s="166"/>
      <c r="CT225" s="166"/>
      <c r="CU225" s="166"/>
      <c r="CV225" s="166"/>
      <c r="CW225" s="166"/>
      <c r="CX225" s="166"/>
      <c r="CY225" s="166"/>
      <c r="CZ225" s="166"/>
      <c r="DA225" s="166"/>
      <c r="DB225" s="166"/>
      <c r="DC225" s="166"/>
      <c r="DD225" s="166"/>
      <c r="DE225" s="166"/>
      <c r="DF225" s="166"/>
      <c r="DG225" s="166"/>
      <c r="DH225" s="166"/>
      <c r="DI225" s="166"/>
      <c r="DJ225" s="166"/>
      <c r="DK225" s="166"/>
      <c r="DL225" s="166"/>
      <c r="DM225" s="166"/>
      <c r="DN225" s="166"/>
      <c r="DO225" s="166"/>
      <c r="DP225" s="166"/>
      <c r="DQ225" s="166"/>
      <c r="DR225" s="166"/>
    </row>
    <row r="226" spans="8:122" s="203" customFormat="1" ht="15" customHeight="1" x14ac:dyDescent="0.25">
      <c r="H226" s="328"/>
      <c r="T226" s="328"/>
      <c r="Y226" s="342"/>
      <c r="AC226" s="328"/>
      <c r="AD226" s="334"/>
      <c r="AK226" s="328"/>
      <c r="AQ226" s="380"/>
      <c r="AR226" s="380"/>
      <c r="AS226" s="380"/>
      <c r="AT226" s="380"/>
      <c r="AU226" s="380"/>
      <c r="AV226" s="380"/>
      <c r="AW226" s="380"/>
      <c r="AX226" s="380"/>
      <c r="AY226" s="380"/>
      <c r="AZ226" s="380"/>
      <c r="BA226" s="393"/>
      <c r="BB226" s="393"/>
      <c r="BG226" s="166"/>
      <c r="BH226" s="166"/>
      <c r="BI226" s="166"/>
      <c r="BJ226" s="166"/>
      <c r="BK226" s="166"/>
      <c r="BL226" s="166"/>
      <c r="BM226" s="166"/>
      <c r="BN226" s="166"/>
      <c r="BO226" s="166"/>
      <c r="BP226" s="166"/>
      <c r="BQ226" s="166"/>
      <c r="BR226" s="166"/>
      <c r="BS226" s="166"/>
      <c r="BT226" s="166"/>
      <c r="BU226" s="166"/>
      <c r="BV226" s="166"/>
      <c r="BW226" s="166"/>
      <c r="BX226" s="166"/>
      <c r="BY226" s="166"/>
      <c r="BZ226" s="166"/>
      <c r="CA226" s="166"/>
      <c r="CB226" s="166"/>
      <c r="CC226" s="166"/>
      <c r="CD226" s="166"/>
      <c r="CE226" s="166"/>
      <c r="CF226" s="166"/>
      <c r="CG226" s="166"/>
      <c r="CH226" s="166"/>
      <c r="CI226" s="166"/>
      <c r="CJ226" s="166"/>
      <c r="CK226" s="166"/>
      <c r="CL226" s="166"/>
      <c r="CM226" s="166"/>
      <c r="CN226" s="166"/>
      <c r="CO226" s="166"/>
      <c r="CP226" s="166"/>
      <c r="CQ226" s="166"/>
      <c r="CR226" s="166"/>
      <c r="CS226" s="166"/>
      <c r="CT226" s="166"/>
      <c r="CU226" s="166"/>
      <c r="CV226" s="166"/>
      <c r="CW226" s="166"/>
      <c r="CX226" s="166"/>
      <c r="CY226" s="166"/>
      <c r="CZ226" s="166"/>
      <c r="DA226" s="166"/>
      <c r="DB226" s="166"/>
      <c r="DC226" s="166"/>
      <c r="DD226" s="166"/>
      <c r="DE226" s="166"/>
      <c r="DF226" s="166"/>
      <c r="DG226" s="166"/>
      <c r="DH226" s="166"/>
      <c r="DI226" s="166"/>
      <c r="DJ226" s="166"/>
      <c r="DK226" s="166"/>
      <c r="DL226" s="166"/>
      <c r="DM226" s="166"/>
      <c r="DN226" s="166"/>
      <c r="DO226" s="166"/>
      <c r="DP226" s="166"/>
      <c r="DQ226" s="166"/>
      <c r="DR226" s="166"/>
    </row>
    <row r="227" spans="8:122" s="203" customFormat="1" ht="15" customHeight="1" x14ac:dyDescent="0.25">
      <c r="H227" s="328"/>
      <c r="T227" s="328"/>
      <c r="Y227" s="342"/>
      <c r="AC227" s="328"/>
      <c r="AD227" s="334"/>
      <c r="AK227" s="328"/>
      <c r="AQ227" s="380"/>
      <c r="AR227" s="380"/>
      <c r="AS227" s="380"/>
      <c r="AT227" s="380"/>
      <c r="AU227" s="380"/>
      <c r="AV227" s="380"/>
      <c r="AW227" s="380"/>
      <c r="AX227" s="380"/>
      <c r="AY227" s="380"/>
      <c r="AZ227" s="380"/>
      <c r="BA227" s="393"/>
      <c r="BB227" s="393"/>
      <c r="BG227" s="166"/>
      <c r="BH227" s="166"/>
      <c r="BI227" s="166"/>
      <c r="BJ227" s="166"/>
      <c r="BK227" s="166"/>
      <c r="BL227" s="166"/>
      <c r="BM227" s="166"/>
      <c r="BN227" s="166"/>
      <c r="BO227" s="166"/>
      <c r="BP227" s="166"/>
      <c r="BQ227" s="166"/>
      <c r="BR227" s="166"/>
      <c r="BS227" s="166"/>
      <c r="BT227" s="166"/>
      <c r="BU227" s="166"/>
      <c r="BV227" s="166"/>
      <c r="BW227" s="166"/>
      <c r="BX227" s="166"/>
      <c r="BY227" s="166"/>
      <c r="BZ227" s="166"/>
      <c r="CA227" s="166"/>
      <c r="CB227" s="166"/>
      <c r="CC227" s="166"/>
      <c r="CD227" s="166"/>
      <c r="CE227" s="166"/>
      <c r="CF227" s="166"/>
      <c r="CG227" s="166"/>
      <c r="CH227" s="166"/>
      <c r="CI227" s="166"/>
      <c r="CJ227" s="166"/>
      <c r="CK227" s="166"/>
      <c r="CL227" s="166"/>
      <c r="CM227" s="166"/>
      <c r="CN227" s="166"/>
      <c r="CO227" s="166"/>
      <c r="CP227" s="166"/>
      <c r="CQ227" s="166"/>
      <c r="CR227" s="166"/>
      <c r="CS227" s="166"/>
      <c r="CT227" s="166"/>
      <c r="CU227" s="166"/>
      <c r="CV227" s="166"/>
      <c r="CW227" s="166"/>
      <c r="CX227" s="166"/>
      <c r="CY227" s="166"/>
      <c r="CZ227" s="166"/>
      <c r="DA227" s="166"/>
      <c r="DB227" s="166"/>
      <c r="DC227" s="166"/>
      <c r="DD227" s="166"/>
      <c r="DE227" s="166"/>
      <c r="DF227" s="166"/>
      <c r="DG227" s="166"/>
      <c r="DH227" s="166"/>
      <c r="DI227" s="166"/>
      <c r="DJ227" s="166"/>
      <c r="DK227" s="166"/>
      <c r="DL227" s="166"/>
      <c r="DM227" s="166"/>
      <c r="DN227" s="166"/>
      <c r="DO227" s="166"/>
      <c r="DP227" s="166"/>
      <c r="DQ227" s="166"/>
      <c r="DR227" s="166"/>
    </row>
    <row r="228" spans="8:122" s="203" customFormat="1" ht="15" customHeight="1" x14ac:dyDescent="0.25">
      <c r="H228" s="328"/>
      <c r="T228" s="328"/>
      <c r="Y228" s="342"/>
      <c r="AC228" s="328"/>
      <c r="AD228" s="334"/>
      <c r="AK228" s="328"/>
      <c r="AQ228" s="380"/>
      <c r="AR228" s="380"/>
      <c r="AS228" s="380"/>
      <c r="AT228" s="380"/>
      <c r="AU228" s="380"/>
      <c r="AV228" s="380"/>
      <c r="AW228" s="380"/>
      <c r="AX228" s="380"/>
      <c r="AY228" s="380"/>
      <c r="AZ228" s="380"/>
      <c r="BA228" s="393"/>
      <c r="BB228" s="393"/>
      <c r="BG228" s="166"/>
      <c r="BH228" s="166"/>
      <c r="BI228" s="166"/>
      <c r="BJ228" s="166"/>
      <c r="BK228" s="166"/>
      <c r="BL228" s="166"/>
      <c r="BM228" s="166"/>
      <c r="BN228" s="166"/>
      <c r="BO228" s="166"/>
      <c r="BP228" s="166"/>
      <c r="BQ228" s="166"/>
      <c r="BR228" s="166"/>
      <c r="BS228" s="166"/>
      <c r="BT228" s="166"/>
      <c r="BU228" s="166"/>
      <c r="BV228" s="166"/>
      <c r="BW228" s="166"/>
      <c r="BX228" s="166"/>
      <c r="BY228" s="166"/>
      <c r="BZ228" s="166"/>
      <c r="CA228" s="166"/>
      <c r="CB228" s="166"/>
      <c r="CC228" s="166"/>
      <c r="CD228" s="166"/>
      <c r="CE228" s="166"/>
      <c r="CF228" s="166"/>
      <c r="CG228" s="166"/>
      <c r="CH228" s="166"/>
      <c r="CI228" s="166"/>
      <c r="CJ228" s="166"/>
      <c r="CK228" s="166"/>
      <c r="CL228" s="166"/>
      <c r="CM228" s="166"/>
      <c r="CN228" s="166"/>
      <c r="CO228" s="166"/>
      <c r="CP228" s="166"/>
      <c r="CQ228" s="166"/>
      <c r="CR228" s="166"/>
      <c r="CS228" s="166"/>
      <c r="CT228" s="166"/>
      <c r="CU228" s="166"/>
      <c r="CV228" s="166"/>
      <c r="CW228" s="166"/>
      <c r="CX228" s="166"/>
      <c r="CY228" s="166"/>
      <c r="CZ228" s="166"/>
      <c r="DA228" s="166"/>
      <c r="DB228" s="166"/>
      <c r="DC228" s="166"/>
      <c r="DD228" s="166"/>
      <c r="DE228" s="166"/>
      <c r="DF228" s="166"/>
      <c r="DG228" s="166"/>
      <c r="DH228" s="166"/>
      <c r="DI228" s="166"/>
      <c r="DJ228" s="166"/>
      <c r="DK228" s="166"/>
      <c r="DL228" s="166"/>
      <c r="DM228" s="166"/>
      <c r="DN228" s="166"/>
      <c r="DO228" s="166"/>
      <c r="DP228" s="166"/>
      <c r="DQ228" s="166"/>
      <c r="DR228" s="166"/>
    </row>
    <row r="229" spans="8:122" s="203" customFormat="1" ht="15" customHeight="1" x14ac:dyDescent="0.25">
      <c r="H229" s="328"/>
      <c r="T229" s="328"/>
      <c r="Y229" s="342"/>
      <c r="AC229" s="328"/>
      <c r="AD229" s="334"/>
      <c r="AK229" s="328"/>
      <c r="AQ229" s="380"/>
      <c r="AR229" s="380"/>
      <c r="AS229" s="380"/>
      <c r="AT229" s="380"/>
      <c r="AU229" s="380"/>
      <c r="AV229" s="380"/>
      <c r="AW229" s="380"/>
      <c r="AX229" s="380"/>
      <c r="AY229" s="380"/>
      <c r="AZ229" s="380"/>
      <c r="BA229" s="393"/>
      <c r="BB229" s="393"/>
      <c r="BG229" s="166"/>
      <c r="BH229" s="166"/>
      <c r="BI229" s="166"/>
      <c r="BJ229" s="166"/>
      <c r="BK229" s="166"/>
      <c r="BL229" s="166"/>
      <c r="BM229" s="166"/>
      <c r="BN229" s="166"/>
      <c r="BO229" s="166"/>
      <c r="BP229" s="166"/>
      <c r="BQ229" s="166"/>
      <c r="BR229" s="166"/>
      <c r="BS229" s="166"/>
      <c r="BT229" s="166"/>
      <c r="BU229" s="166"/>
      <c r="BV229" s="166"/>
      <c r="BW229" s="166"/>
      <c r="BX229" s="166"/>
      <c r="BY229" s="166"/>
      <c r="BZ229" s="166"/>
      <c r="CA229" s="166"/>
      <c r="CB229" s="166"/>
      <c r="CC229" s="166"/>
      <c r="CD229" s="166"/>
      <c r="CE229" s="166"/>
      <c r="CF229" s="166"/>
      <c r="CG229" s="166"/>
      <c r="CH229" s="166"/>
      <c r="CI229" s="166"/>
      <c r="CJ229" s="166"/>
      <c r="CK229" s="166"/>
      <c r="CL229" s="166"/>
      <c r="CM229" s="166"/>
      <c r="CN229" s="166"/>
      <c r="CO229" s="166"/>
      <c r="CP229" s="166"/>
      <c r="CQ229" s="166"/>
      <c r="CR229" s="166"/>
      <c r="CS229" s="166"/>
      <c r="CT229" s="166"/>
      <c r="CU229" s="166"/>
      <c r="CV229" s="166"/>
      <c r="CW229" s="166"/>
      <c r="CX229" s="166"/>
      <c r="CY229" s="166"/>
      <c r="CZ229" s="166"/>
      <c r="DA229" s="166"/>
      <c r="DB229" s="166"/>
      <c r="DC229" s="166"/>
      <c r="DD229" s="166"/>
      <c r="DE229" s="166"/>
      <c r="DF229" s="166"/>
      <c r="DG229" s="166"/>
      <c r="DH229" s="166"/>
      <c r="DI229" s="166"/>
      <c r="DJ229" s="166"/>
      <c r="DK229" s="166"/>
      <c r="DL229" s="166"/>
      <c r="DM229" s="166"/>
      <c r="DN229" s="166"/>
      <c r="DO229" s="166"/>
      <c r="DP229" s="166"/>
      <c r="DQ229" s="166"/>
      <c r="DR229" s="166"/>
    </row>
    <row r="230" spans="8:122" s="203" customFormat="1" ht="15" customHeight="1" x14ac:dyDescent="0.25">
      <c r="H230" s="328"/>
      <c r="T230" s="328"/>
      <c r="Y230" s="342"/>
      <c r="AC230" s="328"/>
      <c r="AD230" s="334"/>
      <c r="AK230" s="328"/>
      <c r="AQ230" s="380"/>
      <c r="AR230" s="380"/>
      <c r="AS230" s="380"/>
      <c r="AT230" s="380"/>
      <c r="AU230" s="380"/>
      <c r="AV230" s="380"/>
      <c r="AW230" s="380"/>
      <c r="AX230" s="380"/>
      <c r="AY230" s="380"/>
      <c r="AZ230" s="380"/>
      <c r="BA230" s="393"/>
      <c r="BB230" s="393"/>
      <c r="BG230" s="166"/>
      <c r="BH230" s="166"/>
      <c r="BI230" s="166"/>
      <c r="BJ230" s="166"/>
      <c r="BK230" s="166"/>
      <c r="BL230" s="166"/>
      <c r="BM230" s="166"/>
      <c r="BN230" s="166"/>
      <c r="BO230" s="166"/>
      <c r="BP230" s="166"/>
      <c r="BQ230" s="166"/>
      <c r="BR230" s="166"/>
      <c r="BS230" s="166"/>
      <c r="BT230" s="166"/>
      <c r="BU230" s="166"/>
      <c r="BV230" s="166"/>
      <c r="BW230" s="166"/>
      <c r="BX230" s="166"/>
      <c r="BY230" s="166"/>
      <c r="BZ230" s="166"/>
      <c r="CA230" s="166"/>
      <c r="CB230" s="166"/>
      <c r="CC230" s="166"/>
      <c r="CD230" s="166"/>
      <c r="CE230" s="166"/>
      <c r="CF230" s="166"/>
      <c r="CG230" s="166"/>
      <c r="CH230" s="166"/>
      <c r="CI230" s="166"/>
      <c r="CJ230" s="166"/>
      <c r="CK230" s="166"/>
      <c r="CL230" s="166"/>
      <c r="CM230" s="166"/>
      <c r="CN230" s="166"/>
      <c r="CO230" s="166"/>
      <c r="CP230" s="166"/>
      <c r="CQ230" s="166"/>
      <c r="CR230" s="166"/>
      <c r="CS230" s="166"/>
      <c r="CT230" s="166"/>
      <c r="CU230" s="166"/>
      <c r="CV230" s="166"/>
      <c r="CW230" s="166"/>
      <c r="CX230" s="166"/>
      <c r="CY230" s="166"/>
      <c r="CZ230" s="166"/>
      <c r="DA230" s="166"/>
      <c r="DB230" s="166"/>
      <c r="DC230" s="166"/>
      <c r="DD230" s="166"/>
      <c r="DE230" s="166"/>
      <c r="DF230" s="166"/>
      <c r="DG230" s="166"/>
      <c r="DH230" s="166"/>
      <c r="DI230" s="166"/>
      <c r="DJ230" s="166"/>
      <c r="DK230" s="166"/>
      <c r="DL230" s="166"/>
      <c r="DM230" s="166"/>
      <c r="DN230" s="166"/>
      <c r="DO230" s="166"/>
      <c r="DP230" s="166"/>
      <c r="DQ230" s="166"/>
      <c r="DR230" s="166"/>
    </row>
    <row r="231" spans="8:122" s="203" customFormat="1" ht="15" customHeight="1" x14ac:dyDescent="0.25">
      <c r="H231" s="328"/>
      <c r="T231" s="328"/>
      <c r="Y231" s="342"/>
      <c r="AC231" s="328"/>
      <c r="AD231" s="334"/>
      <c r="AK231" s="328"/>
      <c r="AQ231" s="380"/>
      <c r="AR231" s="380"/>
      <c r="AS231" s="380"/>
      <c r="AT231" s="380"/>
      <c r="AU231" s="380"/>
      <c r="AV231" s="380"/>
      <c r="AW231" s="380"/>
      <c r="AX231" s="380"/>
      <c r="AY231" s="380"/>
      <c r="AZ231" s="380"/>
      <c r="BA231" s="393"/>
      <c r="BB231" s="393"/>
      <c r="BG231" s="166"/>
      <c r="BH231" s="166"/>
      <c r="BI231" s="166"/>
      <c r="BJ231" s="166"/>
      <c r="BK231" s="166"/>
      <c r="BL231" s="166"/>
      <c r="BM231" s="166"/>
      <c r="BN231" s="166"/>
      <c r="BO231" s="166"/>
      <c r="BP231" s="166"/>
      <c r="BQ231" s="166"/>
      <c r="BR231" s="166"/>
      <c r="BS231" s="166"/>
      <c r="BT231" s="166"/>
      <c r="BU231" s="166"/>
      <c r="BV231" s="166"/>
      <c r="BW231" s="166"/>
      <c r="BX231" s="166"/>
      <c r="BY231" s="166"/>
      <c r="BZ231" s="166"/>
      <c r="CA231" s="166"/>
      <c r="CB231" s="166"/>
      <c r="CC231" s="166"/>
      <c r="CD231" s="166"/>
      <c r="CE231" s="166"/>
      <c r="CF231" s="166"/>
      <c r="CG231" s="166"/>
      <c r="CH231" s="166"/>
      <c r="CI231" s="166"/>
      <c r="CJ231" s="166"/>
      <c r="CK231" s="166"/>
      <c r="CL231" s="166"/>
      <c r="CM231" s="166"/>
      <c r="CN231" s="166"/>
      <c r="CO231" s="166"/>
      <c r="CP231" s="166"/>
      <c r="CQ231" s="166"/>
      <c r="CR231" s="166"/>
      <c r="CS231" s="166"/>
      <c r="CT231" s="166"/>
      <c r="CU231" s="166"/>
      <c r="CV231" s="166"/>
      <c r="CW231" s="166"/>
      <c r="CX231" s="166"/>
      <c r="CY231" s="166"/>
      <c r="CZ231" s="166"/>
      <c r="DA231" s="166"/>
      <c r="DB231" s="166"/>
      <c r="DC231" s="166"/>
      <c r="DD231" s="166"/>
      <c r="DE231" s="166"/>
      <c r="DF231" s="166"/>
      <c r="DG231" s="166"/>
      <c r="DH231" s="166"/>
      <c r="DI231" s="166"/>
      <c r="DJ231" s="166"/>
      <c r="DK231" s="166"/>
      <c r="DL231" s="166"/>
      <c r="DM231" s="166"/>
      <c r="DN231" s="166"/>
      <c r="DO231" s="166"/>
      <c r="DP231" s="166"/>
      <c r="DQ231" s="166"/>
      <c r="DR231" s="166"/>
    </row>
    <row r="232" spans="8:122" s="203" customFormat="1" ht="15" customHeight="1" x14ac:dyDescent="0.25">
      <c r="H232" s="328"/>
      <c r="T232" s="328"/>
      <c r="Y232" s="342"/>
      <c r="AC232" s="328"/>
      <c r="AD232" s="334"/>
      <c r="AK232" s="328"/>
      <c r="AQ232" s="380"/>
      <c r="AR232" s="380"/>
      <c r="AS232" s="380"/>
      <c r="AT232" s="380"/>
      <c r="AU232" s="380"/>
      <c r="AV232" s="380"/>
      <c r="AW232" s="380"/>
      <c r="AX232" s="380"/>
      <c r="AY232" s="380"/>
      <c r="AZ232" s="380"/>
      <c r="BA232" s="393"/>
      <c r="BB232" s="393"/>
      <c r="BG232" s="166"/>
      <c r="BH232" s="166"/>
      <c r="BI232" s="166"/>
      <c r="BJ232" s="166"/>
      <c r="BK232" s="166"/>
      <c r="BL232" s="166"/>
      <c r="BM232" s="166"/>
      <c r="BN232" s="166"/>
      <c r="BO232" s="166"/>
      <c r="BP232" s="166"/>
      <c r="BQ232" s="166"/>
      <c r="BR232" s="166"/>
      <c r="BS232" s="166"/>
      <c r="BT232" s="166"/>
      <c r="BU232" s="166"/>
      <c r="BV232" s="166"/>
      <c r="BW232" s="166"/>
      <c r="BX232" s="166"/>
      <c r="BY232" s="166"/>
      <c r="BZ232" s="166"/>
      <c r="CA232" s="166"/>
      <c r="CB232" s="166"/>
      <c r="CC232" s="166"/>
      <c r="CD232" s="166"/>
      <c r="CE232" s="166"/>
      <c r="CF232" s="166"/>
      <c r="CG232" s="166"/>
      <c r="CH232" s="166"/>
      <c r="CI232" s="166"/>
      <c r="CJ232" s="166"/>
      <c r="CK232" s="166"/>
      <c r="CL232" s="166"/>
      <c r="CM232" s="166"/>
      <c r="CN232" s="166"/>
      <c r="CO232" s="166"/>
      <c r="CP232" s="166"/>
      <c r="CQ232" s="166"/>
      <c r="CR232" s="166"/>
      <c r="CS232" s="166"/>
      <c r="CT232" s="166"/>
      <c r="CU232" s="166"/>
      <c r="CV232" s="166"/>
      <c r="CW232" s="166"/>
      <c r="CX232" s="166"/>
      <c r="CY232" s="166"/>
      <c r="CZ232" s="166"/>
      <c r="DA232" s="166"/>
      <c r="DB232" s="166"/>
      <c r="DC232" s="166"/>
      <c r="DD232" s="166"/>
      <c r="DE232" s="166"/>
      <c r="DF232" s="166"/>
      <c r="DG232" s="166"/>
      <c r="DH232" s="166"/>
      <c r="DI232" s="166"/>
      <c r="DJ232" s="166"/>
      <c r="DK232" s="166"/>
      <c r="DL232" s="166"/>
      <c r="DM232" s="166"/>
      <c r="DN232" s="166"/>
      <c r="DO232" s="166"/>
      <c r="DP232" s="166"/>
      <c r="DQ232" s="166"/>
      <c r="DR232" s="166"/>
    </row>
    <row r="233" spans="8:122" s="203" customFormat="1" ht="15" customHeight="1" x14ac:dyDescent="0.25">
      <c r="H233" s="328"/>
      <c r="T233" s="328"/>
      <c r="Y233" s="342"/>
      <c r="AC233" s="328"/>
      <c r="AD233" s="334"/>
      <c r="AK233" s="328"/>
      <c r="AQ233" s="380"/>
      <c r="AR233" s="380"/>
      <c r="AS233" s="380"/>
      <c r="AT233" s="380"/>
      <c r="AU233" s="380"/>
      <c r="AV233" s="380"/>
      <c r="AW233" s="380"/>
      <c r="AX233" s="380"/>
      <c r="AY233" s="380"/>
      <c r="AZ233" s="380"/>
      <c r="BA233" s="393"/>
      <c r="BB233" s="393"/>
      <c r="BG233" s="166"/>
      <c r="BH233" s="166"/>
      <c r="BI233" s="166"/>
      <c r="BJ233" s="166"/>
      <c r="BK233" s="166"/>
      <c r="BL233" s="166"/>
      <c r="BM233" s="166"/>
      <c r="BN233" s="166"/>
      <c r="BO233" s="166"/>
      <c r="BP233" s="166"/>
      <c r="BQ233" s="166"/>
      <c r="BR233" s="166"/>
      <c r="BS233" s="166"/>
      <c r="BT233" s="166"/>
      <c r="BU233" s="166"/>
      <c r="BV233" s="166"/>
      <c r="BW233" s="166"/>
      <c r="BX233" s="166"/>
      <c r="BY233" s="166"/>
      <c r="BZ233" s="166"/>
      <c r="CA233" s="166"/>
      <c r="CB233" s="166"/>
      <c r="CC233" s="166"/>
      <c r="CD233" s="166"/>
      <c r="CE233" s="166"/>
      <c r="CF233" s="166"/>
      <c r="CG233" s="166"/>
      <c r="CH233" s="166"/>
      <c r="CI233" s="166"/>
      <c r="CJ233" s="166"/>
      <c r="CK233" s="166"/>
      <c r="CL233" s="166"/>
      <c r="CM233" s="166"/>
      <c r="CN233" s="166"/>
      <c r="CO233" s="166"/>
      <c r="CP233" s="166"/>
      <c r="CQ233" s="166"/>
      <c r="CR233" s="166"/>
      <c r="CS233" s="166"/>
      <c r="CT233" s="166"/>
      <c r="CU233" s="166"/>
      <c r="CV233" s="166"/>
      <c r="CW233" s="166"/>
      <c r="CX233" s="166"/>
      <c r="CY233" s="166"/>
      <c r="CZ233" s="166"/>
      <c r="DA233" s="166"/>
      <c r="DB233" s="166"/>
      <c r="DC233" s="166"/>
      <c r="DD233" s="166"/>
      <c r="DE233" s="166"/>
      <c r="DF233" s="166"/>
      <c r="DG233" s="166"/>
      <c r="DH233" s="166"/>
      <c r="DI233" s="166"/>
      <c r="DJ233" s="166"/>
      <c r="DK233" s="166"/>
      <c r="DL233" s="166"/>
      <c r="DM233" s="166"/>
      <c r="DN233" s="166"/>
      <c r="DO233" s="166"/>
      <c r="DP233" s="166"/>
      <c r="DQ233" s="166"/>
      <c r="DR233" s="166"/>
    </row>
    <row r="234" spans="8:122" s="203" customFormat="1" ht="15" customHeight="1" x14ac:dyDescent="0.25">
      <c r="H234" s="328"/>
      <c r="T234" s="328"/>
      <c r="Y234" s="342"/>
      <c r="AC234" s="328"/>
      <c r="AD234" s="334"/>
      <c r="AK234" s="328"/>
      <c r="AQ234" s="380"/>
      <c r="AR234" s="380"/>
      <c r="AS234" s="380"/>
      <c r="AT234" s="380"/>
      <c r="AU234" s="380"/>
      <c r="AV234" s="380"/>
      <c r="AW234" s="380"/>
      <c r="AX234" s="380"/>
      <c r="AY234" s="380"/>
      <c r="AZ234" s="380"/>
      <c r="BA234" s="393"/>
      <c r="BB234" s="393"/>
      <c r="BG234" s="166"/>
      <c r="BH234" s="166"/>
      <c r="BI234" s="166"/>
      <c r="BJ234" s="166"/>
      <c r="BK234" s="166"/>
      <c r="BL234" s="166"/>
      <c r="BM234" s="166"/>
      <c r="BN234" s="166"/>
      <c r="BO234" s="166"/>
      <c r="BP234" s="166"/>
      <c r="BQ234" s="166"/>
      <c r="BR234" s="166"/>
      <c r="BS234" s="166"/>
      <c r="BT234" s="166"/>
      <c r="BU234" s="166"/>
      <c r="BV234" s="166"/>
      <c r="BW234" s="166"/>
      <c r="BX234" s="166"/>
      <c r="BY234" s="166"/>
      <c r="BZ234" s="166"/>
      <c r="CA234" s="166"/>
      <c r="CB234" s="166"/>
      <c r="CC234" s="166"/>
      <c r="CD234" s="166"/>
      <c r="CE234" s="166"/>
      <c r="CF234" s="166"/>
      <c r="CG234" s="166"/>
      <c r="CH234" s="166"/>
      <c r="CI234" s="166"/>
      <c r="CJ234" s="166"/>
      <c r="CK234" s="166"/>
      <c r="CL234" s="166"/>
      <c r="CM234" s="166"/>
      <c r="CN234" s="166"/>
      <c r="CO234" s="166"/>
      <c r="CP234" s="166"/>
      <c r="CQ234" s="166"/>
      <c r="CR234" s="166"/>
      <c r="CS234" s="166"/>
      <c r="CT234" s="166"/>
      <c r="CU234" s="166"/>
      <c r="CV234" s="166"/>
      <c r="CW234" s="166"/>
      <c r="CX234" s="166"/>
      <c r="CY234" s="166"/>
      <c r="CZ234" s="166"/>
      <c r="DA234" s="166"/>
      <c r="DB234" s="166"/>
      <c r="DC234" s="166"/>
      <c r="DD234" s="166"/>
      <c r="DE234" s="166"/>
      <c r="DF234" s="166"/>
      <c r="DG234" s="166"/>
      <c r="DH234" s="166"/>
      <c r="DI234" s="166"/>
      <c r="DJ234" s="166"/>
      <c r="DK234" s="166"/>
      <c r="DL234" s="166"/>
      <c r="DM234" s="166"/>
      <c r="DN234" s="166"/>
      <c r="DO234" s="166"/>
      <c r="DP234" s="166"/>
      <c r="DQ234" s="166"/>
      <c r="DR234" s="166"/>
    </row>
    <row r="235" spans="8:122" s="203" customFormat="1" ht="15" customHeight="1" x14ac:dyDescent="0.25">
      <c r="H235" s="328"/>
      <c r="T235" s="328"/>
      <c r="Y235" s="342"/>
      <c r="AC235" s="328"/>
      <c r="AD235" s="334"/>
      <c r="AK235" s="328"/>
      <c r="AQ235" s="380"/>
      <c r="AR235" s="380"/>
      <c r="AS235" s="380"/>
      <c r="AT235" s="380"/>
      <c r="AU235" s="380"/>
      <c r="AV235" s="380"/>
      <c r="AW235" s="380"/>
      <c r="AX235" s="380"/>
      <c r="AY235" s="380"/>
      <c r="AZ235" s="380"/>
      <c r="BA235" s="393"/>
      <c r="BB235" s="393"/>
      <c r="BG235" s="166"/>
      <c r="BH235" s="166"/>
      <c r="BI235" s="166"/>
      <c r="BJ235" s="166"/>
      <c r="BK235" s="166"/>
      <c r="BL235" s="166"/>
      <c r="BM235" s="166"/>
      <c r="BN235" s="166"/>
      <c r="BO235" s="166"/>
      <c r="BP235" s="166"/>
      <c r="BQ235" s="166"/>
      <c r="BR235" s="166"/>
      <c r="BS235" s="166"/>
      <c r="BT235" s="166"/>
      <c r="BU235" s="166"/>
      <c r="BV235" s="166"/>
      <c r="BW235" s="166"/>
      <c r="BX235" s="166"/>
      <c r="BY235" s="166"/>
      <c r="BZ235" s="166"/>
      <c r="CA235" s="166"/>
      <c r="CB235" s="166"/>
      <c r="CC235" s="166"/>
      <c r="CD235" s="166"/>
      <c r="CE235" s="166"/>
      <c r="CF235" s="166"/>
      <c r="CG235" s="166"/>
      <c r="CH235" s="166"/>
      <c r="CI235" s="166"/>
      <c r="CJ235" s="166"/>
      <c r="CK235" s="166"/>
      <c r="CL235" s="166"/>
      <c r="CM235" s="166"/>
      <c r="CN235" s="166"/>
      <c r="CO235" s="166"/>
      <c r="CP235" s="166"/>
      <c r="CQ235" s="166"/>
      <c r="CR235" s="166"/>
      <c r="CS235" s="166"/>
      <c r="CT235" s="166"/>
      <c r="CU235" s="166"/>
      <c r="CV235" s="166"/>
      <c r="CW235" s="166"/>
      <c r="CX235" s="166"/>
      <c r="CY235" s="166"/>
      <c r="CZ235" s="166"/>
      <c r="DA235" s="166"/>
      <c r="DB235" s="166"/>
      <c r="DC235" s="166"/>
      <c r="DD235" s="166"/>
      <c r="DE235" s="166"/>
      <c r="DF235" s="166"/>
      <c r="DG235" s="166"/>
      <c r="DH235" s="166"/>
      <c r="DI235" s="166"/>
      <c r="DJ235" s="166"/>
      <c r="DK235" s="166"/>
      <c r="DL235" s="166"/>
      <c r="DM235" s="166"/>
      <c r="DN235" s="166"/>
      <c r="DO235" s="166"/>
      <c r="DP235" s="166"/>
      <c r="DQ235" s="166"/>
      <c r="DR235" s="166"/>
    </row>
    <row r="236" spans="8:122" s="203" customFormat="1" ht="15" customHeight="1" x14ac:dyDescent="0.25">
      <c r="H236" s="328"/>
      <c r="T236" s="328"/>
      <c r="Y236" s="342"/>
      <c r="AC236" s="328"/>
      <c r="AD236" s="334"/>
      <c r="AK236" s="328"/>
      <c r="AQ236" s="380"/>
      <c r="AR236" s="380"/>
      <c r="AS236" s="380"/>
      <c r="AT236" s="380"/>
      <c r="AU236" s="380"/>
      <c r="AV236" s="380"/>
      <c r="AW236" s="380"/>
      <c r="AX236" s="380"/>
      <c r="AY236" s="380"/>
      <c r="AZ236" s="380"/>
      <c r="BA236" s="393"/>
      <c r="BB236" s="393"/>
      <c r="BG236" s="166"/>
      <c r="BH236" s="166"/>
      <c r="BI236" s="166"/>
      <c r="BJ236" s="166"/>
      <c r="BK236" s="166"/>
      <c r="BL236" s="166"/>
      <c r="BM236" s="166"/>
      <c r="BN236" s="166"/>
      <c r="BO236" s="166"/>
      <c r="BP236" s="166"/>
      <c r="BQ236" s="166"/>
      <c r="BR236" s="166"/>
      <c r="BS236" s="166"/>
      <c r="BT236" s="166"/>
      <c r="BU236" s="166"/>
      <c r="BV236" s="166"/>
      <c r="BW236" s="166"/>
      <c r="BX236" s="166"/>
      <c r="BY236" s="166"/>
      <c r="BZ236" s="166"/>
      <c r="CA236" s="166"/>
      <c r="CB236" s="166"/>
      <c r="CC236" s="166"/>
      <c r="CD236" s="166"/>
      <c r="CE236" s="166"/>
      <c r="CF236" s="166"/>
      <c r="CG236" s="166"/>
      <c r="CH236" s="166"/>
      <c r="CI236" s="166"/>
      <c r="CJ236" s="166"/>
      <c r="CK236" s="166"/>
      <c r="CL236" s="166"/>
      <c r="CM236" s="166"/>
      <c r="CN236" s="166"/>
      <c r="CO236" s="166"/>
      <c r="CP236" s="166"/>
      <c r="CQ236" s="166"/>
      <c r="CR236" s="166"/>
      <c r="CS236" s="166"/>
      <c r="CT236" s="166"/>
      <c r="CU236" s="166"/>
      <c r="CV236" s="166"/>
      <c r="CW236" s="166"/>
      <c r="CX236" s="166"/>
      <c r="CY236" s="166"/>
      <c r="CZ236" s="166"/>
      <c r="DA236" s="166"/>
      <c r="DB236" s="166"/>
      <c r="DC236" s="166"/>
      <c r="DD236" s="166"/>
      <c r="DE236" s="166"/>
      <c r="DF236" s="166"/>
      <c r="DG236" s="166"/>
      <c r="DH236" s="166"/>
      <c r="DI236" s="166"/>
      <c r="DJ236" s="166"/>
      <c r="DK236" s="166"/>
      <c r="DL236" s="166"/>
      <c r="DM236" s="166"/>
      <c r="DN236" s="166"/>
      <c r="DO236" s="166"/>
      <c r="DP236" s="166"/>
      <c r="DQ236" s="166"/>
      <c r="DR236" s="166"/>
    </row>
    <row r="237" spans="8:122" s="203" customFormat="1" ht="15" customHeight="1" x14ac:dyDescent="0.25">
      <c r="H237" s="328"/>
      <c r="T237" s="328"/>
      <c r="Y237" s="342"/>
      <c r="AC237" s="328"/>
      <c r="AD237" s="334"/>
      <c r="AK237" s="328"/>
      <c r="AQ237" s="380"/>
      <c r="AR237" s="380"/>
      <c r="AS237" s="380"/>
      <c r="AT237" s="380"/>
      <c r="AU237" s="380"/>
      <c r="AV237" s="380"/>
      <c r="AW237" s="380"/>
      <c r="AX237" s="380"/>
      <c r="AY237" s="380"/>
      <c r="AZ237" s="380"/>
      <c r="BA237" s="393"/>
      <c r="BB237" s="393"/>
      <c r="BG237" s="166"/>
      <c r="BH237" s="166"/>
      <c r="BI237" s="166"/>
      <c r="BJ237" s="166"/>
      <c r="BK237" s="166"/>
      <c r="BL237" s="166"/>
      <c r="BM237" s="166"/>
      <c r="BN237" s="166"/>
      <c r="BO237" s="166"/>
      <c r="BP237" s="166"/>
      <c r="BQ237" s="166"/>
      <c r="BR237" s="166"/>
      <c r="BS237" s="166"/>
      <c r="BT237" s="166"/>
      <c r="BU237" s="166"/>
      <c r="BV237" s="166"/>
      <c r="BW237" s="166"/>
      <c r="BX237" s="166"/>
      <c r="BY237" s="166"/>
      <c r="BZ237" s="166"/>
      <c r="CA237" s="166"/>
      <c r="CB237" s="166"/>
      <c r="CC237" s="166"/>
      <c r="CD237" s="166"/>
      <c r="CE237" s="166"/>
      <c r="CF237" s="166"/>
      <c r="CG237" s="166"/>
      <c r="CH237" s="166"/>
      <c r="CI237" s="166"/>
      <c r="CJ237" s="166"/>
      <c r="CK237" s="166"/>
      <c r="CL237" s="166"/>
      <c r="CM237" s="166"/>
      <c r="CN237" s="166"/>
      <c r="CO237" s="166"/>
      <c r="CP237" s="166"/>
      <c r="CQ237" s="166"/>
      <c r="CR237" s="166"/>
      <c r="CS237" s="166"/>
      <c r="CT237" s="166"/>
      <c r="CU237" s="166"/>
      <c r="CV237" s="166"/>
      <c r="CW237" s="166"/>
      <c r="CX237" s="166"/>
      <c r="CY237" s="166"/>
      <c r="CZ237" s="166"/>
      <c r="DA237" s="166"/>
      <c r="DB237" s="166"/>
      <c r="DC237" s="166"/>
      <c r="DD237" s="166"/>
      <c r="DE237" s="166"/>
      <c r="DF237" s="166"/>
      <c r="DG237" s="166"/>
      <c r="DH237" s="166"/>
      <c r="DI237" s="166"/>
      <c r="DJ237" s="166"/>
      <c r="DK237" s="166"/>
      <c r="DL237" s="166"/>
      <c r="DM237" s="166"/>
      <c r="DN237" s="166"/>
      <c r="DO237" s="166"/>
      <c r="DP237" s="166"/>
      <c r="DQ237" s="166"/>
      <c r="DR237" s="166"/>
    </row>
    <row r="238" spans="8:122" s="203" customFormat="1" ht="15" customHeight="1" x14ac:dyDescent="0.25">
      <c r="H238" s="328"/>
      <c r="T238" s="328"/>
      <c r="Y238" s="342"/>
      <c r="AC238" s="328"/>
      <c r="AD238" s="334"/>
      <c r="AK238" s="328"/>
      <c r="AQ238" s="380"/>
      <c r="AR238" s="380"/>
      <c r="AS238" s="380"/>
      <c r="AT238" s="380"/>
      <c r="AU238" s="380"/>
      <c r="AV238" s="380"/>
      <c r="AW238" s="380"/>
      <c r="AX238" s="380"/>
      <c r="AY238" s="380"/>
      <c r="AZ238" s="380"/>
      <c r="BA238" s="393"/>
      <c r="BB238" s="393"/>
      <c r="BG238" s="166"/>
      <c r="BH238" s="166"/>
      <c r="BI238" s="166"/>
      <c r="BJ238" s="166"/>
      <c r="BK238" s="166"/>
      <c r="BL238" s="166"/>
      <c r="BM238" s="166"/>
      <c r="BN238" s="166"/>
      <c r="BO238" s="166"/>
      <c r="BP238" s="166"/>
      <c r="BQ238" s="166"/>
      <c r="BR238" s="166"/>
      <c r="BS238" s="166"/>
      <c r="BT238" s="166"/>
      <c r="BU238" s="166"/>
      <c r="BV238" s="166"/>
      <c r="BW238" s="166"/>
      <c r="BX238" s="166"/>
      <c r="BY238" s="166"/>
      <c r="BZ238" s="166"/>
      <c r="CA238" s="166"/>
      <c r="CB238" s="166"/>
      <c r="CC238" s="166"/>
      <c r="CD238" s="166"/>
      <c r="CE238" s="166"/>
      <c r="CF238" s="166"/>
      <c r="CG238" s="166"/>
      <c r="CH238" s="166"/>
      <c r="CI238" s="166"/>
      <c r="CJ238" s="166"/>
      <c r="CK238" s="166"/>
      <c r="CL238" s="166"/>
      <c r="CM238" s="166"/>
      <c r="CN238" s="166"/>
      <c r="CO238" s="166"/>
      <c r="CP238" s="166"/>
      <c r="CQ238" s="166"/>
      <c r="CR238" s="166"/>
      <c r="CS238" s="166"/>
      <c r="CT238" s="166"/>
      <c r="CU238" s="166"/>
      <c r="CV238" s="166"/>
      <c r="CW238" s="166"/>
      <c r="CX238" s="166"/>
      <c r="CY238" s="166"/>
      <c r="CZ238" s="166"/>
      <c r="DA238" s="166"/>
      <c r="DB238" s="166"/>
      <c r="DC238" s="166"/>
      <c r="DD238" s="166"/>
      <c r="DE238" s="166"/>
      <c r="DF238" s="166"/>
      <c r="DG238" s="166"/>
      <c r="DH238" s="166"/>
      <c r="DI238" s="166"/>
      <c r="DJ238" s="166"/>
      <c r="DK238" s="166"/>
      <c r="DL238" s="166"/>
      <c r="DM238" s="166"/>
      <c r="DN238" s="166"/>
      <c r="DO238" s="166"/>
      <c r="DP238" s="166"/>
      <c r="DQ238" s="166"/>
      <c r="DR238" s="166"/>
    </row>
    <row r="239" spans="8:122" s="203" customFormat="1" ht="15" customHeight="1" x14ac:dyDescent="0.25">
      <c r="H239" s="328"/>
      <c r="T239" s="328"/>
      <c r="Y239" s="342"/>
      <c r="AC239" s="328"/>
      <c r="AD239" s="334"/>
      <c r="AK239" s="328"/>
      <c r="AQ239" s="380"/>
      <c r="AR239" s="380"/>
      <c r="AS239" s="380"/>
      <c r="AT239" s="380"/>
      <c r="AU239" s="380"/>
      <c r="AV239" s="380"/>
      <c r="AW239" s="380"/>
      <c r="AX239" s="380"/>
      <c r="AY239" s="380"/>
      <c r="AZ239" s="380"/>
      <c r="BA239" s="393"/>
      <c r="BB239" s="393"/>
      <c r="BG239" s="166"/>
      <c r="BH239" s="166"/>
      <c r="BI239" s="166"/>
      <c r="BJ239" s="166"/>
      <c r="BK239" s="166"/>
      <c r="BL239" s="166"/>
      <c r="BM239" s="166"/>
      <c r="BN239" s="166"/>
      <c r="BO239" s="166"/>
      <c r="BP239" s="166"/>
      <c r="BQ239" s="166"/>
      <c r="BR239" s="166"/>
      <c r="BS239" s="166"/>
      <c r="BT239" s="166"/>
      <c r="BU239" s="166"/>
      <c r="BV239" s="166"/>
      <c r="BW239" s="166"/>
      <c r="BX239" s="166"/>
      <c r="BY239" s="166"/>
      <c r="BZ239" s="166"/>
      <c r="CA239" s="166"/>
      <c r="CB239" s="166"/>
      <c r="CC239" s="166"/>
      <c r="CD239" s="166"/>
      <c r="CE239" s="166"/>
      <c r="CF239" s="166"/>
      <c r="CG239" s="166"/>
      <c r="CH239" s="166"/>
      <c r="CI239" s="166"/>
      <c r="CJ239" s="166"/>
      <c r="CK239" s="166"/>
      <c r="CL239" s="166"/>
      <c r="CM239" s="166"/>
      <c r="CN239" s="166"/>
      <c r="CO239" s="166"/>
      <c r="CP239" s="166"/>
      <c r="CQ239" s="166"/>
      <c r="CR239" s="166"/>
      <c r="CS239" s="166"/>
      <c r="CT239" s="166"/>
      <c r="CU239" s="166"/>
      <c r="CV239" s="166"/>
      <c r="CW239" s="166"/>
      <c r="CX239" s="166"/>
      <c r="CY239" s="166"/>
      <c r="CZ239" s="166"/>
      <c r="DA239" s="166"/>
      <c r="DB239" s="166"/>
      <c r="DC239" s="166"/>
      <c r="DD239" s="166"/>
      <c r="DE239" s="166"/>
      <c r="DF239" s="166"/>
      <c r="DG239" s="166"/>
      <c r="DH239" s="166"/>
      <c r="DI239" s="166"/>
      <c r="DJ239" s="166"/>
      <c r="DK239" s="166"/>
      <c r="DL239" s="166"/>
      <c r="DM239" s="166"/>
      <c r="DN239" s="166"/>
      <c r="DO239" s="166"/>
      <c r="DP239" s="166"/>
      <c r="DQ239" s="166"/>
      <c r="DR239" s="166"/>
    </row>
    <row r="240" spans="8:122" s="203" customFormat="1" ht="15" customHeight="1" x14ac:dyDescent="0.25">
      <c r="H240" s="328"/>
      <c r="T240" s="328"/>
      <c r="Y240" s="342"/>
      <c r="AC240" s="328"/>
      <c r="AD240" s="334"/>
      <c r="AK240" s="328"/>
      <c r="AQ240" s="380"/>
      <c r="AR240" s="380"/>
      <c r="AS240" s="380"/>
      <c r="AT240" s="380"/>
      <c r="AU240" s="380"/>
      <c r="AV240" s="380"/>
      <c r="AW240" s="380"/>
      <c r="AX240" s="380"/>
      <c r="AY240" s="380"/>
      <c r="AZ240" s="380"/>
      <c r="BA240" s="393"/>
      <c r="BB240" s="393"/>
      <c r="BG240" s="166"/>
      <c r="BH240" s="166"/>
      <c r="BI240" s="166"/>
      <c r="BJ240" s="166"/>
      <c r="BK240" s="166"/>
      <c r="BL240" s="166"/>
      <c r="BM240" s="166"/>
      <c r="BN240" s="166"/>
      <c r="BO240" s="166"/>
      <c r="BP240" s="166"/>
      <c r="BQ240" s="166"/>
      <c r="BR240" s="166"/>
      <c r="BS240" s="166"/>
      <c r="BT240" s="166"/>
      <c r="BU240" s="166"/>
      <c r="BV240" s="166"/>
      <c r="BW240" s="166"/>
      <c r="BX240" s="166"/>
      <c r="BY240" s="166"/>
      <c r="BZ240" s="166"/>
      <c r="CA240" s="166"/>
      <c r="CB240" s="166"/>
      <c r="CC240" s="166"/>
      <c r="CD240" s="166"/>
      <c r="CE240" s="166"/>
      <c r="CF240" s="166"/>
      <c r="CG240" s="166"/>
      <c r="CH240" s="166"/>
      <c r="CI240" s="166"/>
      <c r="CJ240" s="166"/>
      <c r="CK240" s="166"/>
      <c r="CL240" s="166"/>
      <c r="CM240" s="166"/>
      <c r="CN240" s="166"/>
      <c r="CO240" s="166"/>
      <c r="CP240" s="166"/>
      <c r="CQ240" s="166"/>
      <c r="CR240" s="166"/>
      <c r="CS240" s="166"/>
      <c r="CT240" s="166"/>
      <c r="CU240" s="166"/>
      <c r="CV240" s="166"/>
      <c r="CW240" s="166"/>
      <c r="CX240" s="166"/>
      <c r="CY240" s="166"/>
      <c r="CZ240" s="166"/>
      <c r="DA240" s="166"/>
      <c r="DB240" s="166"/>
      <c r="DC240" s="166"/>
      <c r="DD240" s="166"/>
      <c r="DE240" s="166"/>
      <c r="DF240" s="166"/>
      <c r="DG240" s="166"/>
      <c r="DH240" s="166"/>
      <c r="DI240" s="166"/>
      <c r="DJ240" s="166"/>
      <c r="DK240" s="166"/>
      <c r="DL240" s="166"/>
      <c r="DM240" s="166"/>
      <c r="DN240" s="166"/>
      <c r="DO240" s="166"/>
      <c r="DP240" s="166"/>
      <c r="DQ240" s="166"/>
      <c r="DR240" s="166"/>
    </row>
    <row r="241" spans="8:122" s="203" customFormat="1" ht="15" customHeight="1" x14ac:dyDescent="0.25">
      <c r="H241" s="328"/>
      <c r="T241" s="328"/>
      <c r="Y241" s="342"/>
      <c r="AC241" s="328"/>
      <c r="AD241" s="334"/>
      <c r="AK241" s="328"/>
      <c r="AQ241" s="380"/>
      <c r="AR241" s="380"/>
      <c r="AS241" s="380"/>
      <c r="AT241" s="380"/>
      <c r="AU241" s="380"/>
      <c r="AV241" s="380"/>
      <c r="AW241" s="380"/>
      <c r="AX241" s="380"/>
      <c r="AY241" s="380"/>
      <c r="AZ241" s="380"/>
      <c r="BA241" s="393"/>
      <c r="BB241" s="393"/>
      <c r="BG241" s="166"/>
      <c r="BH241" s="166"/>
      <c r="BI241" s="166"/>
      <c r="BJ241" s="166"/>
      <c r="BK241" s="166"/>
      <c r="BL241" s="166"/>
      <c r="BM241" s="166"/>
      <c r="BN241" s="166"/>
      <c r="BO241" s="166"/>
      <c r="BP241" s="166"/>
      <c r="BQ241" s="166"/>
      <c r="BR241" s="166"/>
      <c r="BS241" s="166"/>
      <c r="BT241" s="166"/>
      <c r="BU241" s="166"/>
      <c r="BV241" s="166"/>
      <c r="BW241" s="166"/>
      <c r="BX241" s="166"/>
      <c r="BY241" s="166"/>
      <c r="BZ241" s="166"/>
      <c r="CA241" s="166"/>
      <c r="CB241" s="166"/>
      <c r="CC241" s="166"/>
      <c r="CD241" s="166"/>
      <c r="CE241" s="166"/>
      <c r="CF241" s="166"/>
      <c r="CG241" s="166"/>
      <c r="CH241" s="166"/>
      <c r="CI241" s="166"/>
      <c r="CJ241" s="166"/>
      <c r="CK241" s="166"/>
      <c r="CL241" s="166"/>
      <c r="CM241" s="166"/>
      <c r="CN241" s="166"/>
      <c r="CO241" s="166"/>
      <c r="CP241" s="166"/>
      <c r="CQ241" s="166"/>
      <c r="CR241" s="166"/>
      <c r="CS241" s="166"/>
      <c r="CT241" s="166"/>
      <c r="CU241" s="166"/>
      <c r="CV241" s="166"/>
      <c r="CW241" s="166"/>
      <c r="CX241" s="166"/>
      <c r="CY241" s="166"/>
      <c r="CZ241" s="166"/>
      <c r="DA241" s="166"/>
      <c r="DB241" s="166"/>
      <c r="DC241" s="166"/>
      <c r="DD241" s="166"/>
      <c r="DE241" s="166"/>
      <c r="DF241" s="166"/>
      <c r="DG241" s="166"/>
      <c r="DH241" s="166"/>
      <c r="DI241" s="166"/>
      <c r="DJ241" s="166"/>
      <c r="DK241" s="166"/>
      <c r="DL241" s="166"/>
      <c r="DM241" s="166"/>
      <c r="DN241" s="166"/>
      <c r="DO241" s="166"/>
      <c r="DP241" s="166"/>
      <c r="DQ241" s="166"/>
      <c r="DR241" s="166"/>
    </row>
    <row r="242" spans="8:122" s="203" customFormat="1" ht="15" customHeight="1" x14ac:dyDescent="0.25">
      <c r="H242" s="328"/>
      <c r="T242" s="328"/>
      <c r="Y242" s="342"/>
      <c r="AC242" s="328"/>
      <c r="AD242" s="334"/>
      <c r="AK242" s="328"/>
      <c r="AQ242" s="380"/>
      <c r="AR242" s="380"/>
      <c r="AS242" s="380"/>
      <c r="AT242" s="380"/>
      <c r="AU242" s="380"/>
      <c r="AV242" s="380"/>
      <c r="AW242" s="380"/>
      <c r="AX242" s="380"/>
      <c r="AY242" s="380"/>
      <c r="AZ242" s="380"/>
      <c r="BA242" s="393"/>
      <c r="BB242" s="393"/>
      <c r="BG242" s="166"/>
      <c r="BH242" s="166"/>
      <c r="BI242" s="166"/>
      <c r="BJ242" s="166"/>
      <c r="BK242" s="166"/>
      <c r="BL242" s="166"/>
      <c r="BM242" s="166"/>
      <c r="BN242" s="166"/>
      <c r="BO242" s="166"/>
      <c r="BP242" s="166"/>
      <c r="BQ242" s="166"/>
      <c r="BR242" s="166"/>
      <c r="BS242" s="166"/>
      <c r="BT242" s="166"/>
      <c r="BU242" s="166"/>
      <c r="BV242" s="166"/>
      <c r="BW242" s="166"/>
      <c r="BX242" s="166"/>
      <c r="BY242" s="166"/>
      <c r="BZ242" s="166"/>
      <c r="CA242" s="166"/>
      <c r="CB242" s="166"/>
      <c r="CC242" s="166"/>
      <c r="CD242" s="166"/>
      <c r="CE242" s="166"/>
      <c r="CF242" s="166"/>
      <c r="CG242" s="166"/>
      <c r="CH242" s="166"/>
      <c r="CI242" s="166"/>
      <c r="CJ242" s="166"/>
      <c r="CK242" s="166"/>
      <c r="CL242" s="166"/>
      <c r="CM242" s="166"/>
      <c r="CN242" s="166"/>
      <c r="CO242" s="166"/>
      <c r="CP242" s="166"/>
      <c r="CQ242" s="166"/>
      <c r="CR242" s="166"/>
      <c r="CS242" s="166"/>
      <c r="CT242" s="166"/>
      <c r="CU242" s="166"/>
      <c r="CV242" s="166"/>
      <c r="CW242" s="166"/>
      <c r="CX242" s="166"/>
      <c r="CY242" s="166"/>
      <c r="CZ242" s="166"/>
      <c r="DA242" s="166"/>
      <c r="DB242" s="166"/>
      <c r="DC242" s="166"/>
      <c r="DD242" s="166"/>
      <c r="DE242" s="166"/>
      <c r="DF242" s="166"/>
      <c r="DG242" s="166"/>
      <c r="DH242" s="166"/>
      <c r="DI242" s="166"/>
      <c r="DJ242" s="166"/>
      <c r="DK242" s="166"/>
      <c r="DL242" s="166"/>
      <c r="DM242" s="166"/>
      <c r="DN242" s="166"/>
      <c r="DO242" s="166"/>
      <c r="DP242" s="166"/>
      <c r="DQ242" s="166"/>
      <c r="DR242" s="166"/>
    </row>
    <row r="243" spans="8:122" s="203" customFormat="1" ht="15" customHeight="1" x14ac:dyDescent="0.25">
      <c r="H243" s="328"/>
      <c r="T243" s="328"/>
      <c r="Y243" s="342"/>
      <c r="AC243" s="328"/>
      <c r="AD243" s="334"/>
      <c r="AK243" s="328"/>
      <c r="AQ243" s="380"/>
      <c r="AR243" s="380"/>
      <c r="AS243" s="380"/>
      <c r="AT243" s="380"/>
      <c r="AU243" s="380"/>
      <c r="AV243" s="380"/>
      <c r="AW243" s="380"/>
      <c r="AX243" s="380"/>
      <c r="AY243" s="380"/>
      <c r="AZ243" s="380"/>
      <c r="BA243" s="393"/>
      <c r="BB243" s="393"/>
      <c r="BG243" s="166"/>
      <c r="BH243" s="166"/>
      <c r="BI243" s="166"/>
      <c r="BJ243" s="166"/>
      <c r="BK243" s="166"/>
      <c r="BL243" s="166"/>
      <c r="BM243" s="166"/>
      <c r="BN243" s="166"/>
      <c r="BO243" s="166"/>
      <c r="BP243" s="166"/>
      <c r="BQ243" s="166"/>
      <c r="BR243" s="166"/>
      <c r="BS243" s="166"/>
      <c r="BT243" s="166"/>
      <c r="BU243" s="166"/>
      <c r="BV243" s="166"/>
      <c r="BW243" s="166"/>
      <c r="BX243" s="166"/>
      <c r="BY243" s="166"/>
      <c r="BZ243" s="166"/>
      <c r="CA243" s="166"/>
      <c r="CB243" s="166"/>
      <c r="CC243" s="166"/>
      <c r="CD243" s="166"/>
      <c r="CE243" s="166"/>
      <c r="CF243" s="166"/>
      <c r="CG243" s="166"/>
      <c r="CH243" s="166"/>
      <c r="CI243" s="166"/>
      <c r="CJ243" s="166"/>
      <c r="CK243" s="166"/>
      <c r="CL243" s="166"/>
      <c r="CM243" s="166"/>
      <c r="CN243" s="166"/>
      <c r="CO243" s="166"/>
      <c r="CP243" s="166"/>
      <c r="CQ243" s="166"/>
      <c r="CR243" s="166"/>
      <c r="CS243" s="166"/>
      <c r="CT243" s="166"/>
      <c r="CU243" s="166"/>
      <c r="CV243" s="166"/>
      <c r="CW243" s="166"/>
      <c r="CX243" s="166"/>
      <c r="CY243" s="166"/>
      <c r="CZ243" s="166"/>
      <c r="DA243" s="166"/>
      <c r="DB243" s="166"/>
      <c r="DC243" s="166"/>
      <c r="DD243" s="166"/>
      <c r="DE243" s="166"/>
      <c r="DF243" s="166"/>
      <c r="DG243" s="166"/>
      <c r="DH243" s="166"/>
      <c r="DI243" s="166"/>
      <c r="DJ243" s="166"/>
      <c r="DK243" s="166"/>
      <c r="DL243" s="166"/>
      <c r="DM243" s="166"/>
      <c r="DN243" s="166"/>
      <c r="DO243" s="166"/>
      <c r="DP243" s="166"/>
      <c r="DQ243" s="166"/>
      <c r="DR243" s="166"/>
    </row>
    <row r="244" spans="8:122" s="203" customFormat="1" ht="15" customHeight="1" x14ac:dyDescent="0.25">
      <c r="H244" s="328"/>
      <c r="T244" s="328"/>
      <c r="Y244" s="342"/>
      <c r="AC244" s="328"/>
      <c r="AD244" s="334"/>
      <c r="AK244" s="328"/>
      <c r="AQ244" s="380"/>
      <c r="AR244" s="380"/>
      <c r="AS244" s="380"/>
      <c r="AT244" s="380"/>
      <c r="AU244" s="380"/>
      <c r="AV244" s="380"/>
      <c r="AW244" s="380"/>
      <c r="AX244" s="380"/>
      <c r="AY244" s="380"/>
      <c r="AZ244" s="380"/>
      <c r="BA244" s="393"/>
      <c r="BB244" s="393"/>
      <c r="BG244" s="166"/>
      <c r="BH244" s="166"/>
      <c r="BI244" s="166"/>
      <c r="BJ244" s="166"/>
      <c r="BK244" s="166"/>
      <c r="BL244" s="166"/>
      <c r="BM244" s="166"/>
      <c r="BN244" s="166"/>
      <c r="BO244" s="166"/>
      <c r="BP244" s="166"/>
      <c r="BQ244" s="166"/>
      <c r="BR244" s="166"/>
      <c r="BS244" s="166"/>
      <c r="BT244" s="166"/>
      <c r="BU244" s="166"/>
      <c r="BV244" s="166"/>
      <c r="BW244" s="166"/>
      <c r="BX244" s="166"/>
      <c r="BY244" s="166"/>
      <c r="BZ244" s="166"/>
      <c r="CA244" s="166"/>
      <c r="CB244" s="166"/>
      <c r="CC244" s="166"/>
      <c r="CD244" s="166"/>
      <c r="CE244" s="166"/>
      <c r="CF244" s="166"/>
      <c r="CG244" s="166"/>
      <c r="CH244" s="166"/>
      <c r="CI244" s="166"/>
      <c r="CJ244" s="166"/>
      <c r="CK244" s="166"/>
      <c r="CL244" s="166"/>
      <c r="CM244" s="166"/>
      <c r="CN244" s="166"/>
      <c r="CO244" s="166"/>
      <c r="CP244" s="166"/>
      <c r="CQ244" s="166"/>
      <c r="CR244" s="166"/>
      <c r="CS244" s="166"/>
      <c r="CT244" s="166"/>
      <c r="CU244" s="166"/>
      <c r="CV244" s="166"/>
      <c r="CW244" s="166"/>
      <c r="CX244" s="166"/>
      <c r="CY244" s="166"/>
      <c r="CZ244" s="166"/>
      <c r="DA244" s="166"/>
      <c r="DB244" s="166"/>
      <c r="DC244" s="166"/>
      <c r="DD244" s="166"/>
      <c r="DE244" s="166"/>
      <c r="DF244" s="166"/>
      <c r="DG244" s="166"/>
      <c r="DH244" s="166"/>
      <c r="DI244" s="166"/>
      <c r="DJ244" s="166"/>
      <c r="DK244" s="166"/>
      <c r="DL244" s="166"/>
      <c r="DM244" s="166"/>
      <c r="DN244" s="166"/>
      <c r="DO244" s="166"/>
      <c r="DP244" s="166"/>
      <c r="DQ244" s="166"/>
      <c r="DR244" s="166"/>
    </row>
    <row r="245" spans="8:122" s="203" customFormat="1" ht="15" customHeight="1" x14ac:dyDescent="0.25">
      <c r="H245" s="328"/>
      <c r="T245" s="328"/>
      <c r="Y245" s="342"/>
      <c r="AC245" s="328"/>
      <c r="AD245" s="334"/>
      <c r="AK245" s="328"/>
      <c r="AQ245" s="380"/>
      <c r="AR245" s="380"/>
      <c r="AS245" s="380"/>
      <c r="AT245" s="380"/>
      <c r="AU245" s="380"/>
      <c r="AV245" s="380"/>
      <c r="AW245" s="380"/>
      <c r="AX245" s="380"/>
      <c r="AY245" s="380"/>
      <c r="AZ245" s="380"/>
      <c r="BA245" s="393"/>
      <c r="BB245" s="393"/>
      <c r="BG245" s="166"/>
      <c r="BH245" s="166"/>
      <c r="BI245" s="166"/>
      <c r="BJ245" s="166"/>
      <c r="BK245" s="166"/>
      <c r="BL245" s="166"/>
      <c r="BM245" s="166"/>
      <c r="BN245" s="166"/>
      <c r="BO245" s="166"/>
      <c r="BP245" s="166"/>
      <c r="BQ245" s="166"/>
      <c r="BR245" s="166"/>
      <c r="BS245" s="166"/>
      <c r="BT245" s="166"/>
      <c r="BU245" s="166"/>
      <c r="BV245" s="166"/>
      <c r="BW245" s="166"/>
      <c r="BX245" s="166"/>
      <c r="BY245" s="166"/>
      <c r="BZ245" s="166"/>
      <c r="CA245" s="166"/>
      <c r="CB245" s="166"/>
      <c r="CC245" s="166"/>
      <c r="CD245" s="166"/>
      <c r="CE245" s="166"/>
      <c r="CF245" s="166"/>
      <c r="CG245" s="166"/>
      <c r="CH245" s="166"/>
      <c r="CI245" s="166"/>
      <c r="CJ245" s="166"/>
      <c r="CK245" s="166"/>
      <c r="CL245" s="166"/>
      <c r="CM245" s="166"/>
      <c r="CN245" s="166"/>
      <c r="CO245" s="166"/>
      <c r="CP245" s="166"/>
      <c r="CQ245" s="166"/>
      <c r="CR245" s="166"/>
      <c r="CS245" s="166"/>
      <c r="CT245" s="166"/>
      <c r="CU245" s="166"/>
      <c r="CV245" s="166"/>
      <c r="CW245" s="166"/>
      <c r="CX245" s="166"/>
      <c r="CY245" s="166"/>
      <c r="CZ245" s="166"/>
      <c r="DA245" s="166"/>
      <c r="DB245" s="166"/>
      <c r="DC245" s="166"/>
      <c r="DD245" s="166"/>
      <c r="DE245" s="166"/>
      <c r="DF245" s="166"/>
      <c r="DG245" s="166"/>
      <c r="DH245" s="166"/>
      <c r="DI245" s="166"/>
      <c r="DJ245" s="166"/>
      <c r="DK245" s="166"/>
      <c r="DL245" s="166"/>
      <c r="DM245" s="166"/>
      <c r="DN245" s="166"/>
      <c r="DO245" s="166"/>
      <c r="DP245" s="166"/>
      <c r="DQ245" s="166"/>
      <c r="DR245" s="166"/>
    </row>
    <row r="246" spans="8:122" s="203" customFormat="1" ht="15" customHeight="1" x14ac:dyDescent="0.25">
      <c r="H246" s="328"/>
      <c r="T246" s="328"/>
      <c r="Y246" s="342"/>
      <c r="AC246" s="328"/>
      <c r="AD246" s="334"/>
      <c r="AK246" s="328"/>
      <c r="AQ246" s="380"/>
      <c r="AR246" s="380"/>
      <c r="AS246" s="380"/>
      <c r="AT246" s="380"/>
      <c r="AU246" s="380"/>
      <c r="AV246" s="380"/>
      <c r="AW246" s="380"/>
      <c r="AX246" s="380"/>
      <c r="AY246" s="380"/>
      <c r="AZ246" s="380"/>
      <c r="BA246" s="393"/>
      <c r="BB246" s="393"/>
      <c r="BG246" s="166"/>
      <c r="BH246" s="166"/>
      <c r="BI246" s="166"/>
      <c r="BJ246" s="166"/>
      <c r="BK246" s="166"/>
      <c r="BL246" s="166"/>
      <c r="BM246" s="166"/>
      <c r="BN246" s="166"/>
      <c r="BO246" s="166"/>
      <c r="BP246" s="166"/>
      <c r="BQ246" s="166"/>
      <c r="BR246" s="166"/>
      <c r="BS246" s="166"/>
      <c r="BT246" s="166"/>
      <c r="BU246" s="166"/>
      <c r="BV246" s="166"/>
      <c r="BW246" s="166"/>
      <c r="BX246" s="166"/>
      <c r="BY246" s="166"/>
      <c r="BZ246" s="166"/>
      <c r="CA246" s="166"/>
      <c r="CB246" s="166"/>
      <c r="CC246" s="166"/>
      <c r="CD246" s="166"/>
      <c r="CE246" s="166"/>
      <c r="CF246" s="166"/>
      <c r="CG246" s="166"/>
      <c r="CH246" s="166"/>
      <c r="CI246" s="166"/>
      <c r="CJ246" s="166"/>
      <c r="CK246" s="166"/>
      <c r="CL246" s="166"/>
      <c r="CM246" s="166"/>
      <c r="CN246" s="166"/>
      <c r="CO246" s="166"/>
      <c r="CP246" s="166"/>
      <c r="CQ246" s="166"/>
      <c r="CR246" s="166"/>
      <c r="CS246" s="166"/>
      <c r="CT246" s="166"/>
      <c r="CU246" s="166"/>
      <c r="CV246" s="166"/>
      <c r="CW246" s="166"/>
      <c r="CX246" s="166"/>
      <c r="CY246" s="166"/>
      <c r="CZ246" s="166"/>
      <c r="DA246" s="166"/>
      <c r="DB246" s="166"/>
      <c r="DC246" s="166"/>
      <c r="DD246" s="166"/>
      <c r="DE246" s="166"/>
      <c r="DF246" s="166"/>
      <c r="DG246" s="166"/>
      <c r="DH246" s="166"/>
      <c r="DI246" s="166"/>
      <c r="DJ246" s="166"/>
      <c r="DK246" s="166"/>
      <c r="DL246" s="166"/>
      <c r="DM246" s="166"/>
      <c r="DN246" s="166"/>
      <c r="DO246" s="166"/>
      <c r="DP246" s="166"/>
      <c r="DQ246" s="166"/>
      <c r="DR246" s="166"/>
    </row>
    <row r="247" spans="8:122" s="203" customFormat="1" ht="15" customHeight="1" x14ac:dyDescent="0.25">
      <c r="H247" s="328"/>
      <c r="T247" s="328"/>
      <c r="Y247" s="342"/>
      <c r="AC247" s="328"/>
      <c r="AD247" s="334"/>
      <c r="AK247" s="328"/>
      <c r="AQ247" s="380"/>
      <c r="AR247" s="380"/>
      <c r="AS247" s="380"/>
      <c r="AT247" s="380"/>
      <c r="AU247" s="380"/>
      <c r="AV247" s="380"/>
      <c r="AW247" s="380"/>
      <c r="AX247" s="380"/>
      <c r="AY247" s="380"/>
      <c r="AZ247" s="380"/>
      <c r="BA247" s="393"/>
      <c r="BB247" s="393"/>
      <c r="BG247" s="166"/>
      <c r="BH247" s="166"/>
      <c r="BI247" s="166"/>
      <c r="BJ247" s="166"/>
      <c r="BK247" s="166"/>
      <c r="BL247" s="166"/>
      <c r="BM247" s="166"/>
      <c r="BN247" s="166"/>
      <c r="BO247" s="166"/>
      <c r="BP247" s="166"/>
      <c r="BQ247" s="166"/>
      <c r="BR247" s="166"/>
      <c r="BS247" s="166"/>
      <c r="BT247" s="166"/>
      <c r="BU247" s="166"/>
      <c r="BV247" s="166"/>
      <c r="BW247" s="166"/>
      <c r="BX247" s="166"/>
      <c r="BY247" s="166"/>
      <c r="BZ247" s="166"/>
      <c r="CA247" s="166"/>
      <c r="CB247" s="166"/>
      <c r="CC247" s="166"/>
      <c r="CD247" s="166"/>
      <c r="CE247" s="166"/>
      <c r="CF247" s="166"/>
      <c r="CG247" s="166"/>
      <c r="CH247" s="166"/>
      <c r="CI247" s="166"/>
      <c r="CJ247" s="166"/>
      <c r="CK247" s="166"/>
      <c r="CL247" s="166"/>
      <c r="CM247" s="166"/>
      <c r="CN247" s="166"/>
      <c r="CO247" s="166"/>
      <c r="CP247" s="166"/>
      <c r="CQ247" s="166"/>
      <c r="CR247" s="166"/>
      <c r="CS247" s="166"/>
      <c r="CT247" s="166"/>
      <c r="CU247" s="166"/>
      <c r="CV247" s="166"/>
      <c r="CW247" s="166"/>
      <c r="CX247" s="166"/>
      <c r="CY247" s="166"/>
      <c r="CZ247" s="166"/>
      <c r="DA247" s="166"/>
      <c r="DB247" s="166"/>
      <c r="DC247" s="166"/>
      <c r="DD247" s="166"/>
      <c r="DE247" s="166"/>
      <c r="DF247" s="166"/>
      <c r="DG247" s="166"/>
      <c r="DH247" s="166"/>
      <c r="DI247" s="166"/>
      <c r="DJ247" s="166"/>
      <c r="DK247" s="166"/>
      <c r="DL247" s="166"/>
      <c r="DM247" s="166"/>
      <c r="DN247" s="166"/>
      <c r="DO247" s="166"/>
      <c r="DP247" s="166"/>
      <c r="DQ247" s="166"/>
      <c r="DR247" s="166"/>
    </row>
    <row r="248" spans="8:122" s="203" customFormat="1" ht="15" customHeight="1" x14ac:dyDescent="0.25">
      <c r="H248" s="328"/>
      <c r="T248" s="328"/>
      <c r="Y248" s="342"/>
      <c r="AC248" s="328"/>
      <c r="AD248" s="334"/>
      <c r="AK248" s="328"/>
      <c r="AQ248" s="380"/>
      <c r="AR248" s="380"/>
      <c r="AS248" s="380"/>
      <c r="AT248" s="380"/>
      <c r="AU248" s="380"/>
      <c r="AV248" s="380"/>
      <c r="AW248" s="380"/>
      <c r="AX248" s="380"/>
      <c r="AY248" s="380"/>
      <c r="AZ248" s="380"/>
      <c r="BA248" s="393"/>
      <c r="BB248" s="393"/>
      <c r="BG248" s="166"/>
      <c r="BH248" s="166"/>
      <c r="BI248" s="166"/>
      <c r="BJ248" s="166"/>
      <c r="BK248" s="166"/>
      <c r="BL248" s="166"/>
      <c r="BM248" s="166"/>
      <c r="BN248" s="166"/>
      <c r="BO248" s="166"/>
      <c r="BP248" s="166"/>
      <c r="BQ248" s="166"/>
      <c r="BR248" s="166"/>
      <c r="BS248" s="166"/>
      <c r="BT248" s="166"/>
      <c r="BU248" s="166"/>
      <c r="BV248" s="166"/>
      <c r="BW248" s="166"/>
      <c r="BX248" s="166"/>
      <c r="BY248" s="166"/>
      <c r="BZ248" s="166"/>
      <c r="CA248" s="166"/>
      <c r="CB248" s="166"/>
      <c r="CC248" s="166"/>
      <c r="CD248" s="166"/>
      <c r="CE248" s="166"/>
      <c r="CF248" s="166"/>
      <c r="CG248" s="166"/>
      <c r="CH248" s="166"/>
      <c r="CI248" s="166"/>
      <c r="CJ248" s="166"/>
      <c r="CK248" s="166"/>
      <c r="CL248" s="166"/>
      <c r="CM248" s="166"/>
      <c r="CN248" s="166"/>
      <c r="CO248" s="166"/>
      <c r="CP248" s="166"/>
      <c r="CQ248" s="166"/>
      <c r="CR248" s="166"/>
      <c r="CS248" s="166"/>
      <c r="CT248" s="166"/>
      <c r="CU248" s="166"/>
      <c r="CV248" s="166"/>
      <c r="CW248" s="166"/>
      <c r="CX248" s="166"/>
      <c r="CY248" s="166"/>
      <c r="CZ248" s="166"/>
      <c r="DA248" s="166"/>
      <c r="DB248" s="166"/>
      <c r="DC248" s="166"/>
      <c r="DD248" s="166"/>
      <c r="DE248" s="166"/>
      <c r="DF248" s="166"/>
      <c r="DG248" s="166"/>
      <c r="DH248" s="166"/>
      <c r="DI248" s="166"/>
      <c r="DJ248" s="166"/>
      <c r="DK248" s="166"/>
      <c r="DL248" s="166"/>
      <c r="DM248" s="166"/>
      <c r="DN248" s="166"/>
      <c r="DO248" s="166"/>
      <c r="DP248" s="166"/>
      <c r="DQ248" s="166"/>
      <c r="DR248" s="166"/>
    </row>
    <row r="249" spans="8:122" s="203" customFormat="1" ht="15" customHeight="1" x14ac:dyDescent="0.25">
      <c r="H249" s="328"/>
      <c r="T249" s="328"/>
      <c r="Y249" s="342"/>
      <c r="AC249" s="328"/>
      <c r="AD249" s="334"/>
      <c r="AK249" s="328"/>
      <c r="AQ249" s="380"/>
      <c r="AR249" s="380"/>
      <c r="AS249" s="380"/>
      <c r="AT249" s="380"/>
      <c r="AU249" s="380"/>
      <c r="AV249" s="380"/>
      <c r="AW249" s="380"/>
      <c r="AX249" s="380"/>
      <c r="AY249" s="380"/>
      <c r="AZ249" s="380"/>
      <c r="BA249" s="393"/>
      <c r="BB249" s="393"/>
      <c r="BG249" s="166"/>
      <c r="BH249" s="166"/>
      <c r="BI249" s="166"/>
      <c r="BJ249" s="166"/>
      <c r="BK249" s="166"/>
      <c r="BL249" s="166"/>
      <c r="BM249" s="166"/>
      <c r="BN249" s="166"/>
      <c r="BO249" s="166"/>
      <c r="BP249" s="166"/>
      <c r="BQ249" s="166"/>
      <c r="BR249" s="166"/>
      <c r="BS249" s="166"/>
      <c r="BT249" s="166"/>
      <c r="BU249" s="166"/>
      <c r="BV249" s="166"/>
      <c r="BW249" s="166"/>
      <c r="BX249" s="166"/>
      <c r="BY249" s="166"/>
      <c r="BZ249" s="166"/>
      <c r="CA249" s="166"/>
      <c r="CB249" s="166"/>
      <c r="CC249" s="166"/>
      <c r="CD249" s="166"/>
      <c r="CE249" s="166"/>
      <c r="CF249" s="166"/>
      <c r="CG249" s="166"/>
      <c r="CH249" s="166"/>
      <c r="CI249" s="166"/>
      <c r="CJ249" s="166"/>
      <c r="CK249" s="166"/>
      <c r="CL249" s="166"/>
      <c r="CM249" s="166"/>
      <c r="CN249" s="166"/>
      <c r="CO249" s="166"/>
      <c r="CP249" s="166"/>
      <c r="CQ249" s="166"/>
      <c r="CR249" s="166"/>
      <c r="CS249" s="166"/>
      <c r="CT249" s="166"/>
      <c r="CU249" s="166"/>
      <c r="CV249" s="166"/>
      <c r="CW249" s="166"/>
      <c r="CX249" s="166"/>
      <c r="CY249" s="166"/>
      <c r="CZ249" s="166"/>
      <c r="DA249" s="166"/>
      <c r="DB249" s="166"/>
      <c r="DC249" s="166"/>
      <c r="DD249" s="166"/>
      <c r="DE249" s="166"/>
      <c r="DF249" s="166"/>
      <c r="DG249" s="166"/>
      <c r="DH249" s="166"/>
      <c r="DI249" s="166"/>
      <c r="DJ249" s="166"/>
      <c r="DK249" s="166"/>
      <c r="DL249" s="166"/>
      <c r="DM249" s="166"/>
      <c r="DN249" s="166"/>
      <c r="DO249" s="166"/>
      <c r="DP249" s="166"/>
      <c r="DQ249" s="166"/>
      <c r="DR249" s="166"/>
    </row>
    <row r="250" spans="8:122" s="203" customFormat="1" ht="15" customHeight="1" x14ac:dyDescent="0.25">
      <c r="H250" s="328"/>
      <c r="T250" s="328"/>
      <c r="Y250" s="342"/>
      <c r="AC250" s="328"/>
      <c r="AD250" s="334"/>
      <c r="AK250" s="328"/>
      <c r="AQ250" s="380"/>
      <c r="AR250" s="380"/>
      <c r="AS250" s="380"/>
      <c r="AT250" s="380"/>
      <c r="AU250" s="380"/>
      <c r="AV250" s="380"/>
      <c r="AW250" s="380"/>
      <c r="AX250" s="380"/>
      <c r="AY250" s="380"/>
      <c r="AZ250" s="380"/>
      <c r="BA250" s="393"/>
      <c r="BB250" s="393"/>
      <c r="BG250" s="166"/>
      <c r="BH250" s="166"/>
      <c r="BI250" s="166"/>
      <c r="BJ250" s="166"/>
      <c r="BK250" s="166"/>
      <c r="BL250" s="166"/>
      <c r="BM250" s="166"/>
      <c r="BN250" s="166"/>
      <c r="BO250" s="166"/>
      <c r="BP250" s="166"/>
      <c r="BQ250" s="166"/>
      <c r="BR250" s="166"/>
      <c r="BS250" s="166"/>
      <c r="BT250" s="166"/>
      <c r="BU250" s="166"/>
      <c r="BV250" s="166"/>
      <c r="BW250" s="166"/>
      <c r="BX250" s="166"/>
      <c r="BY250" s="166"/>
      <c r="BZ250" s="166"/>
      <c r="CA250" s="166"/>
      <c r="CB250" s="166"/>
      <c r="CC250" s="166"/>
      <c r="CD250" s="166"/>
      <c r="CE250" s="166"/>
      <c r="CF250" s="166"/>
      <c r="CG250" s="166"/>
      <c r="CH250" s="166"/>
      <c r="CI250" s="166"/>
      <c r="CJ250" s="166"/>
      <c r="CK250" s="166"/>
      <c r="CL250" s="166"/>
      <c r="CM250" s="166"/>
      <c r="CN250" s="166"/>
      <c r="CO250" s="166"/>
      <c r="CP250" s="166"/>
      <c r="CQ250" s="166"/>
      <c r="CR250" s="166"/>
      <c r="CS250" s="166"/>
      <c r="CT250" s="166"/>
      <c r="CU250" s="166"/>
      <c r="CV250" s="166"/>
      <c r="CW250" s="166"/>
      <c r="CX250" s="166"/>
      <c r="CY250" s="166"/>
      <c r="CZ250" s="166"/>
      <c r="DA250" s="166"/>
      <c r="DB250" s="166"/>
      <c r="DC250" s="166"/>
      <c r="DD250" s="166"/>
      <c r="DE250" s="166"/>
      <c r="DF250" s="166"/>
      <c r="DG250" s="166"/>
      <c r="DH250" s="166"/>
      <c r="DI250" s="166"/>
      <c r="DJ250" s="166"/>
      <c r="DK250" s="166"/>
      <c r="DL250" s="166"/>
      <c r="DM250" s="166"/>
      <c r="DN250" s="166"/>
      <c r="DO250" s="166"/>
      <c r="DP250" s="166"/>
      <c r="DQ250" s="166"/>
      <c r="DR250" s="166"/>
    </row>
    <row r="251" spans="8:122" s="203" customFormat="1" ht="15" customHeight="1" x14ac:dyDescent="0.25">
      <c r="H251" s="328"/>
      <c r="T251" s="328"/>
      <c r="Y251" s="342"/>
      <c r="AC251" s="328"/>
      <c r="AD251" s="334"/>
      <c r="AK251" s="328"/>
      <c r="AQ251" s="380"/>
      <c r="AR251" s="380"/>
      <c r="AS251" s="380"/>
      <c r="AT251" s="380"/>
      <c r="AU251" s="380"/>
      <c r="AV251" s="380"/>
      <c r="AW251" s="380"/>
      <c r="AX251" s="380"/>
      <c r="AY251" s="380"/>
      <c r="AZ251" s="380"/>
      <c r="BA251" s="393"/>
      <c r="BB251" s="393"/>
      <c r="BG251" s="166"/>
      <c r="BH251" s="166"/>
      <c r="BI251" s="166"/>
      <c r="BJ251" s="166"/>
      <c r="BK251" s="166"/>
      <c r="BL251" s="166"/>
      <c r="BM251" s="166"/>
      <c r="BN251" s="166"/>
      <c r="BO251" s="166"/>
      <c r="BP251" s="166"/>
      <c r="BQ251" s="166"/>
      <c r="BR251" s="166"/>
      <c r="BS251" s="166"/>
      <c r="BT251" s="166"/>
      <c r="BU251" s="166"/>
      <c r="BV251" s="166"/>
      <c r="BW251" s="166"/>
      <c r="BX251" s="166"/>
      <c r="BY251" s="166"/>
      <c r="BZ251" s="166"/>
      <c r="CA251" s="166"/>
      <c r="CB251" s="166"/>
      <c r="CC251" s="166"/>
      <c r="CD251" s="166"/>
      <c r="CE251" s="166"/>
      <c r="CF251" s="166"/>
      <c r="CG251" s="166"/>
      <c r="CH251" s="166"/>
      <c r="CI251" s="166"/>
      <c r="CJ251" s="166"/>
      <c r="CK251" s="166"/>
      <c r="CL251" s="166"/>
      <c r="CM251" s="166"/>
      <c r="CN251" s="166"/>
      <c r="CO251" s="166"/>
      <c r="CP251" s="166"/>
      <c r="CQ251" s="166"/>
      <c r="CR251" s="166"/>
      <c r="CS251" s="166"/>
      <c r="CT251" s="166"/>
      <c r="CU251" s="166"/>
      <c r="CV251" s="166"/>
      <c r="CW251" s="166"/>
      <c r="CX251" s="166"/>
      <c r="CY251" s="166"/>
      <c r="CZ251" s="166"/>
      <c r="DA251" s="166"/>
      <c r="DB251" s="166"/>
      <c r="DC251" s="166"/>
      <c r="DD251" s="166"/>
      <c r="DE251" s="166"/>
      <c r="DF251" s="166"/>
      <c r="DG251" s="166"/>
      <c r="DH251" s="166"/>
      <c r="DI251" s="166"/>
      <c r="DJ251" s="166"/>
      <c r="DK251" s="166"/>
      <c r="DL251" s="166"/>
      <c r="DM251" s="166"/>
      <c r="DN251" s="166"/>
      <c r="DO251" s="166"/>
      <c r="DP251" s="166"/>
      <c r="DQ251" s="166"/>
      <c r="DR251" s="166"/>
    </row>
    <row r="252" spans="8:122" s="203" customFormat="1" ht="15" customHeight="1" x14ac:dyDescent="0.25">
      <c r="H252" s="328"/>
      <c r="T252" s="328"/>
      <c r="Y252" s="342"/>
      <c r="AC252" s="328"/>
      <c r="AD252" s="334"/>
      <c r="AK252" s="328"/>
      <c r="AQ252" s="380"/>
      <c r="AR252" s="380"/>
      <c r="AS252" s="380"/>
      <c r="AT252" s="380"/>
      <c r="AU252" s="380"/>
      <c r="AV252" s="380"/>
      <c r="AW252" s="380"/>
      <c r="AX252" s="380"/>
      <c r="AY252" s="380"/>
      <c r="AZ252" s="380"/>
      <c r="BA252" s="393"/>
      <c r="BB252" s="393"/>
      <c r="BG252" s="166"/>
      <c r="BH252" s="166"/>
      <c r="BI252" s="166"/>
      <c r="BJ252" s="166"/>
      <c r="BK252" s="166"/>
      <c r="BL252" s="166"/>
      <c r="BM252" s="166"/>
      <c r="BN252" s="166"/>
      <c r="BO252" s="166"/>
      <c r="BP252" s="166"/>
      <c r="BQ252" s="166"/>
      <c r="BR252" s="166"/>
      <c r="BS252" s="166"/>
      <c r="BT252" s="166"/>
      <c r="BU252" s="166"/>
      <c r="BV252" s="166"/>
      <c r="BW252" s="166"/>
      <c r="BX252" s="166"/>
      <c r="BY252" s="166"/>
      <c r="BZ252" s="166"/>
      <c r="CA252" s="166"/>
      <c r="CB252" s="166"/>
      <c r="CC252" s="166"/>
      <c r="CD252" s="166"/>
      <c r="CE252" s="166"/>
      <c r="CF252" s="166"/>
      <c r="CG252" s="166"/>
      <c r="CH252" s="166"/>
      <c r="CI252" s="166"/>
      <c r="CJ252" s="166"/>
      <c r="CK252" s="166"/>
      <c r="CL252" s="166"/>
      <c r="CM252" s="166"/>
      <c r="CN252" s="166"/>
      <c r="CO252" s="166"/>
      <c r="CP252" s="166"/>
      <c r="CQ252" s="166"/>
      <c r="CR252" s="166"/>
      <c r="CS252" s="166"/>
      <c r="CT252" s="166"/>
      <c r="CU252" s="166"/>
      <c r="CV252" s="166"/>
      <c r="CW252" s="166"/>
      <c r="CX252" s="166"/>
      <c r="CY252" s="166"/>
      <c r="CZ252" s="166"/>
      <c r="DA252" s="166"/>
      <c r="DB252" s="166"/>
      <c r="DC252" s="166"/>
      <c r="DD252" s="166"/>
      <c r="DE252" s="166"/>
      <c r="DF252" s="166"/>
      <c r="DG252" s="166"/>
      <c r="DH252" s="166"/>
      <c r="DI252" s="166"/>
      <c r="DJ252" s="166"/>
      <c r="DK252" s="166"/>
      <c r="DL252" s="166"/>
      <c r="DM252" s="166"/>
      <c r="DN252" s="166"/>
      <c r="DO252" s="166"/>
      <c r="DP252" s="166"/>
      <c r="DQ252" s="166"/>
      <c r="DR252" s="166"/>
    </row>
    <row r="253" spans="8:122" s="203" customFormat="1" ht="15" customHeight="1" x14ac:dyDescent="0.25">
      <c r="H253" s="328"/>
      <c r="T253" s="328"/>
      <c r="Y253" s="342"/>
      <c r="AC253" s="328"/>
      <c r="AD253" s="334"/>
      <c r="AK253" s="328"/>
      <c r="AQ253" s="380"/>
      <c r="AR253" s="380"/>
      <c r="AS253" s="380"/>
      <c r="AT253" s="380"/>
      <c r="AU253" s="380"/>
      <c r="AV253" s="380"/>
      <c r="AW253" s="380"/>
      <c r="AX253" s="380"/>
      <c r="AY253" s="380"/>
      <c r="AZ253" s="380"/>
      <c r="BA253" s="393"/>
      <c r="BB253" s="393"/>
      <c r="BG253" s="166"/>
      <c r="BH253" s="166"/>
      <c r="BI253" s="166"/>
      <c r="BJ253" s="166"/>
      <c r="BK253" s="166"/>
      <c r="BL253" s="166"/>
      <c r="BM253" s="166"/>
      <c r="BN253" s="166"/>
      <c r="BO253" s="166"/>
      <c r="BP253" s="166"/>
      <c r="BQ253" s="166"/>
      <c r="BR253" s="166"/>
      <c r="BS253" s="166"/>
      <c r="BT253" s="166"/>
      <c r="BU253" s="166"/>
      <c r="BV253" s="166"/>
      <c r="BW253" s="166"/>
      <c r="BX253" s="166"/>
      <c r="BY253" s="166"/>
      <c r="BZ253" s="166"/>
      <c r="CA253" s="166"/>
      <c r="CB253" s="166"/>
      <c r="CC253" s="166"/>
      <c r="CD253" s="166"/>
      <c r="CE253" s="166"/>
      <c r="CF253" s="166"/>
      <c r="CG253" s="166"/>
      <c r="CH253" s="166"/>
      <c r="CI253" s="166"/>
      <c r="CJ253" s="166"/>
      <c r="CK253" s="166"/>
      <c r="CL253" s="166"/>
      <c r="CM253" s="166"/>
      <c r="CN253" s="166"/>
      <c r="CO253" s="166"/>
      <c r="CP253" s="166"/>
      <c r="CQ253" s="166"/>
      <c r="CR253" s="166"/>
      <c r="CS253" s="166"/>
      <c r="CT253" s="166"/>
      <c r="CU253" s="166"/>
      <c r="CV253" s="166"/>
      <c r="CW253" s="166"/>
      <c r="CX253" s="166"/>
      <c r="CY253" s="166"/>
      <c r="CZ253" s="166"/>
      <c r="DA253" s="166"/>
      <c r="DB253" s="166"/>
      <c r="DC253" s="166"/>
      <c r="DD253" s="166"/>
      <c r="DE253" s="166"/>
      <c r="DF253" s="166"/>
      <c r="DG253" s="166"/>
      <c r="DH253" s="166"/>
      <c r="DI253" s="166"/>
      <c r="DJ253" s="166"/>
      <c r="DK253" s="166"/>
      <c r="DL253" s="166"/>
      <c r="DM253" s="166"/>
      <c r="DN253" s="166"/>
      <c r="DO253" s="166"/>
      <c r="DP253" s="166"/>
      <c r="DQ253" s="166"/>
      <c r="DR253" s="166"/>
    </row>
    <row r="254" spans="8:122" s="203" customFormat="1" ht="15" customHeight="1" x14ac:dyDescent="0.25">
      <c r="H254" s="328"/>
      <c r="T254" s="328"/>
      <c r="Y254" s="342"/>
      <c r="AC254" s="328"/>
      <c r="AD254" s="334"/>
      <c r="AK254" s="328"/>
      <c r="AQ254" s="380"/>
      <c r="AR254" s="380"/>
      <c r="AS254" s="380"/>
      <c r="AT254" s="380"/>
      <c r="AU254" s="380"/>
      <c r="AV254" s="380"/>
      <c r="AW254" s="380"/>
      <c r="AX254" s="380"/>
      <c r="AY254" s="380"/>
      <c r="AZ254" s="380"/>
      <c r="BA254" s="393"/>
      <c r="BB254" s="393"/>
      <c r="BG254" s="166"/>
      <c r="BH254" s="166"/>
      <c r="BI254" s="166"/>
      <c r="BJ254" s="166"/>
      <c r="BK254" s="166"/>
      <c r="BL254" s="166"/>
      <c r="BM254" s="166"/>
      <c r="BN254" s="166"/>
      <c r="BO254" s="166"/>
      <c r="BP254" s="166"/>
      <c r="BQ254" s="166"/>
      <c r="BR254" s="166"/>
      <c r="BS254" s="166"/>
      <c r="BT254" s="166"/>
      <c r="BU254" s="166"/>
      <c r="BV254" s="166"/>
      <c r="BW254" s="166"/>
      <c r="BX254" s="166"/>
      <c r="BY254" s="166"/>
      <c r="BZ254" s="166"/>
      <c r="CA254" s="166"/>
      <c r="CB254" s="166"/>
      <c r="CC254" s="166"/>
      <c r="CD254" s="166"/>
      <c r="CE254" s="166"/>
      <c r="CF254" s="166"/>
      <c r="CG254" s="166"/>
      <c r="CH254" s="166"/>
      <c r="CI254" s="166"/>
      <c r="CJ254" s="166"/>
      <c r="CK254" s="166"/>
      <c r="CL254" s="166"/>
      <c r="CM254" s="166"/>
      <c r="CN254" s="166"/>
      <c r="CO254" s="166"/>
      <c r="CP254" s="166"/>
      <c r="CQ254" s="166"/>
      <c r="CR254" s="166"/>
      <c r="CS254" s="166"/>
      <c r="CT254" s="166"/>
      <c r="CU254" s="166"/>
      <c r="CV254" s="166"/>
      <c r="CW254" s="166"/>
      <c r="CX254" s="166"/>
      <c r="CY254" s="166"/>
      <c r="CZ254" s="166"/>
      <c r="DA254" s="166"/>
      <c r="DB254" s="166"/>
      <c r="DC254" s="166"/>
      <c r="DD254" s="166"/>
      <c r="DE254" s="166"/>
      <c r="DF254" s="166"/>
      <c r="DG254" s="166"/>
      <c r="DH254" s="166"/>
      <c r="DI254" s="166"/>
      <c r="DJ254" s="166"/>
      <c r="DK254" s="166"/>
      <c r="DL254" s="166"/>
      <c r="DM254" s="166"/>
      <c r="DN254" s="166"/>
      <c r="DO254" s="166"/>
      <c r="DP254" s="166"/>
      <c r="DQ254" s="166"/>
      <c r="DR254" s="166"/>
    </row>
    <row r="255" spans="8:122" s="203" customFormat="1" ht="15" customHeight="1" x14ac:dyDescent="0.25">
      <c r="H255" s="328"/>
      <c r="T255" s="328"/>
      <c r="Y255" s="342"/>
      <c r="AC255" s="328"/>
      <c r="AD255" s="334"/>
      <c r="AK255" s="328"/>
      <c r="AQ255" s="380"/>
      <c r="AR255" s="380"/>
      <c r="AS255" s="380"/>
      <c r="AT255" s="380"/>
      <c r="AU255" s="380"/>
      <c r="AV255" s="380"/>
      <c r="AW255" s="380"/>
      <c r="AX255" s="380"/>
      <c r="AY255" s="380"/>
      <c r="AZ255" s="380"/>
      <c r="BA255" s="393"/>
      <c r="BB255" s="393"/>
      <c r="BG255" s="166"/>
      <c r="BH255" s="166"/>
      <c r="BI255" s="166"/>
      <c r="BJ255" s="166"/>
      <c r="BK255" s="166"/>
      <c r="BL255" s="166"/>
      <c r="BM255" s="166"/>
      <c r="BN255" s="166"/>
      <c r="BO255" s="166"/>
      <c r="BP255" s="166"/>
      <c r="BQ255" s="166"/>
      <c r="BR255" s="166"/>
      <c r="BS255" s="166"/>
      <c r="BT255" s="166"/>
      <c r="BU255" s="166"/>
      <c r="BV255" s="166"/>
      <c r="BW255" s="166"/>
      <c r="BX255" s="166"/>
      <c r="BY255" s="166"/>
      <c r="BZ255" s="166"/>
      <c r="CA255" s="166"/>
      <c r="CB255" s="166"/>
      <c r="CC255" s="166"/>
      <c r="CD255" s="166"/>
      <c r="CE255" s="166"/>
      <c r="CF255" s="166"/>
      <c r="CG255" s="166"/>
      <c r="CH255" s="166"/>
      <c r="CI255" s="166"/>
      <c r="CJ255" s="166"/>
      <c r="CK255" s="166"/>
      <c r="CL255" s="166"/>
      <c r="CM255" s="166"/>
      <c r="CN255" s="166"/>
      <c r="CO255" s="166"/>
      <c r="CP255" s="166"/>
      <c r="CQ255" s="166"/>
      <c r="CR255" s="166"/>
      <c r="CS255" s="166"/>
      <c r="CT255" s="166"/>
      <c r="CU255" s="166"/>
      <c r="CV255" s="166"/>
      <c r="CW255" s="166"/>
      <c r="CX255" s="166"/>
      <c r="CY255" s="166"/>
      <c r="CZ255" s="166"/>
      <c r="DA255" s="166"/>
      <c r="DB255" s="166"/>
      <c r="DC255" s="166"/>
      <c r="DD255" s="166"/>
      <c r="DE255" s="166"/>
      <c r="DF255" s="166"/>
      <c r="DG255" s="166"/>
      <c r="DH255" s="166"/>
      <c r="DI255" s="166"/>
      <c r="DJ255" s="166"/>
      <c r="DK255" s="166"/>
      <c r="DL255" s="166"/>
      <c r="DM255" s="166"/>
      <c r="DN255" s="166"/>
      <c r="DO255" s="166"/>
      <c r="DP255" s="166"/>
      <c r="DQ255" s="166"/>
      <c r="DR255" s="166"/>
    </row>
    <row r="256" spans="8:122" s="203" customFormat="1" ht="15" customHeight="1" x14ac:dyDescent="0.25">
      <c r="H256" s="328"/>
      <c r="T256" s="328"/>
      <c r="Y256" s="342"/>
      <c r="AC256" s="328"/>
      <c r="AD256" s="334"/>
      <c r="AK256" s="328"/>
      <c r="AQ256" s="380"/>
      <c r="AR256" s="380"/>
      <c r="AS256" s="380"/>
      <c r="AT256" s="380"/>
      <c r="AU256" s="380"/>
      <c r="AV256" s="380"/>
      <c r="AW256" s="380"/>
      <c r="AX256" s="380"/>
      <c r="AY256" s="380"/>
      <c r="AZ256" s="380"/>
      <c r="BA256" s="393"/>
      <c r="BB256" s="393"/>
      <c r="BG256" s="166"/>
      <c r="BH256" s="166"/>
      <c r="BI256" s="166"/>
      <c r="BJ256" s="166"/>
      <c r="BK256" s="166"/>
      <c r="BL256" s="166"/>
      <c r="BM256" s="166"/>
      <c r="BN256" s="166"/>
      <c r="BO256" s="166"/>
      <c r="BP256" s="166"/>
      <c r="BQ256" s="166"/>
      <c r="BR256" s="166"/>
      <c r="BS256" s="166"/>
      <c r="BT256" s="166"/>
      <c r="BU256" s="166"/>
      <c r="BV256" s="166"/>
      <c r="BW256" s="166"/>
      <c r="BX256" s="166"/>
      <c r="BY256" s="166"/>
      <c r="BZ256" s="166"/>
      <c r="CA256" s="166"/>
      <c r="CB256" s="166"/>
      <c r="CC256" s="166"/>
      <c r="CD256" s="166"/>
      <c r="CE256" s="166"/>
      <c r="CF256" s="166"/>
      <c r="CG256" s="166"/>
      <c r="CH256" s="166"/>
      <c r="CI256" s="166"/>
      <c r="CJ256" s="166"/>
      <c r="CK256" s="166"/>
      <c r="CL256" s="166"/>
      <c r="CM256" s="166"/>
      <c r="CN256" s="166"/>
      <c r="CO256" s="166"/>
      <c r="CP256" s="166"/>
      <c r="CQ256" s="166"/>
      <c r="CR256" s="166"/>
      <c r="CS256" s="166"/>
      <c r="CT256" s="166"/>
      <c r="CU256" s="166"/>
      <c r="CV256" s="166"/>
      <c r="CW256" s="166"/>
      <c r="CX256" s="166"/>
      <c r="CY256" s="166"/>
      <c r="CZ256" s="166"/>
      <c r="DA256" s="166"/>
      <c r="DB256" s="166"/>
      <c r="DC256" s="166"/>
      <c r="DD256" s="166"/>
      <c r="DE256" s="166"/>
      <c r="DF256" s="166"/>
      <c r="DG256" s="166"/>
      <c r="DH256" s="166"/>
      <c r="DI256" s="166"/>
      <c r="DJ256" s="166"/>
      <c r="DK256" s="166"/>
      <c r="DL256" s="166"/>
      <c r="DM256" s="166"/>
      <c r="DN256" s="166"/>
      <c r="DO256" s="166"/>
      <c r="DP256" s="166"/>
      <c r="DQ256" s="166"/>
      <c r="DR256" s="166"/>
    </row>
    <row r="257" spans="8:122" s="203" customFormat="1" ht="15" customHeight="1" x14ac:dyDescent="0.25">
      <c r="H257" s="328"/>
      <c r="T257" s="328"/>
      <c r="Y257" s="342"/>
      <c r="AC257" s="328"/>
      <c r="AD257" s="334"/>
      <c r="AK257" s="328"/>
      <c r="AQ257" s="380"/>
      <c r="AR257" s="380"/>
      <c r="AS257" s="380"/>
      <c r="AT257" s="380"/>
      <c r="AU257" s="380"/>
      <c r="AV257" s="380"/>
      <c r="AW257" s="380"/>
      <c r="AX257" s="380"/>
      <c r="AY257" s="380"/>
      <c r="AZ257" s="380"/>
      <c r="BA257" s="393"/>
      <c r="BB257" s="393"/>
      <c r="BG257" s="166"/>
      <c r="BH257" s="166"/>
      <c r="BI257" s="166"/>
      <c r="BJ257" s="166"/>
      <c r="BK257" s="166"/>
      <c r="BL257" s="166"/>
      <c r="BM257" s="166"/>
      <c r="BN257" s="166"/>
      <c r="BO257" s="166"/>
      <c r="BP257" s="166"/>
      <c r="BQ257" s="166"/>
      <c r="BR257" s="166"/>
      <c r="BS257" s="166"/>
      <c r="BT257" s="166"/>
      <c r="BU257" s="166"/>
      <c r="BV257" s="166"/>
      <c r="BW257" s="166"/>
      <c r="BX257" s="166"/>
      <c r="BY257" s="166"/>
      <c r="BZ257" s="166"/>
      <c r="CA257" s="166"/>
      <c r="CB257" s="166"/>
      <c r="CC257" s="166"/>
      <c r="CD257" s="166"/>
      <c r="CE257" s="166"/>
      <c r="CF257" s="166"/>
      <c r="CG257" s="166"/>
      <c r="CH257" s="166"/>
      <c r="CI257" s="166"/>
      <c r="CJ257" s="166"/>
      <c r="CK257" s="166"/>
      <c r="CL257" s="166"/>
      <c r="CM257" s="166"/>
      <c r="CN257" s="166"/>
      <c r="CO257" s="166"/>
      <c r="CP257" s="166"/>
      <c r="CQ257" s="166"/>
      <c r="CR257" s="166"/>
      <c r="CS257" s="166"/>
      <c r="CT257" s="166"/>
      <c r="CU257" s="166"/>
      <c r="CV257" s="166"/>
      <c r="CW257" s="166"/>
      <c r="CX257" s="166"/>
      <c r="CY257" s="166"/>
      <c r="CZ257" s="166"/>
      <c r="DA257" s="166"/>
      <c r="DB257" s="166"/>
      <c r="DC257" s="166"/>
      <c r="DD257" s="166"/>
      <c r="DE257" s="166"/>
      <c r="DF257" s="166"/>
      <c r="DG257" s="166"/>
      <c r="DH257" s="166"/>
      <c r="DI257" s="166"/>
      <c r="DJ257" s="166"/>
      <c r="DK257" s="166"/>
      <c r="DL257" s="166"/>
      <c r="DM257" s="166"/>
      <c r="DN257" s="166"/>
      <c r="DO257" s="166"/>
      <c r="DP257" s="166"/>
      <c r="DQ257" s="166"/>
      <c r="DR257" s="166"/>
    </row>
    <row r="258" spans="8:122" s="203" customFormat="1" ht="15" customHeight="1" x14ac:dyDescent="0.25">
      <c r="H258" s="328"/>
      <c r="T258" s="328"/>
      <c r="Y258" s="342"/>
      <c r="AC258" s="328"/>
      <c r="AD258" s="334"/>
      <c r="AK258" s="328"/>
      <c r="AQ258" s="380"/>
      <c r="AR258" s="380"/>
      <c r="AS258" s="380"/>
      <c r="AT258" s="380"/>
      <c r="AU258" s="380"/>
      <c r="AV258" s="380"/>
      <c r="AW258" s="380"/>
      <c r="AX258" s="380"/>
      <c r="AY258" s="380"/>
      <c r="AZ258" s="380"/>
      <c r="BA258" s="393"/>
      <c r="BB258" s="393"/>
      <c r="BG258" s="166"/>
      <c r="BH258" s="166"/>
      <c r="BI258" s="166"/>
      <c r="BJ258" s="166"/>
      <c r="BK258" s="166"/>
      <c r="BL258" s="166"/>
      <c r="BM258" s="166"/>
      <c r="BN258" s="166"/>
      <c r="BO258" s="166"/>
      <c r="BP258" s="166"/>
      <c r="BQ258" s="166"/>
      <c r="BR258" s="166"/>
      <c r="BS258" s="166"/>
      <c r="BT258" s="166"/>
      <c r="BU258" s="166"/>
      <c r="BV258" s="166"/>
      <c r="BW258" s="166"/>
      <c r="BX258" s="166"/>
      <c r="BY258" s="166"/>
      <c r="BZ258" s="166"/>
      <c r="CA258" s="166"/>
      <c r="CB258" s="166"/>
      <c r="CC258" s="166"/>
      <c r="CD258" s="166"/>
      <c r="CE258" s="166"/>
      <c r="CF258" s="166"/>
      <c r="CG258" s="166"/>
      <c r="CH258" s="166"/>
      <c r="CI258" s="166"/>
      <c r="CJ258" s="166"/>
      <c r="CK258" s="166"/>
      <c r="CL258" s="166"/>
      <c r="CM258" s="166"/>
      <c r="CN258" s="166"/>
      <c r="CO258" s="166"/>
      <c r="CP258" s="166"/>
      <c r="CQ258" s="166"/>
      <c r="CR258" s="166"/>
      <c r="CS258" s="166"/>
      <c r="CT258" s="166"/>
      <c r="CU258" s="166"/>
      <c r="CV258" s="166"/>
      <c r="CW258" s="166"/>
      <c r="CX258" s="166"/>
      <c r="CY258" s="166"/>
      <c r="CZ258" s="166"/>
      <c r="DA258" s="166"/>
      <c r="DB258" s="166"/>
      <c r="DC258" s="166"/>
      <c r="DD258" s="166"/>
      <c r="DE258" s="166"/>
      <c r="DF258" s="166"/>
      <c r="DG258" s="166"/>
      <c r="DH258" s="166"/>
      <c r="DI258" s="166"/>
      <c r="DJ258" s="166"/>
      <c r="DK258" s="166"/>
      <c r="DL258" s="166"/>
      <c r="DM258" s="166"/>
      <c r="DN258" s="166"/>
      <c r="DO258" s="166"/>
      <c r="DP258" s="166"/>
      <c r="DQ258" s="166"/>
      <c r="DR258" s="166"/>
    </row>
    <row r="259" spans="8:122" s="203" customFormat="1" ht="15" customHeight="1" x14ac:dyDescent="0.25">
      <c r="H259" s="328"/>
      <c r="T259" s="328"/>
      <c r="Y259" s="342"/>
      <c r="AC259" s="328"/>
      <c r="AD259" s="334"/>
      <c r="AK259" s="328"/>
      <c r="AQ259" s="380"/>
      <c r="AR259" s="380"/>
      <c r="AS259" s="380"/>
      <c r="AT259" s="380"/>
      <c r="AU259" s="380"/>
      <c r="AV259" s="380"/>
      <c r="AW259" s="380"/>
      <c r="AX259" s="380"/>
      <c r="AY259" s="380"/>
      <c r="AZ259" s="380"/>
      <c r="BA259" s="393"/>
      <c r="BB259" s="393"/>
      <c r="BG259" s="166"/>
      <c r="BH259" s="166"/>
      <c r="BI259" s="166"/>
      <c r="BJ259" s="166"/>
      <c r="BK259" s="166"/>
      <c r="BL259" s="166"/>
      <c r="BM259" s="166"/>
      <c r="BN259" s="166"/>
      <c r="BO259" s="166"/>
      <c r="BP259" s="166"/>
      <c r="BQ259" s="166"/>
      <c r="BR259" s="166"/>
      <c r="BS259" s="166"/>
      <c r="BT259" s="166"/>
      <c r="BU259" s="166"/>
      <c r="BV259" s="166"/>
      <c r="BW259" s="166"/>
      <c r="BX259" s="166"/>
      <c r="BY259" s="166"/>
      <c r="BZ259" s="166"/>
      <c r="CA259" s="166"/>
      <c r="CB259" s="166"/>
      <c r="CC259" s="166"/>
      <c r="CD259" s="166"/>
      <c r="CE259" s="166"/>
      <c r="CF259" s="166"/>
      <c r="CG259" s="166"/>
      <c r="CH259" s="166"/>
      <c r="CI259" s="166"/>
      <c r="CJ259" s="166"/>
      <c r="CK259" s="166"/>
      <c r="CL259" s="166"/>
      <c r="CM259" s="166"/>
      <c r="CN259" s="166"/>
      <c r="CO259" s="166"/>
      <c r="CP259" s="166"/>
      <c r="CQ259" s="166"/>
      <c r="CR259" s="166"/>
      <c r="CS259" s="166"/>
      <c r="CT259" s="166"/>
      <c r="CU259" s="166"/>
      <c r="CV259" s="166"/>
      <c r="CW259" s="166"/>
      <c r="CX259" s="166"/>
      <c r="CY259" s="166"/>
      <c r="CZ259" s="166"/>
      <c r="DA259" s="166"/>
      <c r="DB259" s="166"/>
      <c r="DC259" s="166"/>
      <c r="DD259" s="166"/>
      <c r="DE259" s="166"/>
      <c r="DF259" s="166"/>
      <c r="DG259" s="166"/>
      <c r="DH259" s="166"/>
      <c r="DI259" s="166"/>
      <c r="DJ259" s="166"/>
      <c r="DK259" s="166"/>
      <c r="DL259" s="166"/>
      <c r="DM259" s="166"/>
      <c r="DN259" s="166"/>
      <c r="DO259" s="166"/>
      <c r="DP259" s="166"/>
      <c r="DQ259" s="166"/>
      <c r="DR259" s="166"/>
    </row>
    <row r="260" spans="8:122" s="203" customFormat="1" ht="15" customHeight="1" x14ac:dyDescent="0.25">
      <c r="H260" s="328"/>
      <c r="T260" s="328"/>
      <c r="Y260" s="342"/>
      <c r="AC260" s="328"/>
      <c r="AD260" s="334"/>
      <c r="AK260" s="328"/>
      <c r="AQ260" s="380"/>
      <c r="AR260" s="380"/>
      <c r="AS260" s="380"/>
      <c r="AT260" s="380"/>
      <c r="AU260" s="380"/>
      <c r="AV260" s="380"/>
      <c r="AW260" s="380"/>
      <c r="AX260" s="380"/>
      <c r="AY260" s="380"/>
      <c r="AZ260" s="380"/>
      <c r="BA260" s="393"/>
      <c r="BB260" s="393"/>
      <c r="BG260" s="166"/>
      <c r="BH260" s="166"/>
      <c r="BI260" s="166"/>
      <c r="BJ260" s="166"/>
      <c r="BK260" s="166"/>
      <c r="BL260" s="166"/>
      <c r="BM260" s="166"/>
      <c r="BN260" s="166"/>
      <c r="BO260" s="166"/>
      <c r="BP260" s="166"/>
      <c r="BQ260" s="166"/>
      <c r="BR260" s="166"/>
      <c r="BS260" s="166"/>
      <c r="BT260" s="166"/>
      <c r="BU260" s="166"/>
      <c r="BV260" s="166"/>
      <c r="BW260" s="166"/>
      <c r="BX260" s="166"/>
      <c r="BY260" s="166"/>
      <c r="BZ260" s="166"/>
      <c r="CA260" s="166"/>
      <c r="CB260" s="166"/>
      <c r="CC260" s="166"/>
      <c r="CD260" s="166"/>
      <c r="CE260" s="166"/>
      <c r="CF260" s="166"/>
      <c r="CG260" s="166"/>
      <c r="CH260" s="166"/>
      <c r="CI260" s="166"/>
      <c r="CJ260" s="166"/>
      <c r="CK260" s="166"/>
      <c r="CL260" s="166"/>
      <c r="CM260" s="166"/>
      <c r="CN260" s="166"/>
      <c r="CO260" s="166"/>
      <c r="CP260" s="166"/>
      <c r="CQ260" s="166"/>
      <c r="CR260" s="166"/>
      <c r="CS260" s="166"/>
      <c r="CT260" s="166"/>
      <c r="CU260" s="166"/>
      <c r="CV260" s="166"/>
      <c r="CW260" s="166"/>
      <c r="CX260" s="166"/>
      <c r="CY260" s="166"/>
      <c r="CZ260" s="166"/>
      <c r="DA260" s="166"/>
      <c r="DB260" s="166"/>
      <c r="DC260" s="166"/>
      <c r="DD260" s="166"/>
      <c r="DE260" s="166"/>
      <c r="DF260" s="166"/>
      <c r="DG260" s="166"/>
      <c r="DH260" s="166"/>
      <c r="DI260" s="166"/>
      <c r="DJ260" s="166"/>
      <c r="DK260" s="166"/>
      <c r="DL260" s="166"/>
      <c r="DM260" s="166"/>
      <c r="DN260" s="166"/>
      <c r="DO260" s="166"/>
      <c r="DP260" s="166"/>
      <c r="DQ260" s="166"/>
      <c r="DR260" s="166"/>
    </row>
    <row r="261" spans="8:122" s="203" customFormat="1" ht="15" customHeight="1" x14ac:dyDescent="0.25">
      <c r="H261" s="328"/>
      <c r="T261" s="328"/>
      <c r="Y261" s="342"/>
      <c r="AC261" s="328"/>
      <c r="AD261" s="334"/>
      <c r="AK261" s="328"/>
      <c r="AQ261" s="380"/>
      <c r="AR261" s="380"/>
      <c r="AS261" s="380"/>
      <c r="AT261" s="380"/>
      <c r="AU261" s="380"/>
      <c r="AV261" s="380"/>
      <c r="AW261" s="380"/>
      <c r="AX261" s="380"/>
      <c r="AY261" s="380"/>
      <c r="AZ261" s="380"/>
      <c r="BA261" s="393"/>
      <c r="BB261" s="393"/>
      <c r="BG261" s="166"/>
      <c r="BH261" s="166"/>
      <c r="BI261" s="166"/>
      <c r="BJ261" s="166"/>
      <c r="BK261" s="166"/>
      <c r="BL261" s="166"/>
      <c r="BM261" s="166"/>
      <c r="BN261" s="166"/>
      <c r="BO261" s="166"/>
      <c r="BP261" s="166"/>
      <c r="BQ261" s="166"/>
      <c r="BR261" s="166"/>
      <c r="BS261" s="166"/>
      <c r="BT261" s="166"/>
      <c r="BU261" s="166"/>
      <c r="BV261" s="166"/>
      <c r="BW261" s="166"/>
      <c r="BX261" s="166"/>
      <c r="BY261" s="166"/>
      <c r="BZ261" s="166"/>
      <c r="CA261" s="166"/>
      <c r="CB261" s="166"/>
      <c r="CC261" s="166"/>
      <c r="CD261" s="166"/>
      <c r="CE261" s="166"/>
      <c r="CF261" s="166"/>
      <c r="CG261" s="166"/>
      <c r="CH261" s="166"/>
      <c r="CI261" s="166"/>
      <c r="CJ261" s="166"/>
      <c r="CK261" s="166"/>
      <c r="CL261" s="166"/>
      <c r="CM261" s="166"/>
      <c r="CN261" s="166"/>
      <c r="CO261" s="166"/>
      <c r="CP261" s="166"/>
      <c r="CQ261" s="166"/>
      <c r="CR261" s="166"/>
      <c r="CS261" s="166"/>
      <c r="CT261" s="166"/>
      <c r="CU261" s="166"/>
      <c r="CV261" s="166"/>
      <c r="CW261" s="166"/>
      <c r="CX261" s="166"/>
      <c r="CY261" s="166"/>
      <c r="CZ261" s="166"/>
      <c r="DA261" s="166"/>
      <c r="DB261" s="166"/>
      <c r="DC261" s="166"/>
      <c r="DD261" s="166"/>
      <c r="DE261" s="166"/>
      <c r="DF261" s="166"/>
      <c r="DG261" s="166"/>
      <c r="DH261" s="166"/>
      <c r="DI261" s="166"/>
      <c r="DJ261" s="166"/>
      <c r="DK261" s="166"/>
      <c r="DL261" s="166"/>
      <c r="DM261" s="166"/>
      <c r="DN261" s="166"/>
      <c r="DO261" s="166"/>
      <c r="DP261" s="166"/>
      <c r="DQ261" s="166"/>
      <c r="DR261" s="166"/>
    </row>
    <row r="262" spans="8:122" s="203" customFormat="1" ht="15" customHeight="1" x14ac:dyDescent="0.25">
      <c r="H262" s="328"/>
      <c r="T262" s="328"/>
      <c r="Y262" s="342"/>
      <c r="AC262" s="328"/>
      <c r="AD262" s="334"/>
      <c r="AK262" s="328"/>
      <c r="AQ262" s="380"/>
      <c r="AR262" s="380"/>
      <c r="AS262" s="380"/>
      <c r="AT262" s="380"/>
      <c r="AU262" s="380"/>
      <c r="AV262" s="380"/>
      <c r="AW262" s="380"/>
      <c r="AX262" s="380"/>
      <c r="AY262" s="380"/>
      <c r="AZ262" s="380"/>
      <c r="BA262" s="393"/>
      <c r="BB262" s="393"/>
      <c r="BG262" s="166"/>
      <c r="BH262" s="166"/>
      <c r="BI262" s="166"/>
      <c r="BJ262" s="166"/>
      <c r="BK262" s="166"/>
      <c r="BL262" s="166"/>
      <c r="BM262" s="166"/>
      <c r="BN262" s="166"/>
      <c r="BO262" s="166"/>
      <c r="BP262" s="166"/>
      <c r="BQ262" s="166"/>
      <c r="BR262" s="166"/>
      <c r="BS262" s="166"/>
      <c r="BT262" s="166"/>
      <c r="BU262" s="166"/>
      <c r="BV262" s="166"/>
      <c r="BW262" s="166"/>
      <c r="BX262" s="166"/>
      <c r="BY262" s="166"/>
      <c r="BZ262" s="166"/>
      <c r="CA262" s="166"/>
      <c r="CB262" s="166"/>
      <c r="CC262" s="166"/>
      <c r="CD262" s="166"/>
      <c r="CE262" s="166"/>
      <c r="CF262" s="166"/>
      <c r="CG262" s="166"/>
      <c r="CH262" s="166"/>
      <c r="CI262" s="166"/>
      <c r="CJ262" s="166"/>
      <c r="CK262" s="166"/>
      <c r="CL262" s="166"/>
      <c r="CM262" s="166"/>
      <c r="CN262" s="166"/>
      <c r="CO262" s="166"/>
      <c r="CP262" s="166"/>
      <c r="CQ262" s="166"/>
      <c r="CR262" s="166"/>
      <c r="CS262" s="166"/>
      <c r="CT262" s="166"/>
      <c r="CU262" s="166"/>
      <c r="CV262" s="166"/>
      <c r="CW262" s="166"/>
      <c r="CX262" s="166"/>
      <c r="CY262" s="166"/>
      <c r="CZ262" s="166"/>
      <c r="DA262" s="166"/>
      <c r="DB262" s="166"/>
      <c r="DC262" s="166"/>
      <c r="DD262" s="166"/>
      <c r="DE262" s="166"/>
      <c r="DF262" s="166"/>
      <c r="DG262" s="166"/>
      <c r="DH262" s="166"/>
      <c r="DI262" s="166"/>
      <c r="DJ262" s="166"/>
      <c r="DK262" s="166"/>
      <c r="DL262" s="166"/>
      <c r="DM262" s="166"/>
      <c r="DN262" s="166"/>
      <c r="DO262" s="166"/>
      <c r="DP262" s="166"/>
      <c r="DQ262" s="166"/>
      <c r="DR262" s="166"/>
    </row>
    <row r="263" spans="8:122" s="203" customFormat="1" ht="15" customHeight="1" x14ac:dyDescent="0.25">
      <c r="H263" s="328"/>
      <c r="T263" s="328"/>
      <c r="Y263" s="342"/>
      <c r="AC263" s="328"/>
      <c r="AD263" s="334"/>
      <c r="AK263" s="328"/>
      <c r="AQ263" s="380"/>
      <c r="AR263" s="380"/>
      <c r="AS263" s="380"/>
      <c r="AT263" s="380"/>
      <c r="AU263" s="380"/>
      <c r="AV263" s="380"/>
      <c r="AW263" s="380"/>
      <c r="AX263" s="380"/>
      <c r="AY263" s="380"/>
      <c r="AZ263" s="380"/>
      <c r="BA263" s="393"/>
      <c r="BB263" s="393"/>
      <c r="BG263" s="166"/>
      <c r="BH263" s="166"/>
      <c r="BI263" s="166"/>
      <c r="BJ263" s="166"/>
      <c r="BK263" s="166"/>
      <c r="BL263" s="166"/>
      <c r="BM263" s="166"/>
      <c r="BN263" s="166"/>
      <c r="BO263" s="166"/>
      <c r="BP263" s="166"/>
      <c r="BQ263" s="166"/>
      <c r="BR263" s="166"/>
      <c r="BS263" s="166"/>
      <c r="BT263" s="166"/>
      <c r="BU263" s="166"/>
      <c r="BV263" s="166"/>
      <c r="BW263" s="166"/>
      <c r="BX263" s="166"/>
      <c r="BY263" s="166"/>
      <c r="BZ263" s="166"/>
      <c r="CA263" s="166"/>
      <c r="CB263" s="166"/>
      <c r="CC263" s="166"/>
      <c r="CD263" s="166"/>
      <c r="CE263" s="166"/>
      <c r="CF263" s="166"/>
      <c r="CG263" s="166"/>
      <c r="CH263" s="166"/>
      <c r="CI263" s="166"/>
      <c r="CJ263" s="166"/>
      <c r="CK263" s="166"/>
      <c r="CL263" s="166"/>
      <c r="CM263" s="166"/>
      <c r="CN263" s="166"/>
      <c r="CO263" s="166"/>
      <c r="CP263" s="166"/>
      <c r="CQ263" s="166"/>
      <c r="CR263" s="166"/>
      <c r="CS263" s="166"/>
      <c r="CT263" s="166"/>
      <c r="CU263" s="166"/>
      <c r="CV263" s="166"/>
      <c r="CW263" s="166"/>
      <c r="CX263" s="166"/>
      <c r="CY263" s="166"/>
      <c r="CZ263" s="166"/>
      <c r="DA263" s="166"/>
      <c r="DB263" s="166"/>
      <c r="DC263" s="166"/>
      <c r="DD263" s="166"/>
      <c r="DE263" s="166"/>
      <c r="DF263" s="166"/>
      <c r="DG263" s="166"/>
      <c r="DH263" s="166"/>
      <c r="DI263" s="166"/>
      <c r="DJ263" s="166"/>
      <c r="DK263" s="166"/>
      <c r="DL263" s="166"/>
      <c r="DM263" s="166"/>
      <c r="DN263" s="166"/>
      <c r="DO263" s="166"/>
      <c r="DP263" s="166"/>
      <c r="DQ263" s="166"/>
      <c r="DR263" s="166"/>
    </row>
    <row r="264" spans="8:122" s="203" customFormat="1" ht="15" customHeight="1" x14ac:dyDescent="0.25">
      <c r="H264" s="328"/>
      <c r="T264" s="328"/>
      <c r="Y264" s="342"/>
      <c r="AC264" s="328"/>
      <c r="AD264" s="334"/>
      <c r="AK264" s="328"/>
      <c r="AQ264" s="380"/>
      <c r="AR264" s="380"/>
      <c r="AS264" s="380"/>
      <c r="AT264" s="380"/>
      <c r="AU264" s="380"/>
      <c r="AV264" s="380"/>
      <c r="AW264" s="380"/>
      <c r="AX264" s="380"/>
      <c r="AY264" s="380"/>
      <c r="AZ264" s="380"/>
      <c r="BA264" s="393"/>
      <c r="BB264" s="393"/>
      <c r="BG264" s="166"/>
      <c r="BH264" s="166"/>
      <c r="BI264" s="166"/>
      <c r="BJ264" s="166"/>
      <c r="BK264" s="166"/>
      <c r="BL264" s="166"/>
      <c r="BM264" s="166"/>
      <c r="BN264" s="166"/>
      <c r="BO264" s="166"/>
      <c r="BP264" s="166"/>
      <c r="BQ264" s="166"/>
      <c r="BR264" s="166"/>
      <c r="BS264" s="166"/>
      <c r="BT264" s="166"/>
      <c r="BU264" s="166"/>
      <c r="BV264" s="166"/>
      <c r="BW264" s="166"/>
      <c r="BX264" s="166"/>
      <c r="BY264" s="166"/>
      <c r="BZ264" s="166"/>
      <c r="CA264" s="166"/>
      <c r="CB264" s="166"/>
      <c r="CC264" s="166"/>
      <c r="CD264" s="166"/>
      <c r="CE264" s="166"/>
      <c r="CF264" s="166"/>
      <c r="CG264" s="166"/>
      <c r="CH264" s="166"/>
      <c r="CI264" s="166"/>
      <c r="CJ264" s="166"/>
      <c r="CK264" s="166"/>
      <c r="CL264" s="166"/>
      <c r="CM264" s="166"/>
      <c r="CN264" s="166"/>
      <c r="CO264" s="166"/>
      <c r="CP264" s="166"/>
      <c r="CQ264" s="166"/>
      <c r="CR264" s="166"/>
      <c r="CS264" s="166"/>
      <c r="CT264" s="166"/>
      <c r="CU264" s="166"/>
      <c r="CV264" s="166"/>
      <c r="CW264" s="166"/>
      <c r="CX264" s="166"/>
      <c r="CY264" s="166"/>
      <c r="CZ264" s="166"/>
      <c r="DA264" s="166"/>
      <c r="DB264" s="166"/>
      <c r="DC264" s="166"/>
      <c r="DD264" s="166"/>
      <c r="DE264" s="166"/>
      <c r="DF264" s="166"/>
      <c r="DG264" s="166"/>
      <c r="DH264" s="166"/>
      <c r="DI264" s="166"/>
      <c r="DJ264" s="166"/>
      <c r="DK264" s="166"/>
      <c r="DL264" s="166"/>
      <c r="DM264" s="166"/>
      <c r="DN264" s="166"/>
      <c r="DO264" s="166"/>
      <c r="DP264" s="166"/>
      <c r="DQ264" s="166"/>
      <c r="DR264" s="166"/>
    </row>
    <row r="265" spans="8:122" s="203" customFormat="1" ht="15" customHeight="1" x14ac:dyDescent="0.25">
      <c r="H265" s="328"/>
      <c r="T265" s="328"/>
      <c r="Y265" s="342"/>
      <c r="AC265" s="328"/>
      <c r="AD265" s="334"/>
      <c r="AK265" s="328"/>
      <c r="AQ265" s="380"/>
      <c r="AR265" s="380"/>
      <c r="AS265" s="380"/>
      <c r="AT265" s="380"/>
      <c r="AU265" s="380"/>
      <c r="AV265" s="380"/>
      <c r="AW265" s="380"/>
      <c r="AX265" s="380"/>
      <c r="AY265" s="380"/>
      <c r="AZ265" s="380"/>
      <c r="BA265" s="393"/>
      <c r="BB265" s="393"/>
      <c r="BG265" s="166"/>
      <c r="BH265" s="166"/>
      <c r="BI265" s="166"/>
      <c r="BJ265" s="166"/>
      <c r="BK265" s="166"/>
      <c r="BL265" s="166"/>
      <c r="BM265" s="166"/>
      <c r="BN265" s="166"/>
      <c r="BO265" s="166"/>
      <c r="BP265" s="166"/>
      <c r="BQ265" s="166"/>
      <c r="BR265" s="166"/>
      <c r="BS265" s="166"/>
      <c r="BT265" s="166"/>
      <c r="BU265" s="166"/>
      <c r="BV265" s="166"/>
      <c r="BW265" s="166"/>
      <c r="BX265" s="166"/>
      <c r="BY265" s="166"/>
      <c r="BZ265" s="166"/>
      <c r="CA265" s="166"/>
      <c r="CB265" s="166"/>
      <c r="CC265" s="166"/>
      <c r="CD265" s="166"/>
      <c r="CE265" s="166"/>
      <c r="CF265" s="166"/>
      <c r="CG265" s="166"/>
      <c r="CH265" s="166"/>
      <c r="CI265" s="166"/>
      <c r="CJ265" s="166"/>
      <c r="CK265" s="166"/>
      <c r="CL265" s="166"/>
      <c r="CM265" s="166"/>
      <c r="CN265" s="166"/>
      <c r="CO265" s="166"/>
      <c r="CP265" s="166"/>
      <c r="CQ265" s="166"/>
      <c r="CR265" s="166"/>
      <c r="CS265" s="166"/>
      <c r="CT265" s="166"/>
      <c r="CU265" s="166"/>
      <c r="CV265" s="166"/>
      <c r="CW265" s="166"/>
      <c r="CX265" s="166"/>
      <c r="CY265" s="166"/>
      <c r="CZ265" s="166"/>
      <c r="DA265" s="166"/>
      <c r="DB265" s="166"/>
      <c r="DC265" s="166"/>
      <c r="DD265" s="166"/>
      <c r="DE265" s="166"/>
      <c r="DF265" s="166"/>
      <c r="DG265" s="166"/>
      <c r="DH265" s="166"/>
      <c r="DI265" s="166"/>
      <c r="DJ265" s="166"/>
      <c r="DK265" s="166"/>
      <c r="DL265" s="166"/>
      <c r="DM265" s="166"/>
      <c r="DN265" s="166"/>
      <c r="DO265" s="166"/>
      <c r="DP265" s="166"/>
      <c r="DQ265" s="166"/>
      <c r="DR265" s="166"/>
    </row>
    <row r="266" spans="8:122" s="203" customFormat="1" ht="15" customHeight="1" x14ac:dyDescent="0.25">
      <c r="H266" s="328"/>
      <c r="T266" s="328"/>
      <c r="Y266" s="342"/>
      <c r="AC266" s="328"/>
      <c r="AD266" s="334"/>
      <c r="AK266" s="328"/>
      <c r="AQ266" s="380"/>
      <c r="AR266" s="380"/>
      <c r="AS266" s="380"/>
      <c r="AT266" s="380"/>
      <c r="AU266" s="380"/>
      <c r="AV266" s="380"/>
      <c r="AW266" s="380"/>
      <c r="AX266" s="380"/>
      <c r="AY266" s="380"/>
      <c r="AZ266" s="380"/>
      <c r="BA266" s="393"/>
      <c r="BB266" s="393"/>
      <c r="BG266" s="166"/>
      <c r="BH266" s="166"/>
      <c r="BI266" s="166"/>
      <c r="BJ266" s="166"/>
      <c r="BK266" s="166"/>
      <c r="BL266" s="166"/>
      <c r="BM266" s="166"/>
      <c r="BN266" s="166"/>
      <c r="BO266" s="166"/>
      <c r="BP266" s="166"/>
      <c r="BQ266" s="166"/>
      <c r="BR266" s="166"/>
      <c r="BS266" s="166"/>
      <c r="BT266" s="166"/>
      <c r="BU266" s="166"/>
      <c r="BV266" s="166"/>
      <c r="BW266" s="166"/>
      <c r="BX266" s="166"/>
      <c r="BY266" s="166"/>
      <c r="BZ266" s="166"/>
      <c r="CA266" s="166"/>
      <c r="CB266" s="166"/>
      <c r="CC266" s="166"/>
      <c r="CD266" s="166"/>
      <c r="CE266" s="166"/>
      <c r="CF266" s="166"/>
      <c r="CG266" s="166"/>
      <c r="CH266" s="166"/>
      <c r="CI266" s="166"/>
      <c r="CJ266" s="166"/>
      <c r="CK266" s="166"/>
      <c r="CL266" s="166"/>
      <c r="CM266" s="166"/>
      <c r="CN266" s="166"/>
      <c r="CO266" s="166"/>
      <c r="CP266" s="166"/>
      <c r="CQ266" s="166"/>
      <c r="CR266" s="166"/>
      <c r="CS266" s="166"/>
      <c r="CT266" s="166"/>
      <c r="CU266" s="166"/>
      <c r="CV266" s="166"/>
      <c r="CW266" s="166"/>
      <c r="CX266" s="166"/>
      <c r="CY266" s="166"/>
      <c r="CZ266" s="166"/>
      <c r="DA266" s="166"/>
      <c r="DB266" s="166"/>
      <c r="DC266" s="166"/>
      <c r="DD266" s="166"/>
      <c r="DE266" s="166"/>
      <c r="DF266" s="166"/>
      <c r="DG266" s="166"/>
      <c r="DH266" s="166"/>
      <c r="DI266" s="166"/>
      <c r="DJ266" s="166"/>
      <c r="DK266" s="166"/>
      <c r="DL266" s="166"/>
      <c r="DM266" s="166"/>
      <c r="DN266" s="166"/>
      <c r="DO266" s="166"/>
      <c r="DP266" s="166"/>
      <c r="DQ266" s="166"/>
      <c r="DR266" s="166"/>
    </row>
    <row r="267" spans="8:122" s="203" customFormat="1" ht="15" customHeight="1" x14ac:dyDescent="0.25">
      <c r="H267" s="328"/>
      <c r="T267" s="328"/>
      <c r="Y267" s="342"/>
      <c r="AC267" s="328"/>
      <c r="AD267" s="334"/>
      <c r="AK267" s="328"/>
      <c r="AQ267" s="380"/>
      <c r="AR267" s="380"/>
      <c r="AS267" s="380"/>
      <c r="AT267" s="380"/>
      <c r="AU267" s="380"/>
      <c r="AV267" s="380"/>
      <c r="AW267" s="380"/>
      <c r="AX267" s="380"/>
      <c r="AY267" s="380"/>
      <c r="AZ267" s="380"/>
      <c r="BA267" s="393"/>
      <c r="BB267" s="393"/>
      <c r="BG267" s="166"/>
      <c r="BH267" s="166"/>
      <c r="BI267" s="166"/>
      <c r="BJ267" s="166"/>
      <c r="BK267" s="166"/>
      <c r="BL267" s="166"/>
      <c r="BM267" s="166"/>
      <c r="BN267" s="166"/>
      <c r="BO267" s="166"/>
      <c r="BP267" s="166"/>
      <c r="BQ267" s="166"/>
      <c r="BR267" s="166"/>
      <c r="BS267" s="166"/>
      <c r="BT267" s="166"/>
      <c r="BU267" s="166"/>
      <c r="BV267" s="166"/>
      <c r="BW267" s="166"/>
      <c r="BX267" s="166"/>
      <c r="BY267" s="166"/>
      <c r="BZ267" s="166"/>
      <c r="CA267" s="166"/>
      <c r="CB267" s="166"/>
      <c r="CC267" s="166"/>
      <c r="CD267" s="166"/>
      <c r="CE267" s="166"/>
      <c r="CF267" s="166"/>
      <c r="CG267" s="166"/>
      <c r="CH267" s="166"/>
      <c r="CI267" s="166"/>
      <c r="CJ267" s="166"/>
      <c r="CK267" s="166"/>
      <c r="CL267" s="166"/>
      <c r="CM267" s="166"/>
      <c r="CN267" s="166"/>
      <c r="CO267" s="166"/>
      <c r="CP267" s="166"/>
      <c r="CQ267" s="166"/>
      <c r="CR267" s="166"/>
      <c r="CS267" s="166"/>
      <c r="CT267" s="166"/>
      <c r="CU267" s="166"/>
      <c r="CV267" s="166"/>
      <c r="CW267" s="166"/>
      <c r="CX267" s="166"/>
      <c r="CY267" s="166"/>
      <c r="CZ267" s="166"/>
      <c r="DA267" s="166"/>
      <c r="DB267" s="166"/>
      <c r="DC267" s="166"/>
      <c r="DD267" s="166"/>
      <c r="DE267" s="166"/>
      <c r="DF267" s="166"/>
      <c r="DG267" s="166"/>
      <c r="DH267" s="166"/>
      <c r="DI267" s="166"/>
      <c r="DJ267" s="166"/>
      <c r="DK267" s="166"/>
      <c r="DL267" s="166"/>
      <c r="DM267" s="166"/>
      <c r="DN267" s="166"/>
      <c r="DO267" s="166"/>
      <c r="DP267" s="166"/>
      <c r="DQ267" s="166"/>
      <c r="DR267" s="166"/>
    </row>
    <row r="268" spans="8:122" s="203" customFormat="1" ht="15" customHeight="1" x14ac:dyDescent="0.25">
      <c r="H268" s="328"/>
      <c r="T268" s="328"/>
      <c r="Y268" s="342"/>
      <c r="AC268" s="328"/>
      <c r="AD268" s="334"/>
      <c r="AK268" s="328"/>
      <c r="AQ268" s="380"/>
      <c r="AR268" s="380"/>
      <c r="AS268" s="380"/>
      <c r="AT268" s="380"/>
      <c r="AU268" s="380"/>
      <c r="AV268" s="380"/>
      <c r="AW268" s="380"/>
      <c r="AX268" s="380"/>
      <c r="AY268" s="380"/>
      <c r="AZ268" s="380"/>
      <c r="BA268" s="393"/>
      <c r="BB268" s="393"/>
      <c r="BG268" s="166"/>
      <c r="BH268" s="166"/>
      <c r="BI268" s="166"/>
      <c r="BJ268" s="166"/>
      <c r="BK268" s="166"/>
      <c r="BL268" s="166"/>
      <c r="BM268" s="166"/>
      <c r="BN268" s="166"/>
      <c r="BO268" s="166"/>
      <c r="BP268" s="166"/>
      <c r="BQ268" s="166"/>
      <c r="BR268" s="166"/>
      <c r="BS268" s="166"/>
      <c r="BT268" s="166"/>
      <c r="BU268" s="166"/>
      <c r="BV268" s="166"/>
      <c r="BW268" s="166"/>
      <c r="BX268" s="166"/>
      <c r="BY268" s="166"/>
      <c r="BZ268" s="166"/>
      <c r="CA268" s="166"/>
      <c r="CB268" s="166"/>
      <c r="CC268" s="166"/>
      <c r="CD268" s="166"/>
      <c r="CE268" s="166"/>
      <c r="CF268" s="166"/>
      <c r="CG268" s="166"/>
      <c r="CH268" s="166"/>
      <c r="CI268" s="166"/>
      <c r="CJ268" s="166"/>
      <c r="CK268" s="166"/>
      <c r="CL268" s="166"/>
      <c r="CM268" s="166"/>
      <c r="CN268" s="166"/>
      <c r="CO268" s="166"/>
      <c r="CP268" s="166"/>
      <c r="CQ268" s="166"/>
      <c r="CR268" s="166"/>
      <c r="CS268" s="166"/>
      <c r="CT268" s="166"/>
      <c r="CU268" s="166"/>
      <c r="CV268" s="166"/>
      <c r="CW268" s="166"/>
      <c r="CX268" s="166"/>
      <c r="CY268" s="166"/>
      <c r="CZ268" s="166"/>
      <c r="DA268" s="166"/>
      <c r="DB268" s="166"/>
      <c r="DC268" s="166"/>
      <c r="DD268" s="166"/>
      <c r="DE268" s="166"/>
      <c r="DF268" s="166"/>
      <c r="DG268" s="166"/>
      <c r="DH268" s="166"/>
      <c r="DI268" s="166"/>
      <c r="DJ268" s="166"/>
      <c r="DK268" s="166"/>
      <c r="DL268" s="166"/>
      <c r="DM268" s="166"/>
      <c r="DN268" s="166"/>
      <c r="DO268" s="166"/>
      <c r="DP268" s="166"/>
      <c r="DQ268" s="166"/>
      <c r="DR268" s="166"/>
    </row>
    <row r="269" spans="8:122" s="203" customFormat="1" ht="15" customHeight="1" x14ac:dyDescent="0.25">
      <c r="H269" s="328"/>
      <c r="T269" s="328"/>
      <c r="Y269" s="342"/>
      <c r="AC269" s="328"/>
      <c r="AD269" s="334"/>
      <c r="AK269" s="328"/>
      <c r="AQ269" s="380"/>
      <c r="AR269" s="380"/>
      <c r="AS269" s="380"/>
      <c r="AT269" s="380"/>
      <c r="AU269" s="380"/>
      <c r="AV269" s="380"/>
      <c r="AW269" s="380"/>
      <c r="AX269" s="380"/>
      <c r="AY269" s="380"/>
      <c r="AZ269" s="380"/>
      <c r="BA269" s="393"/>
      <c r="BB269" s="393"/>
      <c r="BG269" s="166"/>
      <c r="BH269" s="166"/>
      <c r="BI269" s="166"/>
      <c r="BJ269" s="166"/>
      <c r="BK269" s="166"/>
      <c r="BL269" s="166"/>
      <c r="BM269" s="166"/>
      <c r="BN269" s="166"/>
      <c r="BO269" s="166"/>
      <c r="BP269" s="166"/>
      <c r="BQ269" s="166"/>
      <c r="BR269" s="166"/>
      <c r="BS269" s="166"/>
      <c r="BT269" s="166"/>
      <c r="BU269" s="166"/>
      <c r="BV269" s="166"/>
      <c r="BW269" s="166"/>
      <c r="BX269" s="166"/>
      <c r="BY269" s="166"/>
      <c r="BZ269" s="166"/>
      <c r="CA269" s="166"/>
      <c r="CB269" s="166"/>
      <c r="CC269" s="166"/>
      <c r="CD269" s="166"/>
      <c r="CE269" s="166"/>
      <c r="CF269" s="166"/>
      <c r="CG269" s="166"/>
      <c r="CH269" s="166"/>
      <c r="CI269" s="166"/>
      <c r="CJ269" s="166"/>
      <c r="CK269" s="166"/>
      <c r="CL269" s="166"/>
      <c r="CM269" s="166"/>
      <c r="CN269" s="166"/>
      <c r="CO269" s="166"/>
      <c r="CP269" s="166"/>
      <c r="CQ269" s="166"/>
      <c r="CR269" s="166"/>
      <c r="CS269" s="166"/>
      <c r="CT269" s="166"/>
      <c r="CU269" s="166"/>
      <c r="CV269" s="166"/>
      <c r="CW269" s="166"/>
      <c r="CX269" s="166"/>
      <c r="CY269" s="166"/>
      <c r="CZ269" s="166"/>
      <c r="DA269" s="166"/>
      <c r="DB269" s="166"/>
      <c r="DC269" s="166"/>
      <c r="DD269" s="166"/>
      <c r="DE269" s="166"/>
      <c r="DF269" s="166"/>
      <c r="DG269" s="166"/>
      <c r="DH269" s="166"/>
      <c r="DI269" s="166"/>
      <c r="DJ269" s="166"/>
      <c r="DK269" s="166"/>
      <c r="DL269" s="166"/>
      <c r="DM269" s="166"/>
      <c r="DN269" s="166"/>
      <c r="DO269" s="166"/>
      <c r="DP269" s="166"/>
      <c r="DQ269" s="166"/>
      <c r="DR269" s="166"/>
    </row>
    <row r="270" spans="8:122" s="203" customFormat="1" ht="15" customHeight="1" x14ac:dyDescent="0.25">
      <c r="H270" s="328"/>
      <c r="T270" s="328"/>
      <c r="Y270" s="342"/>
      <c r="AC270" s="328"/>
      <c r="AD270" s="334"/>
      <c r="AK270" s="328"/>
      <c r="AQ270" s="380"/>
      <c r="AR270" s="380"/>
      <c r="AS270" s="380"/>
      <c r="AT270" s="380"/>
      <c r="AU270" s="380"/>
      <c r="AV270" s="380"/>
      <c r="AW270" s="380"/>
      <c r="AX270" s="380"/>
      <c r="AY270" s="380"/>
      <c r="AZ270" s="380"/>
      <c r="BA270" s="393"/>
      <c r="BB270" s="393"/>
      <c r="BG270" s="166"/>
      <c r="BH270" s="166"/>
      <c r="BI270" s="166"/>
      <c r="BJ270" s="166"/>
      <c r="BK270" s="166"/>
      <c r="BL270" s="166"/>
      <c r="BM270" s="166"/>
      <c r="BN270" s="166"/>
      <c r="BO270" s="166"/>
      <c r="BP270" s="166"/>
      <c r="BQ270" s="166"/>
      <c r="BR270" s="166"/>
      <c r="BS270" s="166"/>
      <c r="BT270" s="166"/>
      <c r="BU270" s="166"/>
      <c r="BV270" s="166"/>
      <c r="BW270" s="166"/>
      <c r="BX270" s="166"/>
      <c r="BY270" s="166"/>
      <c r="BZ270" s="166"/>
      <c r="CA270" s="166"/>
      <c r="CB270" s="166"/>
      <c r="CC270" s="166"/>
      <c r="CD270" s="166"/>
      <c r="CE270" s="166"/>
      <c r="CF270" s="166"/>
      <c r="CG270" s="166"/>
      <c r="CH270" s="166"/>
      <c r="CI270" s="166"/>
      <c r="CJ270" s="166"/>
      <c r="CK270" s="166"/>
      <c r="CL270" s="166"/>
      <c r="CM270" s="166"/>
      <c r="CN270" s="166"/>
      <c r="CO270" s="166"/>
      <c r="CP270" s="166"/>
      <c r="CQ270" s="166"/>
      <c r="CR270" s="166"/>
      <c r="CS270" s="166"/>
      <c r="CT270" s="166"/>
      <c r="CU270" s="166"/>
      <c r="CV270" s="166"/>
      <c r="CW270" s="166"/>
      <c r="CX270" s="166"/>
      <c r="CY270" s="166"/>
      <c r="CZ270" s="166"/>
      <c r="DA270" s="166"/>
      <c r="DB270" s="166"/>
      <c r="DC270" s="166"/>
      <c r="DD270" s="166"/>
      <c r="DE270" s="166"/>
      <c r="DF270" s="166"/>
      <c r="DG270" s="166"/>
      <c r="DH270" s="166"/>
      <c r="DI270" s="166"/>
      <c r="DJ270" s="166"/>
      <c r="DK270" s="166"/>
      <c r="DL270" s="166"/>
      <c r="DM270" s="166"/>
      <c r="DN270" s="166"/>
      <c r="DO270" s="166"/>
      <c r="DP270" s="166"/>
      <c r="DQ270" s="166"/>
      <c r="DR270" s="166"/>
    </row>
    <row r="271" spans="8:122" s="203" customFormat="1" ht="15" customHeight="1" x14ac:dyDescent="0.25">
      <c r="H271" s="328"/>
      <c r="T271" s="328"/>
      <c r="Y271" s="342"/>
      <c r="AC271" s="328"/>
      <c r="AD271" s="334"/>
      <c r="AK271" s="328"/>
      <c r="AQ271" s="380"/>
      <c r="AR271" s="380"/>
      <c r="AS271" s="380"/>
      <c r="AT271" s="380"/>
      <c r="AU271" s="380"/>
      <c r="AV271" s="380"/>
      <c r="AW271" s="380"/>
      <c r="AX271" s="380"/>
      <c r="AY271" s="380"/>
      <c r="AZ271" s="380"/>
      <c r="BA271" s="393"/>
      <c r="BB271" s="393"/>
      <c r="BG271" s="166"/>
      <c r="BH271" s="166"/>
      <c r="BI271" s="166"/>
      <c r="BJ271" s="166"/>
      <c r="BK271" s="166"/>
      <c r="BL271" s="166"/>
      <c r="BM271" s="166"/>
      <c r="BN271" s="166"/>
      <c r="BO271" s="166"/>
      <c r="BP271" s="166"/>
      <c r="BQ271" s="166"/>
      <c r="BR271" s="166"/>
      <c r="BS271" s="166"/>
      <c r="BT271" s="166"/>
      <c r="BU271" s="166"/>
      <c r="BV271" s="166"/>
      <c r="BW271" s="166"/>
      <c r="BX271" s="166"/>
      <c r="BY271" s="166"/>
      <c r="BZ271" s="166"/>
      <c r="CA271" s="166"/>
      <c r="CB271" s="166"/>
      <c r="CC271" s="166"/>
      <c r="CD271" s="166"/>
      <c r="CE271" s="166"/>
      <c r="CF271" s="166"/>
      <c r="CG271" s="166"/>
      <c r="CH271" s="166"/>
      <c r="CI271" s="166"/>
      <c r="CJ271" s="166"/>
      <c r="CK271" s="166"/>
      <c r="CL271" s="166"/>
      <c r="CM271" s="166"/>
      <c r="CN271" s="166"/>
      <c r="CO271" s="166"/>
      <c r="CP271" s="166"/>
      <c r="CQ271" s="166"/>
      <c r="CR271" s="166"/>
      <c r="CS271" s="166"/>
      <c r="CT271" s="166"/>
      <c r="CU271" s="166"/>
      <c r="CV271" s="166"/>
      <c r="CW271" s="166"/>
      <c r="CX271" s="166"/>
      <c r="CY271" s="166"/>
      <c r="CZ271" s="166"/>
      <c r="DA271" s="166"/>
      <c r="DB271" s="166"/>
      <c r="DC271" s="166"/>
      <c r="DD271" s="166"/>
      <c r="DE271" s="166"/>
      <c r="DF271" s="166"/>
      <c r="DG271" s="166"/>
      <c r="DH271" s="166"/>
      <c r="DI271" s="166"/>
      <c r="DJ271" s="166"/>
      <c r="DK271" s="166"/>
      <c r="DL271" s="166"/>
      <c r="DM271" s="166"/>
      <c r="DN271" s="166"/>
      <c r="DO271" s="166"/>
      <c r="DP271" s="166"/>
      <c r="DQ271" s="166"/>
      <c r="DR271" s="166"/>
    </row>
    <row r="272" spans="8:122" ht="15" customHeight="1" x14ac:dyDescent="0.25">
      <c r="AQ272" s="380"/>
      <c r="AR272" s="380"/>
      <c r="AS272" s="380"/>
      <c r="AT272" s="380"/>
      <c r="AU272" s="380"/>
      <c r="AV272" s="380"/>
      <c r="AW272" s="380"/>
      <c r="AX272" s="380"/>
      <c r="AY272" s="380"/>
      <c r="AZ272" s="380"/>
      <c r="BA272" s="393"/>
      <c r="BB272" s="393"/>
    </row>
    <row r="273" spans="43:54" ht="15" customHeight="1" x14ac:dyDescent="0.25">
      <c r="AQ273" s="380"/>
      <c r="AR273" s="380"/>
      <c r="AS273" s="380"/>
      <c r="AT273" s="380"/>
      <c r="AU273" s="380"/>
      <c r="AV273" s="380"/>
      <c r="AW273" s="380"/>
      <c r="AX273" s="380"/>
      <c r="AY273" s="380"/>
      <c r="AZ273" s="380"/>
      <c r="BA273" s="393"/>
      <c r="BB273" s="393"/>
    </row>
    <row r="274" spans="43:54" ht="15" customHeight="1" x14ac:dyDescent="0.25">
      <c r="AQ274" s="380"/>
      <c r="AR274" s="380"/>
      <c r="AS274" s="380"/>
      <c r="AT274" s="380"/>
      <c r="AU274" s="380"/>
      <c r="AV274" s="380"/>
      <c r="AW274" s="380"/>
      <c r="AX274" s="380"/>
      <c r="AY274" s="380"/>
      <c r="AZ274" s="380"/>
      <c r="BA274" s="393"/>
      <c r="BB274" s="393"/>
    </row>
    <row r="275" spans="43:54" ht="15" customHeight="1" x14ac:dyDescent="0.25">
      <c r="AQ275" s="380"/>
      <c r="AR275" s="380"/>
      <c r="AS275" s="380"/>
      <c r="AT275" s="380"/>
      <c r="AU275" s="380"/>
      <c r="AV275" s="380"/>
      <c r="AW275" s="380"/>
      <c r="AX275" s="380"/>
      <c r="AY275" s="380"/>
      <c r="AZ275" s="380"/>
      <c r="BA275" s="393"/>
      <c r="BB275" s="393"/>
    </row>
    <row r="276" spans="43:54" ht="15" customHeight="1" x14ac:dyDescent="0.25">
      <c r="AQ276" s="380"/>
      <c r="AR276" s="380"/>
      <c r="AS276" s="380"/>
      <c r="AT276" s="380"/>
      <c r="AU276" s="380"/>
      <c r="AV276" s="380"/>
      <c r="AW276" s="380"/>
      <c r="AX276" s="380"/>
      <c r="AY276" s="380"/>
      <c r="AZ276" s="380"/>
      <c r="BA276" s="380"/>
      <c r="BB276" s="391"/>
    </row>
    <row r="277" spans="43:54" ht="15" customHeight="1" x14ac:dyDescent="0.25">
      <c r="AQ277" s="380"/>
      <c r="AR277" s="380"/>
      <c r="AS277" s="380"/>
      <c r="AT277" s="380"/>
      <c r="AU277" s="380"/>
      <c r="AV277" s="380"/>
      <c r="AW277" s="380"/>
      <c r="AX277" s="380"/>
      <c r="AY277" s="380"/>
      <c r="AZ277" s="380"/>
      <c r="BA277" s="380"/>
      <c r="BB277" s="373"/>
    </row>
  </sheetData>
  <autoFilter ref="A23:XEA163">
    <filterColumn colId="26">
      <customFilters>
        <customFilter operator="greaterThanOrEqual" val="100000"/>
      </customFilters>
    </filterColumn>
  </autoFilter>
  <mergeCells count="109">
    <mergeCell ref="AQ162:BA162"/>
    <mergeCell ref="AR16:BB17"/>
    <mergeCell ref="AR18:AV18"/>
    <mergeCell ref="AW18:BA18"/>
    <mergeCell ref="BB18:BB22"/>
    <mergeCell ref="AR19:AR22"/>
    <mergeCell ref="AS19:AS22"/>
    <mergeCell ref="AT19:AT22"/>
    <mergeCell ref="AU19:AU22"/>
    <mergeCell ref="AV19:AV22"/>
    <mergeCell ref="AW19:AW22"/>
    <mergeCell ref="AX19:AX22"/>
    <mergeCell ref="AY19:AY22"/>
    <mergeCell ref="AZ19:AZ22"/>
    <mergeCell ref="BA19:BA22"/>
    <mergeCell ref="A162:X162"/>
    <mergeCell ref="AC162:AH162"/>
    <mergeCell ref="AM162:AP162"/>
    <mergeCell ref="AC141:AH141"/>
    <mergeCell ref="A142:X142"/>
    <mergeCell ref="AC142:AH142"/>
    <mergeCell ref="AM158:AP158"/>
    <mergeCell ref="A158:AK158"/>
    <mergeCell ref="A145:AK145"/>
    <mergeCell ref="A141:X141"/>
    <mergeCell ref="AC143:AH143"/>
    <mergeCell ref="A144:X144"/>
    <mergeCell ref="AC144:AH144"/>
    <mergeCell ref="A137:AK137"/>
    <mergeCell ref="A138:AK138"/>
    <mergeCell ref="A139:AK139"/>
    <mergeCell ref="A140:X140"/>
    <mergeCell ref="A157:X157"/>
    <mergeCell ref="AC157:AH157"/>
    <mergeCell ref="A156:X156"/>
    <mergeCell ref="AC156:AH156"/>
    <mergeCell ref="A154:X154"/>
    <mergeCell ref="AC154:AH154"/>
    <mergeCell ref="A155:X155"/>
    <mergeCell ref="AC155:AH155"/>
    <mergeCell ref="A151:X151"/>
    <mergeCell ref="AC151:AH151"/>
    <mergeCell ref="A152:X152"/>
    <mergeCell ref="AC152:AH152"/>
    <mergeCell ref="A153:X153"/>
    <mergeCell ref="AC153:AH153"/>
    <mergeCell ref="A143:X143"/>
    <mergeCell ref="AM24:AP24"/>
    <mergeCell ref="A24:AK24"/>
    <mergeCell ref="AJ16:AJ22"/>
    <mergeCell ref="AK16:AK22"/>
    <mergeCell ref="G16:G22"/>
    <mergeCell ref="H16:H22"/>
    <mergeCell ref="I16:I22"/>
    <mergeCell ref="A16:A22"/>
    <mergeCell ref="B16:B22"/>
    <mergeCell ref="C16:C22"/>
    <mergeCell ref="D16:D22"/>
    <mergeCell ref="E16:E22"/>
    <mergeCell ref="J16:J22"/>
    <mergeCell ref="AC16:AC22"/>
    <mergeCell ref="AB19:AB22"/>
    <mergeCell ref="F16:F22"/>
    <mergeCell ref="AN19:AN22"/>
    <mergeCell ref="AO19:AO22"/>
    <mergeCell ref="AP19:AP22"/>
    <mergeCell ref="AM19:AM22"/>
    <mergeCell ref="AI16:AI22"/>
    <mergeCell ref="AL16:AL22"/>
    <mergeCell ref="AM16:AP18"/>
    <mergeCell ref="AA19:AA22"/>
    <mergeCell ref="B4:AH4"/>
    <mergeCell ref="B5:F5"/>
    <mergeCell ref="B6:F6"/>
    <mergeCell ref="B7:F7"/>
    <mergeCell ref="B8:F8"/>
    <mergeCell ref="B9:F9"/>
    <mergeCell ref="B10:F10"/>
    <mergeCell ref="G9:I9"/>
    <mergeCell ref="AC140:AH140"/>
    <mergeCell ref="K19:K22"/>
    <mergeCell ref="L19:L22"/>
    <mergeCell ref="N19:N22"/>
    <mergeCell ref="O19:O22"/>
    <mergeCell ref="Z19:Z22"/>
    <mergeCell ref="AD16:AD22"/>
    <mergeCell ref="AE16:AE22"/>
    <mergeCell ref="AF16:AF22"/>
    <mergeCell ref="AG16:AG22"/>
    <mergeCell ref="AH16:AH22"/>
    <mergeCell ref="G10:I10"/>
    <mergeCell ref="K16:L18"/>
    <mergeCell ref="B11:F11"/>
    <mergeCell ref="B12:F12"/>
    <mergeCell ref="B13:F13"/>
    <mergeCell ref="V16:V22"/>
    <mergeCell ref="W16:W22"/>
    <mergeCell ref="X16:X22"/>
    <mergeCell ref="T16:T22"/>
    <mergeCell ref="Y16:Y22"/>
    <mergeCell ref="Z16:AB18"/>
    <mergeCell ref="M16:M22"/>
    <mergeCell ref="R16:R22"/>
    <mergeCell ref="AQ16:AQ22"/>
    <mergeCell ref="U16:U22"/>
    <mergeCell ref="S16:S22"/>
    <mergeCell ref="N16:O18"/>
    <mergeCell ref="P16:P22"/>
    <mergeCell ref="Q16:Q22"/>
  </mergeCells>
  <pageMargins left="0.70866141732283472" right="0.39370078740157483" top="0.39370078740157483" bottom="0.39370078740157483" header="0" footer="0.19685039370078741"/>
  <pageSetup paperSize="9" scale="26" fitToHeight="0" orientation="landscape" r:id="rId1"/>
  <headerFooter>
    <oddFooter>&amp;RЛист &amp;С из &amp;К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opLeftCell="A28" zoomScale="85" zoomScaleNormal="85" workbookViewId="0">
      <selection activeCell="E30" sqref="E30"/>
    </sheetView>
  </sheetViews>
  <sheetFormatPr defaultRowHeight="15" x14ac:dyDescent="0.25"/>
  <cols>
    <col min="1" max="1" width="18.28515625" style="8" customWidth="1"/>
    <col min="2" max="2" width="7.7109375" style="8" customWidth="1"/>
    <col min="3" max="3" width="35.7109375" style="8" customWidth="1"/>
    <col min="4" max="4" width="13.7109375" style="8" customWidth="1"/>
    <col min="5" max="5" width="16" style="8" customWidth="1"/>
    <col min="6" max="6" width="40.140625" style="8" customWidth="1"/>
    <col min="7" max="7" width="54.140625" style="8" customWidth="1"/>
    <col min="8" max="16384" width="9.140625" style="8"/>
  </cols>
  <sheetData>
    <row r="1" spans="1:7" x14ac:dyDescent="0.25">
      <c r="G1" s="17" t="s">
        <v>136</v>
      </c>
    </row>
    <row r="4" spans="1:7" s="13" customFormat="1" ht="15.75" x14ac:dyDescent="0.25">
      <c r="A4" s="562" t="s">
        <v>2534</v>
      </c>
      <c r="B4" s="562"/>
      <c r="C4" s="562"/>
      <c r="D4" s="562"/>
      <c r="E4" s="562"/>
      <c r="F4" s="562"/>
    </row>
    <row r="5" spans="1:7" s="13" customFormat="1" ht="15.75" x14ac:dyDescent="0.25">
      <c r="A5" s="14"/>
      <c r="B5" s="14"/>
      <c r="C5" s="14"/>
      <c r="D5" s="14"/>
      <c r="E5" s="14"/>
      <c r="F5" s="14"/>
    </row>
    <row r="6" spans="1:7" s="11" customFormat="1" ht="12.75" x14ac:dyDescent="0.2">
      <c r="A6" s="12" t="s">
        <v>129</v>
      </c>
      <c r="B6" s="569" t="s">
        <v>2533</v>
      </c>
      <c r="C6" s="569"/>
      <c r="D6" s="569"/>
      <c r="E6" s="569"/>
      <c r="F6" s="569"/>
    </row>
    <row r="7" spans="1:7" s="11" customFormat="1" ht="12.75" x14ac:dyDescent="0.2">
      <c r="A7" s="12" t="s">
        <v>130</v>
      </c>
      <c r="B7" s="570"/>
      <c r="C7" s="570"/>
      <c r="D7" s="570"/>
      <c r="E7" s="570"/>
      <c r="F7" s="570"/>
    </row>
    <row r="8" spans="1:7" s="11" customFormat="1" ht="12.75" x14ac:dyDescent="0.2">
      <c r="A8" s="12"/>
      <c r="B8" s="15"/>
      <c r="C8" s="15"/>
      <c r="D8" s="15"/>
      <c r="E8" s="15"/>
      <c r="F8" s="15"/>
    </row>
    <row r="9" spans="1:7" s="11" customFormat="1" ht="13.5" thickBot="1" x14ac:dyDescent="0.25">
      <c r="A9" s="12"/>
      <c r="B9" s="15"/>
      <c r="C9" s="15"/>
      <c r="D9" s="15"/>
      <c r="E9" s="15"/>
      <c r="F9" s="15"/>
    </row>
    <row r="10" spans="1:7" s="9" customFormat="1" ht="25.5" customHeight="1" x14ac:dyDescent="0.2">
      <c r="A10" s="563" t="s">
        <v>21</v>
      </c>
      <c r="B10" s="565" t="s">
        <v>35</v>
      </c>
      <c r="C10" s="565" t="s">
        <v>22</v>
      </c>
      <c r="D10" s="565" t="s">
        <v>33</v>
      </c>
      <c r="E10" s="565" t="s">
        <v>125</v>
      </c>
      <c r="F10" s="567" t="s">
        <v>123</v>
      </c>
      <c r="G10" s="571" t="s">
        <v>133</v>
      </c>
    </row>
    <row r="11" spans="1:7" s="9" customFormat="1" ht="51" customHeight="1" thickBot="1" x14ac:dyDescent="0.25">
      <c r="A11" s="564"/>
      <c r="B11" s="566"/>
      <c r="C11" s="566"/>
      <c r="D11" s="566"/>
      <c r="E11" s="566"/>
      <c r="F11" s="568"/>
      <c r="G11" s="572"/>
    </row>
    <row r="12" spans="1:7" s="10" customFormat="1" ht="12.75" x14ac:dyDescent="0.2">
      <c r="A12" s="50">
        <v>1</v>
      </c>
      <c r="B12" s="51">
        <v>2</v>
      </c>
      <c r="C12" s="51">
        <v>3</v>
      </c>
      <c r="D12" s="51">
        <v>4</v>
      </c>
      <c r="E12" s="51">
        <v>5</v>
      </c>
      <c r="F12" s="52">
        <v>6</v>
      </c>
      <c r="G12" s="45">
        <v>7</v>
      </c>
    </row>
    <row r="13" spans="1:7" s="10" customFormat="1" ht="38.25" x14ac:dyDescent="0.2">
      <c r="A13" s="64" t="str">
        <f>'план ГКПЗ'!H34</f>
        <v>180.21.00010</v>
      </c>
      <c r="B13" s="65" t="s">
        <v>84</v>
      </c>
      <c r="C13" s="65" t="str">
        <f>'план ГКПЗ'!I34</f>
        <v>Речная рыба  для АО "Санаторий-профилакторий "Лукоморье"</v>
      </c>
      <c r="D13" s="66">
        <f>'план ГКПЗ'!Y34</f>
        <v>96006.9</v>
      </c>
      <c r="E13" s="64" t="s">
        <v>1300</v>
      </c>
      <c r="F13" s="67" t="s">
        <v>647</v>
      </c>
      <c r="G13" s="64"/>
    </row>
    <row r="14" spans="1:7" s="20" customFormat="1" ht="63.75" x14ac:dyDescent="0.2">
      <c r="A14" s="68" t="str">
        <f>'план ГКПЗ'!H42</f>
        <v>180.21.00018</v>
      </c>
      <c r="B14" s="69" t="str">
        <f>'[35]план ГКПЗ'!AC42</f>
        <v>1.14</v>
      </c>
      <c r="C14" s="70" t="str">
        <f>'план ГКПЗ'!I42</f>
        <v>Материалы горюче-смазочные для АО «Санаторий-профилакторий «Лукоморье»</v>
      </c>
      <c r="D14" s="71">
        <f>'план ГКПЗ'!Y42</f>
        <v>130000</v>
      </c>
      <c r="E14" s="68" t="str">
        <f>'[35]план ГКПЗ'!S42</f>
        <v>ООО "Гамаюн"</v>
      </c>
      <c r="F14" s="72" t="s">
        <v>562</v>
      </c>
      <c r="G14" s="68"/>
    </row>
    <row r="15" spans="1:7" s="20" customFormat="1" ht="38.25" x14ac:dyDescent="0.2">
      <c r="A15" s="68" t="str">
        <f>'план ГКПЗ'!H43</f>
        <v>180.21.00019</v>
      </c>
      <c r="B15" s="69" t="str">
        <f>'[35]план ГКПЗ'!AC43</f>
        <v>1.12</v>
      </c>
      <c r="C15" s="70" t="str">
        <f>'[35]план ГКПЗ'!I43</f>
        <v xml:space="preserve">Услуги регистратора для АО «Санаторий-профилакторий «Лукоморье» </v>
      </c>
      <c r="D15" s="71">
        <f>'план ГКПЗ'!Y43</f>
        <v>48140</v>
      </c>
      <c r="E15" s="68" t="str">
        <f>'[35]план ГКПЗ'!S43</f>
        <v>ООО "Реестр-РН"</v>
      </c>
      <c r="F15" s="67" t="s">
        <v>646</v>
      </c>
      <c r="G15" s="73"/>
    </row>
    <row r="16" spans="1:7" s="20" customFormat="1" ht="51" x14ac:dyDescent="0.2">
      <c r="A16" s="68" t="str">
        <f>'план ГКПЗ'!H44</f>
        <v>180.21.00020</v>
      </c>
      <c r="B16" s="69" t="str">
        <f>'[35]план ГКПЗ'!AC44</f>
        <v>1.12</v>
      </c>
      <c r="C16" s="70" t="str">
        <f>'план ГКПЗ'!I44</f>
        <v xml:space="preserve">Дератизация, дезинсекция и дезинфекция для АО «Санаторий-профилакторий «Лукоморье» </v>
      </c>
      <c r="D16" s="71">
        <f>'план ГКПЗ'!Y44</f>
        <v>27397.54</v>
      </c>
      <c r="E16" s="68" t="str">
        <f>'[35]план ГКПЗ'!S44</f>
        <v>ООО "Дезинфекционный Центр "Оренбуржье"</v>
      </c>
      <c r="F16" s="67" t="s">
        <v>647</v>
      </c>
      <c r="G16" s="73"/>
    </row>
    <row r="17" spans="1:7" s="20" customFormat="1" ht="63.75" x14ac:dyDescent="0.2">
      <c r="A17" s="68" t="str">
        <f>'план ГКПЗ'!H51</f>
        <v>180.21.00027</v>
      </c>
      <c r="B17" s="69" t="str">
        <f>'[35]план ГКПЗ'!$AC$52</f>
        <v>1.3.1</v>
      </c>
      <c r="C17" s="70" t="str">
        <f>'[35]план ГКПЗ'!$I$52</f>
        <v>Техническое и аварийное обслуживание газопроводов, сооружений на них газового оборудования для АО «Санаторий-профилакторий «Лукоморье»</v>
      </c>
      <c r="D17" s="71">
        <f>'план ГКПЗ'!Y51</f>
        <v>3348.09</v>
      </c>
      <c r="E17" s="68" t="str">
        <f>'[35]план ГКПЗ'!$S$52</f>
        <v xml:space="preserve">АО "Газпром газораспределение Оренбург" </v>
      </c>
      <c r="F17" s="67" t="s">
        <v>647</v>
      </c>
      <c r="G17" s="73"/>
    </row>
    <row r="18" spans="1:7" s="156" customFormat="1" ht="69.75" customHeight="1" x14ac:dyDescent="0.2">
      <c r="A18" s="150" t="str">
        <f>'план ГКПЗ'!H56</f>
        <v>180.21.00032</v>
      </c>
      <c r="B18" s="151" t="str">
        <f>'[35]план ГКПЗ'!AC58</f>
        <v>1.12</v>
      </c>
      <c r="C18" s="152" t="str">
        <f>'[35]план ГКПЗ'!I58</f>
        <v xml:space="preserve">Сбор, транспортировка, прием и хранение ТКО для АО «Санаторий-профилакторий «Лукоморье» </v>
      </c>
      <c r="D18" s="153">
        <f>'план ГКПЗ'!Y56</f>
        <v>79805.38</v>
      </c>
      <c r="E18" s="150" t="str">
        <f>'[35]план ГКПЗ'!S58</f>
        <v xml:space="preserve">ООО "Природа" </v>
      </c>
      <c r="F18" s="154" t="s">
        <v>562</v>
      </c>
      <c r="G18" s="155"/>
    </row>
    <row r="19" spans="1:7" s="156" customFormat="1" ht="102" x14ac:dyDescent="0.2">
      <c r="A19" s="150" t="str">
        <f>'план ГКПЗ'!H57</f>
        <v>180.21.00033</v>
      </c>
      <c r="B19" s="151" t="s">
        <v>84</v>
      </c>
      <c r="C19" s="152" t="str">
        <f>'[35]план ГКПЗ'!I59</f>
        <v>Водоснабжение и водоотведение  для АО «Санаторий-профилакторий «Лукоморье»</v>
      </c>
      <c r="D19" s="153">
        <f>'план ГКПЗ'!Y57</f>
        <v>465597.41</v>
      </c>
      <c r="E19" s="150" t="s">
        <v>2431</v>
      </c>
      <c r="F19" s="157" t="s">
        <v>561</v>
      </c>
      <c r="G19" s="155"/>
    </row>
    <row r="20" spans="1:7" s="156" customFormat="1" ht="102" x14ac:dyDescent="0.2">
      <c r="A20" s="150" t="str">
        <f>'план ГКПЗ'!H58</f>
        <v>180.21.00034</v>
      </c>
      <c r="B20" s="151" t="s">
        <v>84</v>
      </c>
      <c r="C20" s="152" t="str">
        <f>'[35]план ГКПЗ'!I60</f>
        <v>Сетевая вода и отопление для АО «Санаторий-профилакторий «Лукоморье»</v>
      </c>
      <c r="D20" s="153">
        <f>'план ГКПЗ'!Y58</f>
        <v>3431888.58</v>
      </c>
      <c r="E20" s="150" t="str">
        <f>'[35]план ГКПЗ'!S60</f>
        <v xml:space="preserve">ООО «Энергетик Плюс» </v>
      </c>
      <c r="F20" s="157" t="s">
        <v>561</v>
      </c>
      <c r="G20" s="155"/>
    </row>
    <row r="21" spans="1:7" s="156" customFormat="1" ht="127.5" x14ac:dyDescent="0.2">
      <c r="A21" s="150" t="str">
        <f>'план ГКПЗ'!H59</f>
        <v>180.21.00035</v>
      </c>
      <c r="B21" s="151" t="str">
        <f>'[35]план ГКПЗ'!AC62</f>
        <v>1.5</v>
      </c>
      <c r="C21" s="152" t="str">
        <f>'[35]план ГКПЗ'!I62</f>
        <v xml:space="preserve">Междугородняя и международная телефонная связь для АО «Санаторий-профилакторий «Лукоморье» </v>
      </c>
      <c r="D21" s="153">
        <f>'план ГКПЗ'!Y59</f>
        <v>126070.12</v>
      </c>
      <c r="E21" s="150" t="str">
        <f>'[35]план ГКПЗ'!S62</f>
        <v>Публичное акционерное общество междугородной и международной электрической связи "Ростелеком" (ПАО"Ростелеком)</v>
      </c>
      <c r="F21" s="154" t="s">
        <v>562</v>
      </c>
      <c r="G21" s="155"/>
    </row>
    <row r="22" spans="1:7" s="156" customFormat="1" ht="38.25" x14ac:dyDescent="0.2">
      <c r="A22" s="150" t="str">
        <f>'план ГКПЗ'!H60</f>
        <v>180.21.00036</v>
      </c>
      <c r="B22" s="151" t="s">
        <v>84</v>
      </c>
      <c r="C22" s="152" t="s">
        <v>306</v>
      </c>
      <c r="D22" s="153">
        <f>'план ГКПЗ'!Y60</f>
        <v>14928.31</v>
      </c>
      <c r="E22" s="150" t="s">
        <v>440</v>
      </c>
      <c r="F22" s="158" t="s">
        <v>2432</v>
      </c>
      <c r="G22" s="155"/>
    </row>
    <row r="23" spans="1:7" s="156" customFormat="1" ht="38.25" x14ac:dyDescent="0.2">
      <c r="A23" s="150" t="str">
        <f>'план ГКПЗ'!H63</f>
        <v>180.21.00039</v>
      </c>
      <c r="B23" s="151" t="s">
        <v>84</v>
      </c>
      <c r="C23" s="152" t="s">
        <v>308</v>
      </c>
      <c r="D23" s="153">
        <f>'план ГКПЗ'!Y63</f>
        <v>4186.24</v>
      </c>
      <c r="E23" s="150" t="str">
        <f>'план ГКПЗ'!S63</f>
        <v>ООО МУК  «Оренбург утилизация»</v>
      </c>
      <c r="F23" s="152" t="s">
        <v>563</v>
      </c>
      <c r="G23" s="155"/>
    </row>
    <row r="24" spans="1:7" s="156" customFormat="1" ht="38.25" x14ac:dyDescent="0.2">
      <c r="A24" s="150" t="str">
        <f>'план ГКПЗ'!H73</f>
        <v>180.21.00049</v>
      </c>
      <c r="B24" s="151" t="str">
        <f>'[35]план ГКПЗ'!AC66</f>
        <v>1.12</v>
      </c>
      <c r="C24" s="152" t="s">
        <v>553</v>
      </c>
      <c r="D24" s="153">
        <f>'план ГКПЗ'!Y73</f>
        <v>3303.63</v>
      </c>
      <c r="E24" s="150" t="s">
        <v>1402</v>
      </c>
      <c r="F24" s="152" t="s">
        <v>563</v>
      </c>
      <c r="G24" s="155"/>
    </row>
    <row r="25" spans="1:7" s="156" customFormat="1" ht="63.75" x14ac:dyDescent="0.2">
      <c r="A25" s="159" t="str">
        <f>'план ГКПЗ'!H74</f>
        <v>180.21.00050</v>
      </c>
      <c r="B25" s="151" t="str">
        <f>'[35]план ГКПЗ'!AC67</f>
        <v>1.12</v>
      </c>
      <c r="C25" s="152" t="s">
        <v>556</v>
      </c>
      <c r="D25" s="160">
        <f>'план ГКПЗ'!Y74</f>
        <v>10960.36</v>
      </c>
      <c r="E25" s="18" t="s">
        <v>567</v>
      </c>
      <c r="F25" s="152" t="s">
        <v>2340</v>
      </c>
      <c r="G25" s="155"/>
    </row>
    <row r="26" spans="1:7" s="156" customFormat="1" ht="51" x14ac:dyDescent="0.2">
      <c r="A26" s="159" t="s">
        <v>2467</v>
      </c>
      <c r="B26" s="152" t="s">
        <v>84</v>
      </c>
      <c r="C26" s="152" t="s">
        <v>1426</v>
      </c>
      <c r="D26" s="152">
        <v>747540.98</v>
      </c>
      <c r="E26" s="150" t="s">
        <v>379</v>
      </c>
      <c r="F26" s="152" t="s">
        <v>2339</v>
      </c>
      <c r="G26" s="155"/>
    </row>
    <row r="27" spans="1:7" s="20" customFormat="1" ht="51" x14ac:dyDescent="0.2">
      <c r="A27" s="26" t="s">
        <v>2469</v>
      </c>
      <c r="B27" s="53" t="s">
        <v>84</v>
      </c>
      <c r="C27" s="74" t="s">
        <v>1428</v>
      </c>
      <c r="D27" s="75">
        <v>114937.28</v>
      </c>
      <c r="E27" s="61" t="s">
        <v>1429</v>
      </c>
      <c r="F27" s="67" t="s">
        <v>563</v>
      </c>
      <c r="G27" s="73"/>
    </row>
    <row r="28" spans="1:7" s="20" customFormat="1" ht="102" x14ac:dyDescent="0.2">
      <c r="A28" s="26" t="s">
        <v>2471</v>
      </c>
      <c r="B28" s="53" t="s">
        <v>84</v>
      </c>
      <c r="C28" s="74" t="s">
        <v>1433</v>
      </c>
      <c r="D28" s="75">
        <v>254173.5</v>
      </c>
      <c r="E28" s="61" t="s">
        <v>376</v>
      </c>
      <c r="F28" s="70" t="s">
        <v>561</v>
      </c>
      <c r="G28" s="73"/>
    </row>
    <row r="29" spans="1:7" s="20" customFormat="1" ht="102" x14ac:dyDescent="0.2">
      <c r="A29" s="26" t="s">
        <v>2472</v>
      </c>
      <c r="B29" s="53" t="s">
        <v>84</v>
      </c>
      <c r="C29" s="74" t="s">
        <v>1435</v>
      </c>
      <c r="D29" s="75">
        <v>1744248.88</v>
      </c>
      <c r="E29" s="61" t="s">
        <v>388</v>
      </c>
      <c r="F29" s="67" t="s">
        <v>561</v>
      </c>
      <c r="G29" s="73"/>
    </row>
    <row r="30" spans="1:7" s="20" customFormat="1" ht="63.75" x14ac:dyDescent="0.2">
      <c r="A30" s="26" t="s">
        <v>2476</v>
      </c>
      <c r="B30" s="53" t="s">
        <v>84</v>
      </c>
      <c r="C30" s="74" t="s">
        <v>1459</v>
      </c>
      <c r="D30" s="75">
        <v>300894</v>
      </c>
      <c r="E30" s="61" t="s">
        <v>1460</v>
      </c>
      <c r="F30" s="67" t="s">
        <v>2340</v>
      </c>
      <c r="G30" s="73"/>
    </row>
    <row r="31" spans="1:7" s="20" customFormat="1" ht="63.75" x14ac:dyDescent="0.2">
      <c r="A31" s="26" t="s">
        <v>2494</v>
      </c>
      <c r="B31" s="53" t="s">
        <v>84</v>
      </c>
      <c r="C31" s="74" t="s">
        <v>1476</v>
      </c>
      <c r="D31" s="63">
        <v>13191.1</v>
      </c>
      <c r="E31" s="61" t="s">
        <v>1477</v>
      </c>
      <c r="F31" s="67" t="s">
        <v>2340</v>
      </c>
      <c r="G31" s="73"/>
    </row>
    <row r="32" spans="1:7" s="20" customFormat="1" ht="76.5" x14ac:dyDescent="0.2">
      <c r="A32" s="26" t="s">
        <v>2506</v>
      </c>
      <c r="B32" s="53" t="s">
        <v>71</v>
      </c>
      <c r="C32" s="74" t="s">
        <v>392</v>
      </c>
      <c r="D32" s="75">
        <v>954132.47</v>
      </c>
      <c r="E32" s="61" t="s">
        <v>376</v>
      </c>
      <c r="F32" s="67" t="s">
        <v>2341</v>
      </c>
      <c r="G32" s="73"/>
    </row>
    <row r="33" spans="1:7" s="20" customFormat="1" ht="51" x14ac:dyDescent="0.2">
      <c r="A33" s="26" t="s">
        <v>2511</v>
      </c>
      <c r="B33" s="76" t="s">
        <v>71</v>
      </c>
      <c r="C33" s="74" t="s">
        <v>395</v>
      </c>
      <c r="D33" s="75">
        <v>315199.84000000003</v>
      </c>
      <c r="E33" s="54" t="s">
        <v>376</v>
      </c>
      <c r="F33" s="67" t="s">
        <v>2341</v>
      </c>
      <c r="G33" s="73"/>
    </row>
    <row r="34" spans="1:7" s="20" customFormat="1" ht="63.75" x14ac:dyDescent="0.2">
      <c r="A34" s="26" t="s">
        <v>1501</v>
      </c>
      <c r="B34" s="76" t="s">
        <v>71</v>
      </c>
      <c r="C34" s="74" t="s">
        <v>1502</v>
      </c>
      <c r="D34" s="75">
        <v>5051.8999999999996</v>
      </c>
      <c r="E34" s="61" t="s">
        <v>567</v>
      </c>
      <c r="F34" s="67" t="s">
        <v>2340</v>
      </c>
      <c r="G34" s="73"/>
    </row>
    <row r="35" spans="1:7" s="20" customFormat="1" ht="51" x14ac:dyDescent="0.2">
      <c r="A35" s="26" t="s">
        <v>1504</v>
      </c>
      <c r="B35" s="76" t="s">
        <v>71</v>
      </c>
      <c r="C35" s="74" t="s">
        <v>395</v>
      </c>
      <c r="D35" s="75">
        <v>305430.75</v>
      </c>
      <c r="E35" s="54" t="s">
        <v>376</v>
      </c>
      <c r="F35" s="67" t="s">
        <v>2341</v>
      </c>
      <c r="G35" s="73"/>
    </row>
    <row r="36" spans="1:7" s="9" customFormat="1" ht="39.75" customHeight="1" x14ac:dyDescent="0.2">
      <c r="A36" s="573" t="s">
        <v>1422</v>
      </c>
      <c r="B36" s="573"/>
      <c r="C36" s="573"/>
      <c r="D36" s="573"/>
      <c r="E36" s="573"/>
      <c r="F36" s="573"/>
      <c r="G36" s="10"/>
    </row>
    <row r="37" spans="1:7" s="9" customFormat="1" ht="12.75" x14ac:dyDescent="0.2">
      <c r="A37" s="574"/>
      <c r="B37" s="574"/>
      <c r="C37" s="574"/>
      <c r="D37" s="574"/>
      <c r="E37" s="574"/>
      <c r="F37" s="574"/>
      <c r="G37" s="10"/>
    </row>
    <row r="38" spans="1:7" x14ac:dyDescent="0.25">
      <c r="A38" s="574"/>
      <c r="B38" s="574"/>
      <c r="C38" s="574"/>
      <c r="D38" s="574"/>
      <c r="E38" s="574"/>
      <c r="F38" s="574"/>
    </row>
    <row r="39" spans="1:7" ht="45" customHeight="1" x14ac:dyDescent="0.25">
      <c r="A39" s="574"/>
      <c r="B39" s="574"/>
      <c r="C39" s="574"/>
      <c r="D39" s="574"/>
      <c r="E39" s="574"/>
      <c r="F39" s="574"/>
    </row>
    <row r="40" spans="1:7" ht="40.5" customHeight="1" x14ac:dyDescent="0.25">
      <c r="A40" s="8" t="s">
        <v>131</v>
      </c>
      <c r="B40" s="561" t="s">
        <v>557</v>
      </c>
      <c r="C40" s="561"/>
      <c r="D40" s="8" t="s">
        <v>132</v>
      </c>
      <c r="F40" s="8" t="s">
        <v>2342</v>
      </c>
    </row>
    <row r="41" spans="1:7" s="16" customFormat="1" ht="27" customHeight="1" x14ac:dyDescent="0.25">
      <c r="B41" s="575" t="s">
        <v>558</v>
      </c>
      <c r="C41" s="575"/>
      <c r="D41" s="575"/>
      <c r="E41" s="575"/>
      <c r="F41" s="575"/>
      <c r="G41" s="575"/>
    </row>
    <row r="44" spans="1:7" x14ac:dyDescent="0.25">
      <c r="B44" s="561"/>
      <c r="C44" s="561"/>
      <c r="D44" s="561"/>
      <c r="E44" s="561"/>
      <c r="F44" s="561"/>
    </row>
    <row r="45" spans="1:7" ht="18.75" customHeight="1" x14ac:dyDescent="0.25">
      <c r="B45" s="561"/>
      <c r="C45" s="561"/>
      <c r="D45" s="561"/>
      <c r="E45" s="561"/>
      <c r="F45" s="561"/>
    </row>
    <row r="46" spans="1:7" x14ac:dyDescent="0.25">
      <c r="C46" s="44"/>
    </row>
  </sheetData>
  <autoFilter ref="A10:G41"/>
  <mergeCells count="14">
    <mergeCell ref="G10:G11"/>
    <mergeCell ref="D10:D11"/>
    <mergeCell ref="A36:F39"/>
    <mergeCell ref="B40:C40"/>
    <mergeCell ref="B41:G41"/>
    <mergeCell ref="B44:F45"/>
    <mergeCell ref="A4:F4"/>
    <mergeCell ref="A10:A11"/>
    <mergeCell ref="B10:B11"/>
    <mergeCell ref="C10:C11"/>
    <mergeCell ref="E10:E11"/>
    <mergeCell ref="F10:F11"/>
    <mergeCell ref="B6:F6"/>
    <mergeCell ref="B7:F7"/>
  </mergeCells>
  <pageMargins left="0.70866141732283472" right="0.70866141732283472" top="0.74803149606299213" bottom="0.74803149606299213" header="0.31496062992125984" footer="0.31496062992125984"/>
  <pageSetup paperSize="9" scale="4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КФН</vt:lpstr>
      <vt:lpstr>НП</vt:lpstr>
      <vt:lpstr>план ГКПЗ</vt:lpstr>
      <vt:lpstr>план ЕИ</vt:lpstr>
      <vt:lpstr>Лист1</vt:lpstr>
      <vt:lpstr>'план ГКПЗ'!Заголовки_для_печати</vt:lpstr>
      <vt:lpstr>НП!Область_печати</vt:lpstr>
    </vt:vector>
  </TitlesOfParts>
  <Company>Sigma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Гоношилкина Елена</cp:lastModifiedBy>
  <cp:lastPrinted>2019-10-31T07:22:25Z</cp:lastPrinted>
  <dcterms:created xsi:type="dcterms:W3CDTF">2011-03-28T13:15:04Z</dcterms:created>
  <dcterms:modified xsi:type="dcterms:W3CDTF">2021-01-11T03:20:03Z</dcterms:modified>
</cp:coreProperties>
</file>